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9660" windowHeight="5490" activeTab="0"/>
  </bookViews>
  <sheets>
    <sheet name="Výkaz výměr" sheetId="3" r:id="rId1"/>
    <sheet name="Krycí list rozpočtu" sheetId="4" r:id="rId2"/>
  </sheets>
  <definedNames/>
  <calcPr calcId="162913"/>
</workbook>
</file>

<file path=xl/sharedStrings.xml><?xml version="1.0" encoding="utf-8"?>
<sst xmlns="http://schemas.openxmlformats.org/spreadsheetml/2006/main" count="407" uniqueCount="308">
  <si>
    <t>Název stavby:</t>
  </si>
  <si>
    <t>Druh stavby:</t>
  </si>
  <si>
    <t>Lokalita:</t>
  </si>
  <si>
    <t>JKSO: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</si>
  <si>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</si>
  <si>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</si>
  <si>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</si>
  <si>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</si>
  <si>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</si>
  <si>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</si>
  <si>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</si>
  <si>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</si>
  <si>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</si>
  <si>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</si>
  <si>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</si>
  <si>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</si>
  <si>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</si>
  <si>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</si>
  <si>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</si>
  <si>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</si>
  <si>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</si>
  <si>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</si>
  <si>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</si>
  <si>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</si>
  <si>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</si>
  <si>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</si>
  <si>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</si>
  <si>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</si>
  <si>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</si>
  <si>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</si>
  <si>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</si>
  <si>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</si>
  <si>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</si>
  <si>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</si>
  <si>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</si>
  <si>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</si>
  <si>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</si>
  <si>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</si>
  <si>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</si>
  <si>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</si>
  <si>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</si>
  <si>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</si>
  <si>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</si>
  <si>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</si>
  <si>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</si>
  <si>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</si>
  <si>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</si>
  <si>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</si>
  <si>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</si>
  <si>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</si>
  <si>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</si>
  <si>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</si>
  <si>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</si>
  <si>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</si>
  <si>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Poznámka:</t>
  </si>
  <si>
    <t>Objekt</t>
  </si>
  <si>
    <t>Kód</t>
  </si>
  <si>
    <t>111101111R00</t>
  </si>
  <si>
    <t>121101100R00</t>
  </si>
  <si>
    <t>RTS komentář:</t>
  </si>
  <si>
    <t>122101101R00</t>
  </si>
  <si>
    <t>132201210R00</t>
  </si>
  <si>
    <t>162401101RT3</t>
  </si>
  <si>
    <t>167101103R00</t>
  </si>
  <si>
    <t>174201101R00</t>
  </si>
  <si>
    <t>171151101R00</t>
  </si>
  <si>
    <t>171102112R00</t>
  </si>
  <si>
    <t>180401211R00</t>
  </si>
  <si>
    <t>181201111R00</t>
  </si>
  <si>
    <t>181301102R00</t>
  </si>
  <si>
    <t>285175111R00</t>
  </si>
  <si>
    <t>359310241R00</t>
  </si>
  <si>
    <t>444251111R00</t>
  </si>
  <si>
    <t>451313531R00</t>
  </si>
  <si>
    <t>454811112R00</t>
  </si>
  <si>
    <t>762330112RAI</t>
  </si>
  <si>
    <t>762340010RA0</t>
  </si>
  <si>
    <t>762510020RA0</t>
  </si>
  <si>
    <t>764554410RAB</t>
  </si>
  <si>
    <t>877353121RT8</t>
  </si>
  <si>
    <t>871353121RT2</t>
  </si>
  <si>
    <t>899102111RT2</t>
  </si>
  <si>
    <t>894411111RT2</t>
  </si>
  <si>
    <t>894401211RT2</t>
  </si>
  <si>
    <t>938901131R00</t>
  </si>
  <si>
    <t>938901411R00</t>
  </si>
  <si>
    <t>938902122R00</t>
  </si>
  <si>
    <t>948171111R00</t>
  </si>
  <si>
    <t>963012510R00</t>
  </si>
  <si>
    <t>979097012R00</t>
  </si>
  <si>
    <t>583312014</t>
  </si>
  <si>
    <t>60725017</t>
  </si>
  <si>
    <t>24696470</t>
  </si>
  <si>
    <t>60515832</t>
  </si>
  <si>
    <t>60515850</t>
  </si>
  <si>
    <t>60512694</t>
  </si>
  <si>
    <t>60511315</t>
  </si>
  <si>
    <t>60513264</t>
  </si>
  <si>
    <t>50004VD</t>
  </si>
  <si>
    <t>31327504</t>
  </si>
  <si>
    <t>55346444</t>
  </si>
  <si>
    <t>553963907</t>
  </si>
  <si>
    <t>23523012</t>
  </si>
  <si>
    <t>7001VD</t>
  </si>
  <si>
    <t>80001VD</t>
  </si>
  <si>
    <t>50005VD</t>
  </si>
  <si>
    <t>ČOV pro koupaliště LIDO v Mar. Lázních na st.p.č. 1953, p.p.č. 1113/2 v k.ú Úšovice</t>
  </si>
  <si>
    <t>Nová ČOV</t>
  </si>
  <si>
    <t>Mariánské Lázně</t>
  </si>
  <si>
    <t>Zkrácený popis</t>
  </si>
  <si>
    <t>Rozměry</t>
  </si>
  <si>
    <t>Odstranění ruderálního porostu v rovině</t>
  </si>
  <si>
    <t>Sejmutí ornice, pl. do 400 m2, přemístění do 50 m</t>
  </si>
  <si>
    <t>V položce je obsaženo i uložení na dočasnou skládku v příslušné vzdálenosti, pokud na 1 m2 skládky nepřipadá více jak 2 m3 ornice. V opačném případě se uložení musí dokalkulovat.</t>
  </si>
  <si>
    <t>Odkopávky nezapažené v hor. 2 do 100 m3</t>
  </si>
  <si>
    <t>Hloubení rýh š.do 200 cm hor.3 do 50 m3,STROJNĚ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</si>
  <si>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</si>
  <si>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Vodorovné přemístění štěrkopísku na zásyp septiku do 1500 m</t>
  </si>
  <si>
    <t>pronájem dopravy</t>
  </si>
  <si>
    <t>Přeložení nebo složení štěrkopísku</t>
  </si>
  <si>
    <t>Zásyp jam, rýh, šachet bez zhutnění</t>
  </si>
  <si>
    <t>Položka obsahuje i přemístění materiálu pro zásyp ze vzdálenosti do 10 m od okraje zásypu.</t>
  </si>
  <si>
    <t>Hutnění boků násypů</t>
  </si>
  <si>
    <t>Uložení sypaniny do násypů mimo aktivní zónu, příchod k ČOV</t>
  </si>
  <si>
    <t>Položky se používají pro násypy dálnic a letišť z hornin nesoudržných sypkých.</t>
  </si>
  <si>
    <t>Založení trávníku lučního výsevem v rovině</t>
  </si>
  <si>
    <t>V položce nejsou zakalkulovány náklady na vypletí a zalévání.</t>
  </si>
  <si>
    <t>Úprava pláně na násypech se zhutněním - ručně</t>
  </si>
  <si>
    <t>Rozprostření ornice, rovina, tl. 10-15 cm,do 500m2</t>
  </si>
  <si>
    <t>Položka se používá pro souvislé plochy do 500 m2.</t>
  </si>
  <si>
    <t>Osazení ocelové roznášecí konstrukce do 40 kg-botka pod trám</t>
  </si>
  <si>
    <t>Obetonování ČOV v septiku betonem C 12/15</t>
  </si>
  <si>
    <t>Osazení ČOV na podkladní beton</t>
  </si>
  <si>
    <t>Konstrukce krovu z řeziva plochy 224 cm2, impregn.</t>
  </si>
  <si>
    <t>Bednění střech z prken na sraz</t>
  </si>
  <si>
    <t>Podlaha z desek dřevotřískových OSB šroubovaná</t>
  </si>
  <si>
    <t>Odpadní okapní trouby z TiZn plechu kruhové včetně práce a uchycení</t>
  </si>
  <si>
    <t>Montáž tvarovek kolen plast. gum. kroužek DN 200</t>
  </si>
  <si>
    <t>Položka je určena pro montáž tvarovek odbočných na potrubí z kanalizačních trub z tvrdého PVC těsněných gumovým kroužkem v otevřeném výkopu. Napojení trubních řadů z trub PVC na jiný druh potrubí se oceňuje individuálně. V položce montáže tvarovek jsou zakalkulovány i náklady na dodání tvarovek.</t>
  </si>
  <si>
    <t>Montáž trub z plastu, gumový kroužek, DN 200</t>
  </si>
  <si>
    <t>V položce je uvažováno s jedním spojem na 6 m potrubí. Položka je určena pro montáž potrubí z kanalizačních trub z tvrdého PVC těsněných gumovým kroužkem v otevřeném výkopu ve sklonu do 20 %. V položce montáže potrubí jsou zakalkulovány i náklady na dodání trub.</t>
  </si>
  <si>
    <t>Osazení poklopu s rámem do 100 kg</t>
  </si>
  <si>
    <t>Položka je určena pro osazení poklopů litinových a ocelových včetně rámů a platí i pro osazení rektifikačních kroužků nebo rámečků. V položkách jsou zakalkulovány náklady na dodání poklopu litinového s rámem 600x600. V položce jsou zakalkulovány i náklady na cementovou maltu.</t>
  </si>
  <si>
    <t>Zřízení šachet z dílců,dno C 25/30, potrubí DN 200</t>
  </si>
  <si>
    <t>Čištění septiku</t>
  </si>
  <si>
    <t>Dezinfekce nádrže roztokem chlornanu sodného</t>
  </si>
  <si>
    <t>Čištění ploch betonových konstrukcí tlakovou vodou</t>
  </si>
  <si>
    <t>Konstrukce z oc. nosníků L 50x50x4 mm - zřízení včetně materiálu</t>
  </si>
  <si>
    <t>Pronájem kontejneru 7 t na suť</t>
  </si>
  <si>
    <t>Ostatní materiál</t>
  </si>
  <si>
    <t>Kamenivo těžené frakce  0/4  B Karlovarský kraj</t>
  </si>
  <si>
    <t>Deska dřevoštěpková OSB 3 N tl. 25 mm, včetně nařezání a uložení</t>
  </si>
  <si>
    <t>Dekorativní jednosložková antikorozní nátěrová hmota s metalickým efektem na bázi alkydových pryskyřic ve fázi rozpouštědla. Určená zejména na kovové konstrukce v exteriéru a interiéru, lze použít i na ostatní vhodně připravené podklady.  balení po 3 litrech  Aplikace:  štětec, váleček, stříkání Spotřeba: 12-14 m2 /litr Ředidlo:   S6001, S6006</t>
  </si>
  <si>
    <t>Hranol konstrukční masivní KVH NSi 100x140mm l=5m</t>
  </si>
  <si>
    <t>Stavební masivní dřevo KVH  Vizuálně nebo strojově dle pevnosti tříděné, technicky sušené a kalibrované masivní dřevo s definovanou rozměrovou stálostí pro viditelné a neviditelné úseky.  Masivní konstrukční dřevo (KVH) jsou profily z jehličnatého dřeva (převážně smrku) pro použití v moderních dřevěných stavbách. KVH profily jsou čtyřstranně hoblované a mají sražené hrany. Délkovým nastavováním jednotlivých profilů pomocí zubovitého spoje lze dosahovat délek až 18 m. Profily jsou technicky vysušeny na vlhkost 15 ± 3 %. Podle účelu použití se rozlišují dva druhy KVH profilů, které se však od sebe odlišují pouze vlastnostmi povrchu:      * KVH-Si pro pohledové konstrukce     * KVH-NSi pro nepohledové konstrukce</t>
  </si>
  <si>
    <t>Hranol konstrukční masivní KVH NSi 140x140mm l=5m</t>
  </si>
  <si>
    <t>Fošna SM/BO I.jak tl.70-80mm dl. do 5m š.120-240mm</t>
  </si>
  <si>
    <t>Řezivo BO omítané tl.23 š.170+ jakost I, L=4-6 m</t>
  </si>
  <si>
    <t>tloušťka 23 mm šířka 170 mm a víc</t>
  </si>
  <si>
    <t>Prkno BO omít. II.jak. tl. 3,2 dl. 200-390 š.25-30</t>
  </si>
  <si>
    <t>Brána křídlová plotová se svařenou sítí 5x5cm poplastovanou 2100/1800</t>
  </si>
  <si>
    <t>Pletivo 4hr drátěné plastifik 50x2,2x2000mmFluidex včetně práce</t>
  </si>
  <si>
    <t>barva zelená  role 25 m</t>
  </si>
  <si>
    <t>Sloupky z ocelových trubek SL 7 H 255 cm včetně práce zabetonování a osazení pantů</t>
  </si>
  <si>
    <t>nádrř určená k obetonování 6*2*2+0,3</t>
  </si>
  <si>
    <t>Okapní žlab poplastovaný zelený, včetně uchycení a montáže</t>
  </si>
  <si>
    <t>Začátek výstavby:</t>
  </si>
  <si>
    <t>Konec výstavby:</t>
  </si>
  <si>
    <t>Zpracováno dne:</t>
  </si>
  <si>
    <t>M.j.</t>
  </si>
  <si>
    <t>m2</t>
  </si>
  <si>
    <t>m3</t>
  </si>
  <si>
    <t>kg</t>
  </si>
  <si>
    <t>kus</t>
  </si>
  <si>
    <t>m</t>
  </si>
  <si>
    <t>t</t>
  </si>
  <si>
    <t>den</t>
  </si>
  <si>
    <t>ks</t>
  </si>
  <si>
    <t>Množství</t>
  </si>
  <si>
    <t>Objednatel:</t>
  </si>
  <si>
    <t>Projektant:</t>
  </si>
  <si>
    <t>Zhotovitel:</t>
  </si>
  <si>
    <t>Zpracoval:</t>
  </si>
  <si>
    <t>Montáž</t>
  </si>
  <si>
    <t>město Mariánské Lázně</t>
  </si>
  <si>
    <t>Ing. Jana Řezníková</t>
  </si>
  <si>
    <t>Ing.Jana Řezníková</t>
  </si>
  <si>
    <t>RTS I / 2016</t>
  </si>
  <si>
    <t>0</t>
  </si>
  <si>
    <t>Z99999_</t>
  </si>
  <si>
    <t>Z_</t>
  </si>
  <si>
    <t>_</t>
  </si>
  <si>
    <t>Výkaz výměr</t>
  </si>
  <si>
    <t>Položka je určena pro zřízení šachet kanalizačních z betonových dílců na potrubí výšky vstupu do 1,5 m s obložením dna betonem C 25/30 z cementu portlandského nebo struskoportlandského. Příplatek k položce šachet z betonových dílců za ka ždých dalších i započatých 0,60 m výšky vstupu se oceňuje položkou 894 11-8001 části A 03 tohoto sborníku. V položce jsou zakalkulovány i náklady na podkladní desku z betonu C -/7,5. V položce nejsou zakalkulovány náklady na: a) litinové poklopy; osazení litinových poklopů se oceňuje položkami souboru 899 10 Osazení poklopů litinových a ocelových části A 01 tohoto sborníku; dodání poklopů se oceňuje ve specifikaci b) podkladní prstence; podkladní prstence se oceňují položkami 452 38 Podkladní a vyrovnávací konstrukce z betonu části A 01 tohoto sborníku c) dodání betonových dílců;</t>
  </si>
  <si>
    <t>tyto náklady se oceňují ve specifikaci. Ztratné se doporučuje ve výši 1 %.</t>
  </si>
  <si>
    <t>4*50</t>
  </si>
  <si>
    <t>10*4*0,15</t>
  </si>
  <si>
    <t>2*2*1</t>
  </si>
  <si>
    <t>6,6*2*1,6</t>
  </si>
  <si>
    <t>1,6*6,6*2</t>
  </si>
  <si>
    <t>0,8*2*6*2</t>
  </si>
  <si>
    <t>9,5*0,8*0,5</t>
  </si>
  <si>
    <t>9,5*0,6*3/2</t>
  </si>
  <si>
    <t>4*10</t>
  </si>
  <si>
    <t>3*9,5</t>
  </si>
  <si>
    <t>10*4</t>
  </si>
  <si>
    <t>2*7,2*0,3*2</t>
  </si>
  <si>
    <t>2,6*2*0,3*2</t>
  </si>
  <si>
    <t>7,5*6</t>
  </si>
  <si>
    <t>2,6*6,6</t>
  </si>
  <si>
    <t>8*2</t>
  </si>
  <si>
    <t>8*2,5</t>
  </si>
  <si>
    <t>5*4</t>
  </si>
  <si>
    <t>6*4</t>
  </si>
  <si>
    <t>1,2*4</t>
  </si>
  <si>
    <t>9*6</t>
  </si>
  <si>
    <t>8*6</t>
  </si>
  <si>
    <t>1,25*1,5*10*1,1</t>
  </si>
  <si>
    <t>0,45*1,5*2*1,1</t>
  </si>
  <si>
    <t>0,45*1,3*1,1</t>
  </si>
  <si>
    <t>0,55*1,3*1,1</t>
  </si>
  <si>
    <t>0,75*1,3*2*1,1</t>
  </si>
  <si>
    <t>0,350*1,3*1,1</t>
  </si>
  <si>
    <t>1,3*1,3*3*1,1</t>
  </si>
  <si>
    <t>2*2</t>
  </si>
  <si>
    <t>(4,7-0,6)*(7,16-0,6)*2</t>
  </si>
  <si>
    <t>(4.8-0,6)*(7,2-0,6)*2</t>
  </si>
  <si>
    <t>4,2*2*2+6,6*2*2+4,2*6,6</t>
  </si>
  <si>
    <t>0,079+0,103+0,019+0,032+0,074</t>
  </si>
  <si>
    <t>4,8*7,2*0,15</t>
  </si>
  <si>
    <t>0,8*6*2*2</t>
  </si>
  <si>
    <t>1,25*1,5*10</t>
  </si>
  <si>
    <t>,45*1,5*2</t>
  </si>
  <si>
    <t>0,45*1,3*1</t>
  </si>
  <si>
    <t>0,55*1,3*1</t>
  </si>
  <si>
    <t>0,75*1,3*2</t>
  </si>
  <si>
    <t>0,35*1,3*1</t>
  </si>
  <si>
    <t>1,3*1,3*3</t>
  </si>
  <si>
    <t>4*4,8*0,14*0,1</t>
  </si>
  <si>
    <t>7,2*3*0,14*0,1</t>
  </si>
  <si>
    <t>2,2*11*0,14*0,14</t>
  </si>
  <si>
    <t>5,5*8*0,14*0,14</t>
  </si>
  <si>
    <t>9*5,5*0,07*0,18</t>
  </si>
  <si>
    <t>5,5*8*0,023</t>
  </si>
  <si>
    <t>1,15*5*0,025</t>
  </si>
  <si>
    <t>7,2*2</t>
  </si>
  <si>
    <t>4,8*2</t>
  </si>
  <si>
    <t>-2,2</t>
  </si>
  <si>
    <t>;ztratné 20%; 4,36</t>
  </si>
  <si>
    <t>4,2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</si>
  <si>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</si>
  <si>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</si>
  <si>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</si>
  <si>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</si>
  <si>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</si>
  <si>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</si>
  <si>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</si>
  <si>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</si>
  <si>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</si>
  <si>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</si>
  <si>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</si>
  <si>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</si>
  <si>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</si>
  <si>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</si>
  <si>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</si>
  <si>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</si>
  <si>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</si>
  <si>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</si>
  <si>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</si>
  <si>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</si>
  <si>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</si>
  <si>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</si>
  <si>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</si>
  <si>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</si>
  <si>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</si>
  <si>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</si>
  <si>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</si>
  <si>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</si>
  <si>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</si>
  <si>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</si>
  <si>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</si>
  <si>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</si>
  <si>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</si>
  <si>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</si>
  <si>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</si>
  <si>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</si>
  <si>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</si>
  <si>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</si>
  <si>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</si>
  <si>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</si>
  <si>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</si>
  <si>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</si>
  <si>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</si>
  <si>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00254061/CZ00254061</t>
  </si>
  <si>
    <t>64199479/CZ6458050093</t>
  </si>
  <si>
    <t>Cena</t>
  </si>
  <si>
    <t>Podklad betonový pod ČOV tl. od 150 do 200 mm z betonu XC1 C20/25</t>
  </si>
  <si>
    <t>Osazení kontejneru pro dmychadlo a ř.j. na zděné pilířky</t>
  </si>
  <si>
    <t>Pořízení nátěru antikorozního vrchní, např. Tollina 3 l barevný</t>
  </si>
  <si>
    <t>Plastový skříňový uzamykatelný kontejner pro dmychadlo a ř. jedn. s otvory pro přisávání</t>
  </si>
  <si>
    <t>Položka je určena pro obetonování nádrže ČOV ve stávajícím septiku prostým betonem z cementu portlandského nebo struskoportlandského.</t>
  </si>
  <si>
    <t>Střecha z pojistné hydroizolace a finální střešní krytiny, např, IKO Cambridge Xtreme</t>
  </si>
  <si>
    <t>Osazení betonové skruže rovné 29/100/9, vyplněné štěrkem d32/64 pod okapní odpad</t>
  </si>
  <si>
    <t>Bourání stropů z desek žb. š. 60 cm, tl. do 14 cm, včetně manipulace se sutí</t>
  </si>
  <si>
    <t>např. SUPERFINISH  OSB3 - konstrukční deska pro použití ve vlhkém prostředí  N - nebroušená strana  rozměr 2500 x 1250 mm</t>
  </si>
  <si>
    <t>Chemická kotva, např. PATTEX CF 920 VINYLESTER 420ml</t>
  </si>
  <si>
    <t>Ocelová botka sloupu, l=500 mm včetně práce, vyvrtání a osazení chemickou kotvou</t>
  </si>
  <si>
    <t>ČOV kvádrová, např. EKO SBR BIO H-V. 41-50EO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</si>
</sst>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58"/>
      <name val="Arial"/>
      <family val="2"/>
    </font>
    <font>
      <i/>
      <sz val="9"/>
      <color indexed="5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1" fillId="3" borderId="5" xfId="0" applyNumberFormat="1" applyFont="1" applyFill="1" applyBorder="1" applyAlignment="1" applyProtection="1">
      <alignment horizontal="center" vertical="center"/>
      <protection/>
    </xf>
    <xf numFmtId="49" fontId="12" fillId="0" borderId="6" xfId="0" applyNumberFormat="1" applyFont="1" applyFill="1" applyBorder="1" applyAlignment="1" applyProtection="1">
      <alignment horizontal="left" vertical="center"/>
      <protection/>
    </xf>
    <xf numFmtId="49" fontId="12" fillId="0" borderId="7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9" fontId="13" fillId="0" borderId="5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13" fillId="0" borderId="5" xfId="0" applyNumberFormat="1" applyFont="1" applyFill="1" applyBorder="1" applyAlignment="1" applyProtection="1">
      <alignment horizontal="right" vertical="center"/>
      <protection/>
    </xf>
    <xf numFmtId="49" fontId="13" fillId="0" borderId="5" xfId="0" applyNumberFormat="1" applyFont="1" applyFill="1" applyBorder="1" applyAlignment="1" applyProtection="1">
      <alignment horizontal="right" vertical="center"/>
      <protection/>
    </xf>
    <xf numFmtId="4" fontId="13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2" fillId="3" borderId="15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right"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4" fontId="4" fillId="0" borderId="5" xfId="0" applyNumberFormat="1" applyFont="1" applyFill="1" applyBorder="1" applyAlignment="1" applyProtection="1">
      <alignment horizontal="right" vertical="center"/>
      <protection/>
    </xf>
    <xf numFmtId="49" fontId="4" fillId="0" borderId="5" xfId="0" applyNumberFormat="1" applyFont="1" applyFill="1" applyBorder="1" applyAlignment="1" applyProtection="1">
      <alignment horizontal="right" vertical="center"/>
      <protection/>
    </xf>
    <xf numFmtId="0" fontId="1" fillId="0" borderId="5" xfId="0" applyFont="1" applyBorder="1" applyAlignment="1">
      <alignment vertical="center"/>
    </xf>
    <xf numFmtId="49" fontId="9" fillId="0" borderId="5" xfId="0" applyNumberFormat="1" applyFont="1" applyFill="1" applyBorder="1" applyAlignment="1" applyProtection="1">
      <alignment horizontal="right" vertical="top"/>
      <protection/>
    </xf>
    <xf numFmtId="49" fontId="5" fillId="0" borderId="5" xfId="0" applyNumberFormat="1" applyFont="1" applyFill="1" applyBorder="1" applyAlignment="1" applyProtection="1">
      <alignment horizontal="lef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9" fontId="5" fillId="0" borderId="5" xfId="0" applyNumberFormat="1" applyFont="1" applyFill="1" applyBorder="1" applyAlignment="1" applyProtection="1">
      <alignment horizontal="right" vertical="center"/>
      <protection/>
    </xf>
    <xf numFmtId="0" fontId="8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left" vertical="top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14" fontId="1" fillId="0" borderId="5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49" fontId="13" fillId="0" borderId="3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49" fontId="12" fillId="3" borderId="20" xfId="0" applyNumberFormat="1" applyFont="1" applyFill="1" applyBorder="1" applyAlignment="1" applyProtection="1">
      <alignment horizontal="left" vertical="center"/>
      <protection/>
    </xf>
    <xf numFmtId="0" fontId="12" fillId="3" borderId="21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23" xfId="0" applyNumberFormat="1" applyFont="1" applyFill="1" applyBorder="1" applyAlignment="1" applyProtection="1">
      <alignment horizontal="left" vertical="center"/>
      <protection/>
    </xf>
    <xf numFmtId="49" fontId="12" fillId="0" borderId="20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20" xfId="0" applyNumberFormat="1" applyFont="1" applyFill="1" applyBorder="1" applyAlignment="1" applyProtection="1">
      <alignment horizontal="left" vertical="center"/>
      <protection/>
    </xf>
    <xf numFmtId="0" fontId="14" fillId="0" borderId="15" xfId="0" applyNumberFormat="1" applyFont="1" applyFill="1" applyBorder="1" applyAlignment="1" applyProtection="1">
      <alignment horizontal="left" vertical="center"/>
      <protection/>
    </xf>
    <xf numFmtId="14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0</xdr:row>
      <xdr:rowOff>542925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05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</xdr:colOff>
      <xdr:row>0</xdr:row>
      <xdr:rowOff>895350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114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abSelected="1" workbookViewId="0" topLeftCell="A73">
      <selection activeCell="A106" sqref="A106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81.710937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95" customHeight="1">
      <c r="A1" s="47" t="s">
        <v>192</v>
      </c>
      <c r="B1" s="48"/>
      <c r="C1" s="48"/>
      <c r="D1" s="48"/>
      <c r="E1" s="48"/>
      <c r="F1" s="48"/>
      <c r="G1" s="48"/>
      <c r="H1" s="48"/>
    </row>
    <row r="2" spans="1:9" ht="12.75">
      <c r="A2" s="43" t="s">
        <v>0</v>
      </c>
      <c r="B2" s="44"/>
      <c r="C2" s="49" t="s">
        <v>106</v>
      </c>
      <c r="D2" s="40"/>
      <c r="E2" s="43" t="s">
        <v>179</v>
      </c>
      <c r="F2" s="43" t="s">
        <v>184</v>
      </c>
      <c r="G2" s="44"/>
      <c r="H2" s="44"/>
      <c r="I2" s="27"/>
    </row>
    <row r="3" spans="1:9" ht="12.75">
      <c r="A3" s="44"/>
      <c r="B3" s="44"/>
      <c r="C3" s="40"/>
      <c r="D3" s="40"/>
      <c r="E3" s="44"/>
      <c r="F3" s="44"/>
      <c r="G3" s="44"/>
      <c r="H3" s="44"/>
      <c r="I3" s="27"/>
    </row>
    <row r="4" spans="1:9" ht="12.75">
      <c r="A4" s="43" t="s">
        <v>1</v>
      </c>
      <c r="B4" s="44"/>
      <c r="C4" s="43" t="s">
        <v>107</v>
      </c>
      <c r="D4" s="44"/>
      <c r="E4" s="43" t="s">
        <v>180</v>
      </c>
      <c r="F4" s="43" t="s">
        <v>185</v>
      </c>
      <c r="G4" s="44"/>
      <c r="H4" s="44"/>
      <c r="I4" s="27"/>
    </row>
    <row r="5" spans="1:9" ht="12.75">
      <c r="A5" s="44"/>
      <c r="B5" s="44"/>
      <c r="C5" s="44"/>
      <c r="D5" s="44"/>
      <c r="E5" s="44"/>
      <c r="F5" s="44"/>
      <c r="G5" s="44"/>
      <c r="H5" s="44"/>
      <c r="I5" s="27"/>
    </row>
    <row r="6" spans="1:9" ht="12.75">
      <c r="A6" s="43" t="s">
        <v>2</v>
      </c>
      <c r="B6" s="44"/>
      <c r="C6" s="43" t="s">
        <v>108</v>
      </c>
      <c r="D6" s="44"/>
      <c r="E6" s="43" t="s">
        <v>181</v>
      </c>
      <c r="F6" s="43"/>
      <c r="G6" s="44"/>
      <c r="H6" s="44"/>
      <c r="I6" s="27"/>
    </row>
    <row r="7" spans="1:9" ht="12.75">
      <c r="A7" s="44"/>
      <c r="B7" s="44"/>
      <c r="C7" s="44"/>
      <c r="D7" s="44"/>
      <c r="E7" s="44"/>
      <c r="F7" s="44"/>
      <c r="G7" s="44"/>
      <c r="H7" s="44"/>
      <c r="I7" s="27"/>
    </row>
    <row r="8" spans="1:9" ht="12.75">
      <c r="A8" s="43" t="s">
        <v>182</v>
      </c>
      <c r="B8" s="44"/>
      <c r="C8" s="43" t="s">
        <v>186</v>
      </c>
      <c r="D8" s="44"/>
      <c r="E8" s="45" t="s">
        <v>168</v>
      </c>
      <c r="F8" s="46">
        <v>42880</v>
      </c>
      <c r="G8" s="44"/>
      <c r="H8" s="44"/>
      <c r="I8" s="27"/>
    </row>
    <row r="9" spans="1:9" ht="12.75">
      <c r="A9" s="44"/>
      <c r="B9" s="44"/>
      <c r="C9" s="44"/>
      <c r="D9" s="44"/>
      <c r="E9" s="44"/>
      <c r="F9" s="44"/>
      <c r="G9" s="44"/>
      <c r="H9" s="44"/>
      <c r="I9" s="27"/>
    </row>
    <row r="10" spans="1:9" ht="12.75">
      <c r="A10" s="28" t="s">
        <v>4</v>
      </c>
      <c r="B10" s="28" t="s">
        <v>55</v>
      </c>
      <c r="C10" s="28" t="s">
        <v>56</v>
      </c>
      <c r="D10" s="28" t="s">
        <v>109</v>
      </c>
      <c r="E10" s="28" t="s">
        <v>169</v>
      </c>
      <c r="F10" s="28" t="s">
        <v>110</v>
      </c>
      <c r="G10" s="29" t="s">
        <v>178</v>
      </c>
      <c r="H10" s="28" t="s">
        <v>295</v>
      </c>
      <c r="I10" s="27"/>
    </row>
    <row r="11" spans="1:8" ht="12.75">
      <c r="A11" s="30" t="s">
        <v>5</v>
      </c>
      <c r="B11" s="30"/>
      <c r="C11" s="30" t="s">
        <v>57</v>
      </c>
      <c r="D11" s="30" t="s">
        <v>111</v>
      </c>
      <c r="E11" s="30" t="s">
        <v>170</v>
      </c>
      <c r="F11" s="30" t="s">
        <v>195</v>
      </c>
      <c r="G11" s="31">
        <v>200</v>
      </c>
      <c r="H11" s="32"/>
    </row>
    <row r="12" spans="1:8" ht="12.75">
      <c r="A12" s="30" t="s">
        <v>6</v>
      </c>
      <c r="B12" s="30"/>
      <c r="C12" s="30" t="s">
        <v>58</v>
      </c>
      <c r="D12" s="30" t="s">
        <v>112</v>
      </c>
      <c r="E12" s="30" t="s">
        <v>171</v>
      </c>
      <c r="F12" s="30" t="s">
        <v>196</v>
      </c>
      <c r="G12" s="31">
        <v>6</v>
      </c>
      <c r="H12" s="32"/>
    </row>
    <row r="13" spans="1:8" ht="25.7" customHeight="1">
      <c r="A13" s="33"/>
      <c r="B13" s="33"/>
      <c r="C13" s="34" t="s">
        <v>59</v>
      </c>
      <c r="D13" s="38" t="s">
        <v>113</v>
      </c>
      <c r="E13" s="39"/>
      <c r="F13" s="39"/>
      <c r="G13" s="39"/>
      <c r="H13" s="33"/>
    </row>
    <row r="14" spans="1:8" ht="12.75">
      <c r="A14" s="30" t="s">
        <v>7</v>
      </c>
      <c r="B14" s="30"/>
      <c r="C14" s="30" t="s">
        <v>60</v>
      </c>
      <c r="D14" s="30" t="s">
        <v>114</v>
      </c>
      <c r="E14" s="30" t="s">
        <v>171</v>
      </c>
      <c r="F14" s="30" t="s">
        <v>197</v>
      </c>
      <c r="G14" s="31">
        <v>4</v>
      </c>
      <c r="H14" s="32"/>
    </row>
    <row r="15" spans="1:8" ht="12.75">
      <c r="A15" s="30" t="s">
        <v>8</v>
      </c>
      <c r="B15" s="30"/>
      <c r="C15" s="30" t="s">
        <v>61</v>
      </c>
      <c r="D15" s="30" t="s">
        <v>115</v>
      </c>
      <c r="E15" s="30" t="s">
        <v>171</v>
      </c>
      <c r="F15" s="30" t="s">
        <v>197</v>
      </c>
      <c r="G15" s="31">
        <v>4</v>
      </c>
      <c r="H15" s="32"/>
    </row>
    <row r="16" spans="1:8" ht="38.45" customHeight="1">
      <c r="A16" s="33"/>
      <c r="B16" s="33"/>
      <c r="C16" s="34" t="s">
        <v>59</v>
      </c>
      <c r="D16" s="38" t="s">
        <v>116</v>
      </c>
      <c r="E16" s="39"/>
      <c r="F16" s="39"/>
      <c r="G16" s="39"/>
      <c r="H16" s="33"/>
    </row>
    <row r="17" spans="1:8" ht="12.75">
      <c r="A17" s="30" t="s">
        <v>9</v>
      </c>
      <c r="B17" s="30"/>
      <c r="C17" s="30" t="s">
        <v>62</v>
      </c>
      <c r="D17" s="30" t="s">
        <v>117</v>
      </c>
      <c r="E17" s="30" t="s">
        <v>171</v>
      </c>
      <c r="F17" s="30" t="s">
        <v>198</v>
      </c>
      <c r="G17" s="31">
        <v>21.12</v>
      </c>
      <c r="H17" s="32"/>
    </row>
    <row r="18" spans="1:8" ht="12.95" customHeight="1">
      <c r="A18" s="33"/>
      <c r="B18" s="33"/>
      <c r="C18" s="34" t="s">
        <v>59</v>
      </c>
      <c r="D18" s="38" t="s">
        <v>118</v>
      </c>
      <c r="E18" s="39"/>
      <c r="F18" s="39"/>
      <c r="G18" s="39"/>
      <c r="H18" s="33"/>
    </row>
    <row r="19" spans="1:8" ht="12.75">
      <c r="A19" s="30" t="s">
        <v>10</v>
      </c>
      <c r="B19" s="30"/>
      <c r="C19" s="30" t="s">
        <v>63</v>
      </c>
      <c r="D19" s="30" t="s">
        <v>119</v>
      </c>
      <c r="E19" s="30" t="s">
        <v>171</v>
      </c>
      <c r="F19" s="30" t="s">
        <v>199</v>
      </c>
      <c r="G19" s="31">
        <v>21.12</v>
      </c>
      <c r="H19" s="32"/>
    </row>
    <row r="20" spans="1:8" ht="12.75">
      <c r="A20" s="30" t="s">
        <v>11</v>
      </c>
      <c r="B20" s="30"/>
      <c r="C20" s="30" t="s">
        <v>64</v>
      </c>
      <c r="D20" s="30" t="s">
        <v>120</v>
      </c>
      <c r="E20" s="30" t="s">
        <v>171</v>
      </c>
      <c r="F20" s="30" t="s">
        <v>200</v>
      </c>
      <c r="G20" s="31">
        <v>19.2</v>
      </c>
      <c r="H20" s="32"/>
    </row>
    <row r="21" spans="1:8" ht="12.95" customHeight="1">
      <c r="A21" s="33"/>
      <c r="B21" s="33"/>
      <c r="C21" s="34" t="s">
        <v>59</v>
      </c>
      <c r="D21" s="38" t="s">
        <v>121</v>
      </c>
      <c r="E21" s="39"/>
      <c r="F21" s="39"/>
      <c r="G21" s="39"/>
      <c r="H21" s="33"/>
    </row>
    <row r="22" spans="1:8" ht="12.75">
      <c r="A22" s="30" t="s">
        <v>12</v>
      </c>
      <c r="B22" s="30"/>
      <c r="C22" s="30" t="s">
        <v>65</v>
      </c>
      <c r="D22" s="30" t="s">
        <v>122</v>
      </c>
      <c r="E22" s="30" t="s">
        <v>170</v>
      </c>
      <c r="F22" s="30" t="s">
        <v>201</v>
      </c>
      <c r="G22" s="31">
        <v>3.8</v>
      </c>
      <c r="H22" s="32"/>
    </row>
    <row r="23" spans="1:8" ht="12.75">
      <c r="A23" s="30" t="s">
        <v>13</v>
      </c>
      <c r="B23" s="30"/>
      <c r="C23" s="30" t="s">
        <v>66</v>
      </c>
      <c r="D23" s="30" t="s">
        <v>123</v>
      </c>
      <c r="E23" s="30" t="s">
        <v>171</v>
      </c>
      <c r="F23" s="30" t="s">
        <v>202</v>
      </c>
      <c r="G23" s="31">
        <v>8.55</v>
      </c>
      <c r="H23" s="32"/>
    </row>
    <row r="24" spans="1:8" ht="12.95" customHeight="1">
      <c r="A24" s="33"/>
      <c r="B24" s="33"/>
      <c r="C24" s="34" t="s">
        <v>59</v>
      </c>
      <c r="D24" s="38" t="s">
        <v>124</v>
      </c>
      <c r="E24" s="39"/>
      <c r="F24" s="39"/>
      <c r="G24" s="39"/>
      <c r="H24" s="33"/>
    </row>
    <row r="25" spans="1:8" ht="12.75">
      <c r="A25" s="30" t="s">
        <v>14</v>
      </c>
      <c r="B25" s="30"/>
      <c r="C25" s="30" t="s">
        <v>67</v>
      </c>
      <c r="D25" s="30" t="s">
        <v>125</v>
      </c>
      <c r="E25" s="30" t="s">
        <v>170</v>
      </c>
      <c r="F25" s="30" t="s">
        <v>203</v>
      </c>
      <c r="G25" s="31">
        <v>40</v>
      </c>
      <c r="H25" s="32"/>
    </row>
    <row r="26" spans="1:8" ht="12.95" customHeight="1">
      <c r="A26" s="33"/>
      <c r="B26" s="33"/>
      <c r="C26" s="34" t="s">
        <v>59</v>
      </c>
      <c r="D26" s="38" t="s">
        <v>126</v>
      </c>
      <c r="E26" s="39"/>
      <c r="F26" s="39"/>
      <c r="G26" s="39"/>
      <c r="H26" s="33"/>
    </row>
    <row r="27" spans="1:8" ht="12.75">
      <c r="A27" s="30" t="s">
        <v>15</v>
      </c>
      <c r="B27" s="30"/>
      <c r="C27" s="30" t="s">
        <v>68</v>
      </c>
      <c r="D27" s="30" t="s">
        <v>127</v>
      </c>
      <c r="E27" s="30" t="s">
        <v>170</v>
      </c>
      <c r="F27" s="30" t="s">
        <v>204</v>
      </c>
      <c r="G27" s="31">
        <v>28.5</v>
      </c>
      <c r="H27" s="32"/>
    </row>
    <row r="28" spans="1:8" ht="12.75">
      <c r="A28" s="30" t="s">
        <v>16</v>
      </c>
      <c r="B28" s="30"/>
      <c r="C28" s="30" t="s">
        <v>69</v>
      </c>
      <c r="D28" s="30" t="s">
        <v>128</v>
      </c>
      <c r="E28" s="30" t="s">
        <v>170</v>
      </c>
      <c r="F28" s="30" t="s">
        <v>205</v>
      </c>
      <c r="G28" s="31">
        <v>40</v>
      </c>
      <c r="H28" s="32"/>
    </row>
    <row r="29" spans="1:8" ht="12.95" customHeight="1">
      <c r="A29" s="33"/>
      <c r="B29" s="33"/>
      <c r="C29" s="34" t="s">
        <v>59</v>
      </c>
      <c r="D29" s="38" t="s">
        <v>129</v>
      </c>
      <c r="E29" s="39"/>
      <c r="F29" s="39"/>
      <c r="G29" s="39"/>
      <c r="H29" s="33"/>
    </row>
    <row r="30" spans="1:8" ht="12.75">
      <c r="A30" s="30" t="s">
        <v>17</v>
      </c>
      <c r="B30" s="30"/>
      <c r="C30" s="30" t="s">
        <v>70</v>
      </c>
      <c r="D30" s="30" t="s">
        <v>130</v>
      </c>
      <c r="E30" s="30" t="s">
        <v>172</v>
      </c>
      <c r="F30" s="30" t="s">
        <v>12</v>
      </c>
      <c r="G30" s="31">
        <v>8</v>
      </c>
      <c r="H30" s="32"/>
    </row>
    <row r="31" spans="1:8" ht="12.75">
      <c r="A31" s="30" t="s">
        <v>18</v>
      </c>
      <c r="B31" s="30"/>
      <c r="C31" s="30" t="s">
        <v>71</v>
      </c>
      <c r="D31" s="30" t="s">
        <v>131</v>
      </c>
      <c r="E31" s="30" t="s">
        <v>171</v>
      </c>
      <c r="F31" s="30" t="s">
        <v>206</v>
      </c>
      <c r="G31" s="31">
        <v>11.76</v>
      </c>
      <c r="H31" s="32"/>
    </row>
    <row r="32" spans="1:8" ht="12.75">
      <c r="A32" s="30"/>
      <c r="B32" s="30"/>
      <c r="C32" s="30"/>
      <c r="D32" s="30"/>
      <c r="E32" s="30"/>
      <c r="F32" s="30" t="s">
        <v>207</v>
      </c>
      <c r="G32" s="31">
        <v>3.12</v>
      </c>
      <c r="H32" s="33"/>
    </row>
    <row r="33" spans="1:8" ht="12.95" customHeight="1">
      <c r="A33" s="33"/>
      <c r="B33" s="33"/>
      <c r="C33" s="34" t="s">
        <v>59</v>
      </c>
      <c r="D33" s="38" t="s">
        <v>300</v>
      </c>
      <c r="E33" s="39"/>
      <c r="F33" s="39"/>
      <c r="G33" s="39"/>
      <c r="H33" s="33"/>
    </row>
    <row r="34" spans="1:8" ht="12.75">
      <c r="A34" s="30" t="s">
        <v>19</v>
      </c>
      <c r="B34" s="30"/>
      <c r="C34" s="30" t="s">
        <v>72</v>
      </c>
      <c r="D34" s="30" t="s">
        <v>301</v>
      </c>
      <c r="E34" s="30" t="s">
        <v>170</v>
      </c>
      <c r="F34" s="30" t="s">
        <v>208</v>
      </c>
      <c r="G34" s="31">
        <v>45</v>
      </c>
      <c r="H34" s="32"/>
    </row>
    <row r="35" spans="1:8" ht="12.75">
      <c r="A35" s="30" t="s">
        <v>20</v>
      </c>
      <c r="B35" s="30"/>
      <c r="C35" s="30" t="s">
        <v>73</v>
      </c>
      <c r="D35" s="30" t="s">
        <v>296</v>
      </c>
      <c r="E35" s="30" t="s">
        <v>170</v>
      </c>
      <c r="F35" s="30" t="s">
        <v>209</v>
      </c>
      <c r="G35" s="31">
        <v>17.16</v>
      </c>
      <c r="H35" s="32"/>
    </row>
    <row r="36" spans="1:8" ht="12.75">
      <c r="A36" s="30" t="s">
        <v>21</v>
      </c>
      <c r="B36" s="30"/>
      <c r="C36" s="30" t="s">
        <v>74</v>
      </c>
      <c r="D36" s="30" t="s">
        <v>132</v>
      </c>
      <c r="E36" s="30" t="s">
        <v>173</v>
      </c>
      <c r="F36" s="30" t="s">
        <v>5</v>
      </c>
      <c r="G36" s="31">
        <v>1</v>
      </c>
      <c r="H36" s="32"/>
    </row>
    <row r="37" spans="1:8" ht="12.75">
      <c r="A37" s="30" t="s">
        <v>22</v>
      </c>
      <c r="B37" s="30"/>
      <c r="C37" s="30" t="s">
        <v>74</v>
      </c>
      <c r="D37" s="30" t="s">
        <v>297</v>
      </c>
      <c r="E37" s="30" t="s">
        <v>173</v>
      </c>
      <c r="F37" s="30" t="s">
        <v>5</v>
      </c>
      <c r="G37" s="31">
        <v>1</v>
      </c>
      <c r="H37" s="32"/>
    </row>
    <row r="38" spans="1:8" ht="12.75">
      <c r="A38" s="30" t="s">
        <v>23</v>
      </c>
      <c r="B38" s="30"/>
      <c r="C38" s="30" t="s">
        <v>75</v>
      </c>
      <c r="D38" s="30" t="s">
        <v>133</v>
      </c>
      <c r="E38" s="30" t="s">
        <v>174</v>
      </c>
      <c r="F38" s="30" t="s">
        <v>210</v>
      </c>
      <c r="G38" s="31">
        <v>138.8</v>
      </c>
      <c r="H38" s="32"/>
    </row>
    <row r="39" spans="1:8" ht="12.75">
      <c r="A39" s="30"/>
      <c r="B39" s="30"/>
      <c r="C39" s="30"/>
      <c r="D39" s="30"/>
      <c r="E39" s="30"/>
      <c r="F39" s="30" t="s">
        <v>211</v>
      </c>
      <c r="G39" s="31">
        <v>20</v>
      </c>
      <c r="H39" s="33"/>
    </row>
    <row r="40" spans="1:8" ht="12.75">
      <c r="A40" s="30"/>
      <c r="B40" s="30"/>
      <c r="C40" s="30"/>
      <c r="D40" s="30"/>
      <c r="E40" s="30"/>
      <c r="F40" s="30" t="s">
        <v>212</v>
      </c>
      <c r="G40" s="31">
        <v>20</v>
      </c>
      <c r="H40" s="33"/>
    </row>
    <row r="41" spans="1:8" ht="12.75">
      <c r="A41" s="30"/>
      <c r="B41" s="30"/>
      <c r="C41" s="30"/>
      <c r="D41" s="30"/>
      <c r="E41" s="30"/>
      <c r="F41" s="30" t="s">
        <v>213</v>
      </c>
      <c r="G41" s="31">
        <v>24</v>
      </c>
      <c r="H41" s="33"/>
    </row>
    <row r="42" spans="1:8" ht="12.75">
      <c r="A42" s="30"/>
      <c r="B42" s="30"/>
      <c r="C42" s="30"/>
      <c r="D42" s="30"/>
      <c r="E42" s="30"/>
      <c r="F42" s="30" t="s">
        <v>214</v>
      </c>
      <c r="G42" s="31">
        <v>4.8</v>
      </c>
      <c r="H42" s="33"/>
    </row>
    <row r="43" spans="1:8" ht="12.75">
      <c r="A43" s="30"/>
      <c r="B43" s="30"/>
      <c r="C43" s="30"/>
      <c r="D43" s="30"/>
      <c r="E43" s="30"/>
      <c r="F43" s="30" t="s">
        <v>215</v>
      </c>
      <c r="G43" s="31">
        <v>54</v>
      </c>
      <c r="H43" s="33"/>
    </row>
    <row r="44" spans="1:8" ht="12.75">
      <c r="A44" s="30" t="s">
        <v>24</v>
      </c>
      <c r="B44" s="30"/>
      <c r="C44" s="30" t="s">
        <v>76</v>
      </c>
      <c r="D44" s="30" t="s">
        <v>134</v>
      </c>
      <c r="E44" s="30" t="s">
        <v>170</v>
      </c>
      <c r="F44" s="30" t="s">
        <v>216</v>
      </c>
      <c r="G44" s="31">
        <v>48</v>
      </c>
      <c r="H44" s="32"/>
    </row>
    <row r="45" spans="1:8" ht="12.75">
      <c r="A45" s="30" t="s">
        <v>25</v>
      </c>
      <c r="B45" s="30"/>
      <c r="C45" s="30" t="s">
        <v>77</v>
      </c>
      <c r="D45" s="30" t="s">
        <v>135</v>
      </c>
      <c r="E45" s="30" t="s">
        <v>170</v>
      </c>
      <c r="F45" s="30" t="s">
        <v>217</v>
      </c>
      <c r="G45" s="31">
        <v>31.7625</v>
      </c>
      <c r="H45" s="32"/>
    </row>
    <row r="46" spans="1:8" ht="12.75">
      <c r="A46" s="30"/>
      <c r="B46" s="30"/>
      <c r="C46" s="30"/>
      <c r="D46" s="30"/>
      <c r="E46" s="30"/>
      <c r="F46" s="30" t="s">
        <v>218</v>
      </c>
      <c r="G46" s="31">
        <v>1.485</v>
      </c>
      <c r="H46" s="33"/>
    </row>
    <row r="47" spans="1:8" ht="12.75">
      <c r="A47" s="30"/>
      <c r="B47" s="30"/>
      <c r="C47" s="30"/>
      <c r="D47" s="30"/>
      <c r="E47" s="30"/>
      <c r="F47" s="30" t="s">
        <v>219</v>
      </c>
      <c r="G47" s="31">
        <v>0.6435</v>
      </c>
      <c r="H47" s="33"/>
    </row>
    <row r="48" spans="1:8" ht="12.75">
      <c r="A48" s="30"/>
      <c r="B48" s="30"/>
      <c r="C48" s="30"/>
      <c r="D48" s="30"/>
      <c r="E48" s="30"/>
      <c r="F48" s="30" t="s">
        <v>220</v>
      </c>
      <c r="G48" s="31">
        <v>0.7865</v>
      </c>
      <c r="H48" s="33"/>
    </row>
    <row r="49" spans="1:8" ht="12.75">
      <c r="A49" s="30"/>
      <c r="B49" s="30"/>
      <c r="C49" s="30"/>
      <c r="D49" s="30"/>
      <c r="E49" s="30"/>
      <c r="F49" s="30" t="s">
        <v>221</v>
      </c>
      <c r="G49" s="31">
        <v>2.145</v>
      </c>
      <c r="H49" s="33"/>
    </row>
    <row r="50" spans="1:8" ht="12.75">
      <c r="A50" s="30"/>
      <c r="B50" s="30"/>
      <c r="C50" s="30"/>
      <c r="D50" s="30"/>
      <c r="E50" s="30"/>
      <c r="F50" s="30" t="s">
        <v>222</v>
      </c>
      <c r="G50" s="31">
        <v>0.5005</v>
      </c>
      <c r="H50" s="33"/>
    </row>
    <row r="51" spans="1:8" ht="12.75">
      <c r="A51" s="30"/>
      <c r="B51" s="30"/>
      <c r="C51" s="30"/>
      <c r="D51" s="30"/>
      <c r="E51" s="30"/>
      <c r="F51" s="30" t="s">
        <v>223</v>
      </c>
      <c r="G51" s="31">
        <v>5.577</v>
      </c>
      <c r="H51" s="33"/>
    </row>
    <row r="52" spans="1:8" ht="12.75">
      <c r="A52" s="30" t="s">
        <v>26</v>
      </c>
      <c r="B52" s="30"/>
      <c r="C52" s="30" t="s">
        <v>78</v>
      </c>
      <c r="D52" s="30" t="s">
        <v>136</v>
      </c>
      <c r="E52" s="30" t="s">
        <v>174</v>
      </c>
      <c r="F52" s="30" t="s">
        <v>7</v>
      </c>
      <c r="G52" s="31">
        <v>3</v>
      </c>
      <c r="H52" s="32"/>
    </row>
    <row r="53" spans="1:8" ht="12.75">
      <c r="A53" s="30" t="s">
        <v>27</v>
      </c>
      <c r="B53" s="30"/>
      <c r="C53" s="30" t="s">
        <v>79</v>
      </c>
      <c r="D53" s="30" t="s">
        <v>137</v>
      </c>
      <c r="E53" s="30" t="s">
        <v>173</v>
      </c>
      <c r="F53" s="30" t="s">
        <v>224</v>
      </c>
      <c r="G53" s="31">
        <v>4</v>
      </c>
      <c r="H53" s="32"/>
    </row>
    <row r="54" spans="1:8" ht="25.7" customHeight="1">
      <c r="A54" s="33"/>
      <c r="B54" s="33"/>
      <c r="C54" s="34" t="s">
        <v>59</v>
      </c>
      <c r="D54" s="38" t="s">
        <v>138</v>
      </c>
      <c r="E54" s="39"/>
      <c r="F54" s="39"/>
      <c r="G54" s="39"/>
      <c r="H54" s="33"/>
    </row>
    <row r="55" spans="1:8" ht="12.75">
      <c r="A55" s="30" t="s">
        <v>28</v>
      </c>
      <c r="B55" s="30"/>
      <c r="C55" s="30" t="s">
        <v>80</v>
      </c>
      <c r="D55" s="30" t="s">
        <v>139</v>
      </c>
      <c r="E55" s="30" t="s">
        <v>174</v>
      </c>
      <c r="F55" s="30" t="s">
        <v>7</v>
      </c>
      <c r="G55" s="31">
        <v>3</v>
      </c>
      <c r="H55" s="32"/>
    </row>
    <row r="56" spans="1:8" ht="25.7" customHeight="1">
      <c r="A56" s="33"/>
      <c r="B56" s="33"/>
      <c r="C56" s="34" t="s">
        <v>59</v>
      </c>
      <c r="D56" s="38" t="s">
        <v>140</v>
      </c>
      <c r="E56" s="39"/>
      <c r="F56" s="39"/>
      <c r="G56" s="39"/>
      <c r="H56" s="33"/>
    </row>
    <row r="57" spans="1:8" ht="12.75">
      <c r="A57" s="30" t="s">
        <v>29</v>
      </c>
      <c r="B57" s="30"/>
      <c r="C57" s="30" t="s">
        <v>81</v>
      </c>
      <c r="D57" s="30" t="s">
        <v>141</v>
      </c>
      <c r="E57" s="30" t="s">
        <v>173</v>
      </c>
      <c r="F57" s="30" t="s">
        <v>5</v>
      </c>
      <c r="G57" s="31">
        <v>1</v>
      </c>
      <c r="H57" s="32"/>
    </row>
    <row r="58" spans="1:8" ht="25.7" customHeight="1">
      <c r="A58" s="33"/>
      <c r="B58" s="33"/>
      <c r="C58" s="34" t="s">
        <v>59</v>
      </c>
      <c r="D58" s="38" t="s">
        <v>142</v>
      </c>
      <c r="E58" s="39"/>
      <c r="F58" s="39"/>
      <c r="G58" s="39"/>
      <c r="H58" s="33"/>
    </row>
    <row r="59" spans="1:8" ht="12.75">
      <c r="A59" s="30" t="s">
        <v>30</v>
      </c>
      <c r="B59" s="30"/>
      <c r="C59" s="30" t="s">
        <v>82</v>
      </c>
      <c r="D59" s="30" t="s">
        <v>143</v>
      </c>
      <c r="E59" s="30" t="s">
        <v>173</v>
      </c>
      <c r="F59" s="30" t="s">
        <v>5</v>
      </c>
      <c r="G59" s="31">
        <v>1</v>
      </c>
      <c r="H59" s="32"/>
    </row>
    <row r="60" spans="1:8" ht="77.1" customHeight="1">
      <c r="A60" s="33"/>
      <c r="B60" s="33"/>
      <c r="C60" s="34" t="s">
        <v>59</v>
      </c>
      <c r="D60" s="38" t="s">
        <v>193</v>
      </c>
      <c r="E60" s="39"/>
      <c r="F60" s="39"/>
      <c r="G60" s="39"/>
      <c r="H60" s="33"/>
    </row>
    <row r="61" spans="1:8" ht="12.75">
      <c r="A61" s="33"/>
      <c r="B61" s="33"/>
      <c r="C61" s="33"/>
      <c r="D61" s="38" t="s">
        <v>194</v>
      </c>
      <c r="E61" s="39"/>
      <c r="F61" s="39"/>
      <c r="G61" s="39"/>
      <c r="H61" s="33"/>
    </row>
    <row r="62" spans="1:8" ht="12.75">
      <c r="A62" s="30" t="s">
        <v>31</v>
      </c>
      <c r="B62" s="30"/>
      <c r="C62" s="30" t="s">
        <v>83</v>
      </c>
      <c r="D62" s="30" t="s">
        <v>302</v>
      </c>
      <c r="E62" s="30" t="s">
        <v>173</v>
      </c>
      <c r="F62" s="30" t="s">
        <v>5</v>
      </c>
      <c r="G62" s="31">
        <v>1</v>
      </c>
      <c r="H62" s="32"/>
    </row>
    <row r="63" spans="1:8" ht="12.75">
      <c r="A63" s="30" t="s">
        <v>32</v>
      </c>
      <c r="B63" s="30"/>
      <c r="C63" s="30" t="s">
        <v>84</v>
      </c>
      <c r="D63" s="30" t="s">
        <v>144</v>
      </c>
      <c r="E63" s="30" t="s">
        <v>171</v>
      </c>
      <c r="F63" s="30" t="s">
        <v>225</v>
      </c>
      <c r="G63" s="31">
        <v>53.792</v>
      </c>
      <c r="H63" s="32"/>
    </row>
    <row r="64" spans="1:8" ht="12.75">
      <c r="A64" s="30" t="s">
        <v>33</v>
      </c>
      <c r="B64" s="30"/>
      <c r="C64" s="30" t="s">
        <v>85</v>
      </c>
      <c r="D64" s="30" t="s">
        <v>145</v>
      </c>
      <c r="E64" s="30" t="s">
        <v>171</v>
      </c>
      <c r="F64" s="30" t="s">
        <v>226</v>
      </c>
      <c r="G64" s="31">
        <v>55.44</v>
      </c>
      <c r="H64" s="32"/>
    </row>
    <row r="65" spans="1:8" ht="12.75">
      <c r="A65" s="30" t="s">
        <v>34</v>
      </c>
      <c r="B65" s="30"/>
      <c r="C65" s="30" t="s">
        <v>86</v>
      </c>
      <c r="D65" s="30" t="s">
        <v>146</v>
      </c>
      <c r="E65" s="30" t="s">
        <v>170</v>
      </c>
      <c r="F65" s="30" t="s">
        <v>227</v>
      </c>
      <c r="G65" s="31">
        <v>70.92</v>
      </c>
      <c r="H65" s="32"/>
    </row>
    <row r="66" spans="1:8" ht="12.75">
      <c r="A66" s="30" t="s">
        <v>35</v>
      </c>
      <c r="B66" s="30"/>
      <c r="C66" s="30" t="s">
        <v>87</v>
      </c>
      <c r="D66" s="30" t="s">
        <v>147</v>
      </c>
      <c r="E66" s="30" t="s">
        <v>175</v>
      </c>
      <c r="F66" s="30" t="s">
        <v>228</v>
      </c>
      <c r="G66" s="31">
        <v>4</v>
      </c>
      <c r="H66" s="32"/>
    </row>
    <row r="67" spans="1:8" ht="12.75">
      <c r="A67" s="30" t="s">
        <v>36</v>
      </c>
      <c r="B67" s="30"/>
      <c r="C67" s="30" t="s">
        <v>88</v>
      </c>
      <c r="D67" s="30" t="s">
        <v>303</v>
      </c>
      <c r="E67" s="30" t="s">
        <v>171</v>
      </c>
      <c r="F67" s="30" t="s">
        <v>229</v>
      </c>
      <c r="G67" s="31">
        <v>5.184</v>
      </c>
      <c r="H67" s="32"/>
    </row>
    <row r="68" spans="1:8" ht="12.95" customHeight="1">
      <c r="A68" s="33"/>
      <c r="B68" s="33"/>
      <c r="C68" s="34"/>
      <c r="D68" s="38"/>
      <c r="E68" s="39"/>
      <c r="F68" s="39"/>
      <c r="G68" s="39"/>
      <c r="H68" s="33"/>
    </row>
    <row r="69" spans="1:8" ht="12.75">
      <c r="A69" s="30" t="s">
        <v>37</v>
      </c>
      <c r="B69" s="30"/>
      <c r="C69" s="30" t="s">
        <v>89</v>
      </c>
      <c r="D69" s="30" t="s">
        <v>148</v>
      </c>
      <c r="E69" s="30" t="s">
        <v>176</v>
      </c>
      <c r="F69" s="30" t="s">
        <v>9</v>
      </c>
      <c r="G69" s="31">
        <v>5</v>
      </c>
      <c r="H69" s="32"/>
    </row>
    <row r="70" spans="1:8" ht="12.75">
      <c r="A70" s="35" t="s">
        <v>38</v>
      </c>
      <c r="B70" s="35"/>
      <c r="C70" s="35" t="s">
        <v>90</v>
      </c>
      <c r="D70" s="35" t="s">
        <v>150</v>
      </c>
      <c r="E70" s="35" t="s">
        <v>175</v>
      </c>
      <c r="F70" s="35" t="s">
        <v>230</v>
      </c>
      <c r="G70" s="36">
        <v>19.2</v>
      </c>
      <c r="H70" s="37"/>
    </row>
    <row r="71" spans="1:8" ht="12.75">
      <c r="A71" s="35" t="s">
        <v>39</v>
      </c>
      <c r="B71" s="35"/>
      <c r="C71" s="35" t="s">
        <v>91</v>
      </c>
      <c r="D71" s="35" t="s">
        <v>151</v>
      </c>
      <c r="E71" s="35" t="s">
        <v>170</v>
      </c>
      <c r="F71" s="35" t="s">
        <v>231</v>
      </c>
      <c r="G71" s="36">
        <v>27.525</v>
      </c>
      <c r="H71" s="37"/>
    </row>
    <row r="72" spans="1:8" ht="12.75">
      <c r="A72" s="35"/>
      <c r="B72" s="35"/>
      <c r="C72" s="35"/>
      <c r="D72" s="35"/>
      <c r="E72" s="35"/>
      <c r="F72" s="35" t="s">
        <v>232</v>
      </c>
      <c r="G72" s="36">
        <v>0</v>
      </c>
      <c r="H72" s="33"/>
    </row>
    <row r="73" spans="1:8" ht="12.75">
      <c r="A73" s="35"/>
      <c r="B73" s="35"/>
      <c r="C73" s="35"/>
      <c r="D73" s="35"/>
      <c r="E73" s="35"/>
      <c r="F73" s="35" t="s">
        <v>233</v>
      </c>
      <c r="G73" s="36">
        <v>0.585</v>
      </c>
      <c r="H73" s="33"/>
    </row>
    <row r="74" spans="1:8" ht="12.75">
      <c r="A74" s="35"/>
      <c r="B74" s="35"/>
      <c r="C74" s="35"/>
      <c r="D74" s="35"/>
      <c r="E74" s="35"/>
      <c r="F74" s="35" t="s">
        <v>234</v>
      </c>
      <c r="G74" s="36">
        <v>0.715</v>
      </c>
      <c r="H74" s="33"/>
    </row>
    <row r="75" spans="1:8" ht="12.75">
      <c r="A75" s="35"/>
      <c r="B75" s="35"/>
      <c r="C75" s="35"/>
      <c r="D75" s="35"/>
      <c r="E75" s="35"/>
      <c r="F75" s="35" t="s">
        <v>235</v>
      </c>
      <c r="G75" s="36">
        <v>1.95</v>
      </c>
      <c r="H75" s="33"/>
    </row>
    <row r="76" spans="1:8" ht="12.75">
      <c r="A76" s="35"/>
      <c r="B76" s="35"/>
      <c r="C76" s="35"/>
      <c r="D76" s="35"/>
      <c r="E76" s="35"/>
      <c r="F76" s="35" t="s">
        <v>236</v>
      </c>
      <c r="G76" s="36">
        <v>0.455</v>
      </c>
      <c r="H76" s="33"/>
    </row>
    <row r="77" spans="1:8" ht="12.75">
      <c r="A77" s="35"/>
      <c r="B77" s="35"/>
      <c r="C77" s="35"/>
      <c r="D77" s="35"/>
      <c r="E77" s="35"/>
      <c r="F77" s="35" t="s">
        <v>237</v>
      </c>
      <c r="G77" s="36">
        <v>5.07</v>
      </c>
      <c r="H77" s="33"/>
    </row>
    <row r="78" spans="1:8" ht="12.95" customHeight="1">
      <c r="A78" s="33"/>
      <c r="B78" s="33"/>
      <c r="C78" s="34" t="s">
        <v>59</v>
      </c>
      <c r="D78" s="38" t="s">
        <v>304</v>
      </c>
      <c r="E78" s="39"/>
      <c r="F78" s="39"/>
      <c r="G78" s="39"/>
      <c r="H78" s="33"/>
    </row>
    <row r="79" spans="1:8" ht="12.75">
      <c r="A79" s="35" t="s">
        <v>40</v>
      </c>
      <c r="B79" s="35"/>
      <c r="C79" s="35" t="s">
        <v>92</v>
      </c>
      <c r="D79" s="35" t="s">
        <v>298</v>
      </c>
      <c r="E79" s="35" t="s">
        <v>173</v>
      </c>
      <c r="F79" s="35"/>
      <c r="G79" s="36">
        <v>1</v>
      </c>
      <c r="H79" s="37"/>
    </row>
    <row r="80" spans="1:8" ht="38.45" customHeight="1">
      <c r="A80" s="33"/>
      <c r="B80" s="33"/>
      <c r="C80" s="34" t="s">
        <v>59</v>
      </c>
      <c r="D80" s="38" t="s">
        <v>152</v>
      </c>
      <c r="E80" s="39"/>
      <c r="F80" s="39"/>
      <c r="G80" s="39"/>
      <c r="H80" s="33"/>
    </row>
    <row r="81" spans="1:8" ht="12.75">
      <c r="A81" s="35" t="s">
        <v>41</v>
      </c>
      <c r="B81" s="35"/>
      <c r="C81" s="35" t="s">
        <v>93</v>
      </c>
      <c r="D81" s="35" t="s">
        <v>153</v>
      </c>
      <c r="E81" s="35" t="s">
        <v>171</v>
      </c>
      <c r="F81" s="35" t="s">
        <v>238</v>
      </c>
      <c r="G81" s="36">
        <v>0.5712</v>
      </c>
      <c r="H81" s="37"/>
    </row>
    <row r="82" spans="1:8" ht="12.75">
      <c r="A82" s="35"/>
      <c r="B82" s="35"/>
      <c r="C82" s="35"/>
      <c r="D82" s="35"/>
      <c r="E82" s="35"/>
      <c r="F82" s="35" t="s">
        <v>239</v>
      </c>
      <c r="G82" s="36">
        <v>0.3024</v>
      </c>
      <c r="H82" s="33"/>
    </row>
    <row r="83" spans="1:8" ht="64.15" customHeight="1">
      <c r="A83" s="33"/>
      <c r="B83" s="33"/>
      <c r="C83" s="34" t="s">
        <v>59</v>
      </c>
      <c r="D83" s="38" t="s">
        <v>154</v>
      </c>
      <c r="E83" s="39"/>
      <c r="F83" s="39"/>
      <c r="G83" s="39"/>
      <c r="H83" s="33"/>
    </row>
    <row r="84" spans="1:8" ht="12.75">
      <c r="A84" s="35" t="s">
        <v>42</v>
      </c>
      <c r="B84" s="35"/>
      <c r="C84" s="35" t="s">
        <v>94</v>
      </c>
      <c r="D84" s="35" t="s">
        <v>155</v>
      </c>
      <c r="E84" s="35" t="s">
        <v>171</v>
      </c>
      <c r="F84" s="35" t="s">
        <v>240</v>
      </c>
      <c r="G84" s="36">
        <v>1.33672</v>
      </c>
      <c r="H84" s="37"/>
    </row>
    <row r="85" spans="1:8" ht="12.75">
      <c r="A85" s="35"/>
      <c r="B85" s="35"/>
      <c r="C85" s="35"/>
      <c r="D85" s="35"/>
      <c r="E85" s="35"/>
      <c r="F85" s="35" t="s">
        <v>241</v>
      </c>
      <c r="G85" s="36">
        <v>0.8624</v>
      </c>
      <c r="H85" s="33"/>
    </row>
    <row r="86" spans="1:8" ht="64.15" customHeight="1">
      <c r="A86" s="33"/>
      <c r="B86" s="33"/>
      <c r="C86" s="34" t="s">
        <v>59</v>
      </c>
      <c r="D86" s="38" t="s">
        <v>154</v>
      </c>
      <c r="E86" s="39"/>
      <c r="F86" s="39"/>
      <c r="G86" s="39"/>
      <c r="H86" s="33"/>
    </row>
    <row r="87" spans="1:8" ht="12.75">
      <c r="A87" s="35" t="s">
        <v>43</v>
      </c>
      <c r="B87" s="35"/>
      <c r="C87" s="35" t="s">
        <v>95</v>
      </c>
      <c r="D87" s="35" t="s">
        <v>156</v>
      </c>
      <c r="E87" s="35" t="s">
        <v>171</v>
      </c>
      <c r="F87" s="35" t="s">
        <v>242</v>
      </c>
      <c r="G87" s="36">
        <v>0.6237</v>
      </c>
      <c r="H87" s="37"/>
    </row>
    <row r="88" spans="1:8" ht="12.75">
      <c r="A88" s="35" t="s">
        <v>44</v>
      </c>
      <c r="B88" s="35"/>
      <c r="C88" s="35" t="s">
        <v>96</v>
      </c>
      <c r="D88" s="35" t="s">
        <v>157</v>
      </c>
      <c r="E88" s="35" t="s">
        <v>171</v>
      </c>
      <c r="F88" s="35" t="s">
        <v>243</v>
      </c>
      <c r="G88" s="36">
        <v>1.012</v>
      </c>
      <c r="H88" s="37"/>
    </row>
    <row r="89" spans="1:8" ht="12.95" customHeight="1">
      <c r="A89" s="33"/>
      <c r="B89" s="33"/>
      <c r="C89" s="34" t="s">
        <v>59</v>
      </c>
      <c r="D89" s="38" t="s">
        <v>158</v>
      </c>
      <c r="E89" s="39"/>
      <c r="F89" s="39"/>
      <c r="G89" s="39"/>
      <c r="H89" s="33"/>
    </row>
    <row r="90" spans="1:8" ht="12.75">
      <c r="A90" s="35" t="s">
        <v>45</v>
      </c>
      <c r="B90" s="35"/>
      <c r="C90" s="35" t="s">
        <v>97</v>
      </c>
      <c r="D90" s="35" t="s">
        <v>159</v>
      </c>
      <c r="E90" s="35" t="s">
        <v>171</v>
      </c>
      <c r="F90" s="35" t="s">
        <v>244</v>
      </c>
      <c r="G90" s="36">
        <v>0.14375</v>
      </c>
      <c r="H90" s="37"/>
    </row>
    <row r="91" spans="1:8" ht="12.75">
      <c r="A91" s="35" t="s">
        <v>46</v>
      </c>
      <c r="B91" s="35"/>
      <c r="C91" s="35" t="s">
        <v>98</v>
      </c>
      <c r="D91" s="35" t="s">
        <v>160</v>
      </c>
      <c r="E91" s="35" t="s">
        <v>177</v>
      </c>
      <c r="F91" s="35" t="s">
        <v>5</v>
      </c>
      <c r="G91" s="36">
        <v>1</v>
      </c>
      <c r="H91" s="37"/>
    </row>
    <row r="92" spans="1:8" ht="12.75">
      <c r="A92" s="35" t="s">
        <v>47</v>
      </c>
      <c r="B92" s="35"/>
      <c r="C92" s="35" t="s">
        <v>99</v>
      </c>
      <c r="D92" s="35" t="s">
        <v>161</v>
      </c>
      <c r="E92" s="35" t="s">
        <v>174</v>
      </c>
      <c r="F92" s="35" t="s">
        <v>245</v>
      </c>
      <c r="G92" s="36">
        <v>26.16</v>
      </c>
      <c r="H92" s="37"/>
    </row>
    <row r="93" spans="1:8" ht="12.75">
      <c r="A93" s="35"/>
      <c r="B93" s="35"/>
      <c r="C93" s="35"/>
      <c r="D93" s="35"/>
      <c r="E93" s="35"/>
      <c r="F93" s="35" t="s">
        <v>246</v>
      </c>
      <c r="G93" s="36">
        <v>9.6</v>
      </c>
      <c r="H93" s="33"/>
    </row>
    <row r="94" spans="1:8" ht="12.75">
      <c r="A94" s="35"/>
      <c r="B94" s="35"/>
      <c r="C94" s="35"/>
      <c r="D94" s="35"/>
      <c r="E94" s="35"/>
      <c r="F94" s="35" t="s">
        <v>247</v>
      </c>
      <c r="G94" s="36">
        <v>-2.2</v>
      </c>
      <c r="H94" s="33"/>
    </row>
    <row r="95" spans="1:8" ht="12.75">
      <c r="A95" s="35"/>
      <c r="B95" s="35"/>
      <c r="C95" s="35"/>
      <c r="D95" s="35"/>
      <c r="E95" s="35"/>
      <c r="F95" s="35" t="s">
        <v>248</v>
      </c>
      <c r="G95" s="36">
        <v>4.36</v>
      </c>
      <c r="H95" s="33"/>
    </row>
    <row r="96" spans="1:8" ht="12.95" customHeight="1">
      <c r="A96" s="33"/>
      <c r="B96" s="33"/>
      <c r="C96" s="34" t="s">
        <v>59</v>
      </c>
      <c r="D96" s="38" t="s">
        <v>162</v>
      </c>
      <c r="E96" s="39"/>
      <c r="F96" s="39"/>
      <c r="G96" s="39"/>
      <c r="H96" s="33"/>
    </row>
    <row r="97" spans="1:8" ht="12.75">
      <c r="A97" s="35" t="s">
        <v>48</v>
      </c>
      <c r="B97" s="35"/>
      <c r="C97" s="35" t="s">
        <v>100</v>
      </c>
      <c r="D97" s="35" t="s">
        <v>163</v>
      </c>
      <c r="E97" s="35" t="s">
        <v>173</v>
      </c>
      <c r="F97" s="35" t="s">
        <v>6</v>
      </c>
      <c r="G97" s="36">
        <v>2</v>
      </c>
      <c r="H97" s="37"/>
    </row>
    <row r="98" spans="1:8" ht="12.95" customHeight="1">
      <c r="A98" s="33"/>
      <c r="B98" s="33"/>
      <c r="C98" s="34"/>
      <c r="D98" s="38"/>
      <c r="E98" s="39"/>
      <c r="F98" s="39"/>
      <c r="G98" s="39"/>
      <c r="H98" s="33"/>
    </row>
    <row r="99" spans="1:8" ht="12.75">
      <c r="A99" s="35" t="s">
        <v>49</v>
      </c>
      <c r="B99" s="35"/>
      <c r="C99" s="35" t="s">
        <v>102</v>
      </c>
      <c r="D99" s="35" t="s">
        <v>305</v>
      </c>
      <c r="E99" s="35" t="s">
        <v>172</v>
      </c>
      <c r="F99" s="35" t="s">
        <v>249</v>
      </c>
      <c r="G99" s="36">
        <v>4.2</v>
      </c>
      <c r="H99" s="37"/>
    </row>
    <row r="100" spans="1:43" ht="12.75">
      <c r="A100" s="35" t="s">
        <v>50</v>
      </c>
      <c r="B100" s="35"/>
      <c r="C100" s="35" t="s">
        <v>101</v>
      </c>
      <c r="D100" s="35" t="s">
        <v>306</v>
      </c>
      <c r="E100" s="35" t="s">
        <v>173</v>
      </c>
      <c r="F100" s="36">
        <v>8</v>
      </c>
      <c r="G100" s="36">
        <v>8</v>
      </c>
      <c r="H100" s="36"/>
      <c r="I100" s="36">
        <f>J100-H100</f>
        <v>64</v>
      </c>
      <c r="J100" s="36">
        <f>F100*G100</f>
        <v>64</v>
      </c>
      <c r="K100" s="36">
        <v>0.0102</v>
      </c>
      <c r="L100" s="36">
        <f>F100*K100</f>
        <v>0.0816</v>
      </c>
      <c r="M100" s="37" t="s">
        <v>187</v>
      </c>
      <c r="N100" s="5" t="s">
        <v>188</v>
      </c>
      <c r="O100" s="3">
        <f>IF(N100="5",I100,0)</f>
        <v>0</v>
      </c>
      <c r="Z100" s="3">
        <f>IF(AD100=0,J100,0)</f>
        <v>0</v>
      </c>
      <c r="AA100" s="3">
        <f>IF(AD100=15,J100,0)</f>
        <v>0</v>
      </c>
      <c r="AB100" s="3">
        <f>IF(AD100=21,J100,0)</f>
        <v>64</v>
      </c>
      <c r="AD100" s="8">
        <v>21</v>
      </c>
      <c r="AE100" s="8">
        <f>G100*1</f>
        <v>8</v>
      </c>
      <c r="AF100" s="8">
        <f>G100*(1-1)</f>
        <v>0</v>
      </c>
      <c r="AM100" s="8">
        <f>F100*AE100</f>
        <v>64</v>
      </c>
      <c r="AN100" s="8">
        <f>F100*AF100</f>
        <v>0</v>
      </c>
      <c r="AO100" s="9" t="s">
        <v>189</v>
      </c>
      <c r="AP100" s="9" t="s">
        <v>190</v>
      </c>
      <c r="AQ100" s="4" t="s">
        <v>191</v>
      </c>
    </row>
    <row r="101" spans="1:8" ht="12.75">
      <c r="A101" s="35" t="s">
        <v>51</v>
      </c>
      <c r="B101" s="35"/>
      <c r="C101" s="35" t="s">
        <v>103</v>
      </c>
      <c r="D101" s="35" t="s">
        <v>307</v>
      </c>
      <c r="E101" s="35" t="s">
        <v>177</v>
      </c>
      <c r="F101" s="35" t="s">
        <v>5</v>
      </c>
      <c r="G101" s="36">
        <v>1</v>
      </c>
      <c r="H101" s="37"/>
    </row>
    <row r="102" spans="1:8" ht="12.95" customHeight="1">
      <c r="A102" s="33"/>
      <c r="B102" s="33"/>
      <c r="C102" s="34" t="s">
        <v>59</v>
      </c>
      <c r="D102" s="38" t="s">
        <v>164</v>
      </c>
      <c r="E102" s="39"/>
      <c r="F102" s="39"/>
      <c r="G102" s="39"/>
      <c r="H102" s="33"/>
    </row>
    <row r="103" spans="1:8" ht="12.75">
      <c r="A103" s="35" t="s">
        <v>52</v>
      </c>
      <c r="B103" s="35"/>
      <c r="C103" s="35" t="s">
        <v>104</v>
      </c>
      <c r="D103" s="35" t="s">
        <v>299</v>
      </c>
      <c r="E103" s="35" t="s">
        <v>177</v>
      </c>
      <c r="F103" s="35" t="s">
        <v>5</v>
      </c>
      <c r="G103" s="36">
        <v>1</v>
      </c>
      <c r="H103" s="37"/>
    </row>
    <row r="104" spans="1:8" ht="12.75">
      <c r="A104" s="35" t="s">
        <v>53</v>
      </c>
      <c r="B104" s="35"/>
      <c r="C104" s="35" t="s">
        <v>105</v>
      </c>
      <c r="D104" s="35" t="s">
        <v>165</v>
      </c>
      <c r="E104" s="35" t="s">
        <v>174</v>
      </c>
      <c r="F104" s="35" t="s">
        <v>12</v>
      </c>
      <c r="G104" s="36">
        <v>8</v>
      </c>
      <c r="H104" s="37"/>
    </row>
    <row r="106" ht="11.25" customHeight="1">
      <c r="A106" s="2" t="s">
        <v>54</v>
      </c>
    </row>
    <row r="107" spans="1:7" ht="409.6" customHeight="1" hidden="1">
      <c r="A107" s="41"/>
      <c r="B107" s="42"/>
      <c r="C107" s="42"/>
      <c r="D107" s="42"/>
      <c r="E107" s="42"/>
      <c r="F107" s="42"/>
      <c r="G107" s="42"/>
    </row>
  </sheetData>
  <mergeCells count="40">
    <mergeCell ref="A4:B5"/>
    <mergeCell ref="C4:D5"/>
    <mergeCell ref="E4:E5"/>
    <mergeCell ref="F4:H5"/>
    <mergeCell ref="A1:H1"/>
    <mergeCell ref="A2:B3"/>
    <mergeCell ref="C2:D3"/>
    <mergeCell ref="E2:E3"/>
    <mergeCell ref="F2:H3"/>
    <mergeCell ref="A6:B7"/>
    <mergeCell ref="C6:D7"/>
    <mergeCell ref="E6:E7"/>
    <mergeCell ref="F6:H7"/>
    <mergeCell ref="A8:B9"/>
    <mergeCell ref="C8:D9"/>
    <mergeCell ref="E8:E9"/>
    <mergeCell ref="F8:H9"/>
    <mergeCell ref="D60:G60"/>
    <mergeCell ref="D13:G13"/>
    <mergeCell ref="D16:G16"/>
    <mergeCell ref="D18:G18"/>
    <mergeCell ref="D21:G21"/>
    <mergeCell ref="D24:G24"/>
    <mergeCell ref="D26:G26"/>
    <mergeCell ref="D29:G29"/>
    <mergeCell ref="D33:G33"/>
    <mergeCell ref="D54:G54"/>
    <mergeCell ref="D56:G56"/>
    <mergeCell ref="D58:G58"/>
    <mergeCell ref="A107:G107"/>
    <mergeCell ref="D61:G61"/>
    <mergeCell ref="D68:G68"/>
    <mergeCell ref="D78:G78"/>
    <mergeCell ref="D80:G80"/>
    <mergeCell ref="D83:G83"/>
    <mergeCell ref="D86:G86"/>
    <mergeCell ref="D89:G89"/>
    <mergeCell ref="D96:G96"/>
    <mergeCell ref="D98:G98"/>
    <mergeCell ref="D102:G102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0" fitToWidth="4" horizontalDpi="600" verticalDpi="600" orientation="landscape" paperSize="9" scale="75" r:id="rId2"/>
  <headerFooter>
    <oddHeader>&amp;C&amp;F</oddHeader>
    <oddFooter>&amp;L&amp;N&amp;C&amp;P&amp;R&amp;D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L3" sqref="L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26"/>
      <c r="B1" s="10"/>
      <c r="C1" s="79" t="s">
        <v>264</v>
      </c>
      <c r="D1" s="80"/>
      <c r="E1" s="80"/>
      <c r="F1" s="80"/>
      <c r="G1" s="80"/>
      <c r="H1" s="80"/>
      <c r="I1" s="80"/>
    </row>
    <row r="2" spans="1:10" ht="12.75">
      <c r="A2" s="81" t="s">
        <v>0</v>
      </c>
      <c r="B2" s="82"/>
      <c r="C2" s="83" t="s">
        <v>106</v>
      </c>
      <c r="D2" s="84"/>
      <c r="E2" s="86" t="s">
        <v>179</v>
      </c>
      <c r="F2" s="86" t="s">
        <v>184</v>
      </c>
      <c r="G2" s="82"/>
      <c r="H2" s="86" t="s">
        <v>289</v>
      </c>
      <c r="I2" s="87" t="s">
        <v>293</v>
      </c>
      <c r="J2" s="6"/>
    </row>
    <row r="3" spans="1:10" ht="25.7" customHeight="1">
      <c r="A3" s="72"/>
      <c r="B3" s="42"/>
      <c r="C3" s="85"/>
      <c r="D3" s="85"/>
      <c r="E3" s="42"/>
      <c r="F3" s="42"/>
      <c r="G3" s="42"/>
      <c r="H3" s="42"/>
      <c r="I3" s="76"/>
      <c r="J3" s="6"/>
    </row>
    <row r="4" spans="1:10" ht="12.75">
      <c r="A4" s="71" t="s">
        <v>1</v>
      </c>
      <c r="B4" s="42"/>
      <c r="C4" s="41" t="s">
        <v>107</v>
      </c>
      <c r="D4" s="42"/>
      <c r="E4" s="41" t="s">
        <v>180</v>
      </c>
      <c r="F4" s="41" t="s">
        <v>185</v>
      </c>
      <c r="G4" s="42"/>
      <c r="H4" s="41" t="s">
        <v>289</v>
      </c>
      <c r="I4" s="75" t="s">
        <v>294</v>
      </c>
      <c r="J4" s="6"/>
    </row>
    <row r="5" spans="1:10" ht="12.75">
      <c r="A5" s="72"/>
      <c r="B5" s="42"/>
      <c r="C5" s="42"/>
      <c r="D5" s="42"/>
      <c r="E5" s="42"/>
      <c r="F5" s="42"/>
      <c r="G5" s="42"/>
      <c r="H5" s="42"/>
      <c r="I5" s="76"/>
      <c r="J5" s="6"/>
    </row>
    <row r="6" spans="1:10" ht="12.75">
      <c r="A6" s="71" t="s">
        <v>2</v>
      </c>
      <c r="B6" s="42"/>
      <c r="C6" s="41" t="s">
        <v>108</v>
      </c>
      <c r="D6" s="42"/>
      <c r="E6" s="41" t="s">
        <v>181</v>
      </c>
      <c r="F6" s="41"/>
      <c r="G6" s="42"/>
      <c r="H6" s="41" t="s">
        <v>289</v>
      </c>
      <c r="I6" s="75"/>
      <c r="J6" s="6"/>
    </row>
    <row r="7" spans="1:10" ht="12.75">
      <c r="A7" s="72"/>
      <c r="B7" s="42"/>
      <c r="C7" s="42"/>
      <c r="D7" s="42"/>
      <c r="E7" s="42"/>
      <c r="F7" s="42"/>
      <c r="G7" s="42"/>
      <c r="H7" s="42"/>
      <c r="I7" s="76"/>
      <c r="J7" s="6"/>
    </row>
    <row r="8" spans="1:10" ht="12.75">
      <c r="A8" s="71" t="s">
        <v>166</v>
      </c>
      <c r="B8" s="42"/>
      <c r="C8" s="73">
        <v>43003</v>
      </c>
      <c r="D8" s="42"/>
      <c r="E8" s="41" t="s">
        <v>167</v>
      </c>
      <c r="F8" s="73">
        <v>43099</v>
      </c>
      <c r="G8" s="42"/>
      <c r="H8" s="74" t="s">
        <v>290</v>
      </c>
      <c r="I8" s="75" t="s">
        <v>53</v>
      </c>
      <c r="J8" s="6"/>
    </row>
    <row r="9" spans="1:10" ht="12.75">
      <c r="A9" s="72"/>
      <c r="B9" s="42"/>
      <c r="C9" s="42"/>
      <c r="D9" s="42"/>
      <c r="E9" s="42"/>
      <c r="F9" s="42"/>
      <c r="G9" s="42"/>
      <c r="H9" s="42"/>
      <c r="I9" s="76"/>
      <c r="J9" s="6"/>
    </row>
    <row r="10" spans="1:10" ht="12.75">
      <c r="A10" s="71" t="s">
        <v>3</v>
      </c>
      <c r="B10" s="42"/>
      <c r="C10" s="41"/>
      <c r="D10" s="42"/>
      <c r="E10" s="41" t="s">
        <v>182</v>
      </c>
      <c r="F10" s="41" t="s">
        <v>186</v>
      </c>
      <c r="G10" s="42"/>
      <c r="H10" s="74" t="s">
        <v>291</v>
      </c>
      <c r="I10" s="69">
        <v>42880</v>
      </c>
      <c r="J10" s="6"/>
    </row>
    <row r="11" spans="1:10" ht="12.75">
      <c r="A11" s="77"/>
      <c r="B11" s="78"/>
      <c r="C11" s="78"/>
      <c r="D11" s="78"/>
      <c r="E11" s="78"/>
      <c r="F11" s="78"/>
      <c r="G11" s="78"/>
      <c r="H11" s="78"/>
      <c r="I11" s="70"/>
      <c r="J11" s="6"/>
    </row>
    <row r="12" spans="1:9" ht="23.45" customHeight="1">
      <c r="A12" s="65" t="s">
        <v>250</v>
      </c>
      <c r="B12" s="66"/>
      <c r="C12" s="66"/>
      <c r="D12" s="66"/>
      <c r="E12" s="66"/>
      <c r="F12" s="66"/>
      <c r="G12" s="66"/>
      <c r="H12" s="66"/>
      <c r="I12" s="66"/>
    </row>
    <row r="13" spans="1:10" ht="26.45" customHeight="1">
      <c r="A13" s="11" t="s">
        <v>251</v>
      </c>
      <c r="B13" s="67" t="s">
        <v>262</v>
      </c>
      <c r="C13" s="68"/>
      <c r="D13" s="11" t="s">
        <v>265</v>
      </c>
      <c r="E13" s="67" t="s">
        <v>274</v>
      </c>
      <c r="F13" s="68"/>
      <c r="G13" s="11" t="s">
        <v>275</v>
      </c>
      <c r="H13" s="67" t="s">
        <v>292</v>
      </c>
      <c r="I13" s="68"/>
      <c r="J13" s="6"/>
    </row>
    <row r="14" spans="1:10" ht="15.2" customHeight="1">
      <c r="A14" s="12" t="s">
        <v>252</v>
      </c>
      <c r="B14" s="16" t="s">
        <v>263</v>
      </c>
      <c r="C14" s="20" t="e">
        <f>SUM(#REF!)</f>
        <v>#REF!</v>
      </c>
      <c r="D14" s="63" t="s">
        <v>266</v>
      </c>
      <c r="E14" s="64"/>
      <c r="F14" s="20">
        <v>0</v>
      </c>
      <c r="G14" s="63" t="s">
        <v>276</v>
      </c>
      <c r="H14" s="64"/>
      <c r="I14" s="20">
        <v>0</v>
      </c>
      <c r="J14" s="6"/>
    </row>
    <row r="15" spans="1:10" ht="15.2" customHeight="1">
      <c r="A15" s="13"/>
      <c r="B15" s="16" t="s">
        <v>183</v>
      </c>
      <c r="C15" s="20" t="e">
        <f>SUM(#REF!)</f>
        <v>#REF!</v>
      </c>
      <c r="D15" s="63" t="s">
        <v>267</v>
      </c>
      <c r="E15" s="64"/>
      <c r="F15" s="20">
        <v>0</v>
      </c>
      <c r="G15" s="63" t="s">
        <v>277</v>
      </c>
      <c r="H15" s="64"/>
      <c r="I15" s="20">
        <v>0</v>
      </c>
      <c r="J15" s="6"/>
    </row>
    <row r="16" spans="1:10" ht="15.2" customHeight="1">
      <c r="A16" s="12" t="s">
        <v>253</v>
      </c>
      <c r="B16" s="16" t="s">
        <v>263</v>
      </c>
      <c r="C16" s="20" t="e">
        <f>SUM(#REF!)</f>
        <v>#REF!</v>
      </c>
      <c r="D16" s="63" t="s">
        <v>268</v>
      </c>
      <c r="E16" s="64"/>
      <c r="F16" s="20">
        <v>0</v>
      </c>
      <c r="G16" s="63" t="s">
        <v>278</v>
      </c>
      <c r="H16" s="64"/>
      <c r="I16" s="20">
        <v>0</v>
      </c>
      <c r="J16" s="6"/>
    </row>
    <row r="17" spans="1:10" ht="15.2" customHeight="1">
      <c r="A17" s="13"/>
      <c r="B17" s="16" t="s">
        <v>183</v>
      </c>
      <c r="C17" s="20" t="e">
        <f>SUM(#REF!)</f>
        <v>#REF!</v>
      </c>
      <c r="D17" s="63"/>
      <c r="E17" s="64"/>
      <c r="F17" s="21"/>
      <c r="G17" s="63" t="s">
        <v>279</v>
      </c>
      <c r="H17" s="64"/>
      <c r="I17" s="20">
        <v>0</v>
      </c>
      <c r="J17" s="6"/>
    </row>
    <row r="18" spans="1:10" ht="15.2" customHeight="1">
      <c r="A18" s="12" t="s">
        <v>254</v>
      </c>
      <c r="B18" s="16" t="s">
        <v>263</v>
      </c>
      <c r="C18" s="20" t="e">
        <f>SUM(#REF!)</f>
        <v>#REF!</v>
      </c>
      <c r="D18" s="63"/>
      <c r="E18" s="64"/>
      <c r="F18" s="21"/>
      <c r="G18" s="63" t="s">
        <v>280</v>
      </c>
      <c r="H18" s="64"/>
      <c r="I18" s="20">
        <v>0</v>
      </c>
      <c r="J18" s="6"/>
    </row>
    <row r="19" spans="1:10" ht="15.2" customHeight="1">
      <c r="A19" s="13"/>
      <c r="B19" s="16" t="s">
        <v>183</v>
      </c>
      <c r="C19" s="20" t="e">
        <f>SUM(#REF!)</f>
        <v>#REF!</v>
      </c>
      <c r="D19" s="63"/>
      <c r="E19" s="64"/>
      <c r="F19" s="21"/>
      <c r="G19" s="63" t="s">
        <v>281</v>
      </c>
      <c r="H19" s="64"/>
      <c r="I19" s="20">
        <v>0</v>
      </c>
      <c r="J19" s="6"/>
    </row>
    <row r="20" spans="1:10" ht="15.2" customHeight="1">
      <c r="A20" s="61" t="s">
        <v>149</v>
      </c>
      <c r="B20" s="62"/>
      <c r="C20" s="20" t="e">
        <f>SUM(#REF!)</f>
        <v>#REF!</v>
      </c>
      <c r="D20" s="63"/>
      <c r="E20" s="64"/>
      <c r="F20" s="21"/>
      <c r="G20" s="63"/>
      <c r="H20" s="64"/>
      <c r="I20" s="21"/>
      <c r="J20" s="6"/>
    </row>
    <row r="21" spans="1:10" ht="15.2" customHeight="1">
      <c r="A21" s="61" t="s">
        <v>255</v>
      </c>
      <c r="B21" s="62"/>
      <c r="C21" s="20" t="e">
        <f>SUM(#REF!)</f>
        <v>#REF!</v>
      </c>
      <c r="D21" s="63"/>
      <c r="E21" s="64"/>
      <c r="F21" s="21"/>
      <c r="G21" s="63"/>
      <c r="H21" s="64"/>
      <c r="I21" s="21"/>
      <c r="J21" s="6"/>
    </row>
    <row r="22" spans="1:10" ht="16.7" customHeight="1">
      <c r="A22" s="61" t="s">
        <v>256</v>
      </c>
      <c r="B22" s="62"/>
      <c r="C22" s="20" t="e">
        <f>SUM(C14:C21)</f>
        <v>#REF!</v>
      </c>
      <c r="D22" s="61" t="s">
        <v>269</v>
      </c>
      <c r="E22" s="62"/>
      <c r="F22" s="20">
        <f>SUM(F14:F21)</f>
        <v>0</v>
      </c>
      <c r="G22" s="61" t="s">
        <v>282</v>
      </c>
      <c r="H22" s="62"/>
      <c r="I22" s="20">
        <f>SUM(I14:I21)</f>
        <v>0</v>
      </c>
      <c r="J22" s="6"/>
    </row>
    <row r="23" spans="1:10" ht="15.2" customHeight="1">
      <c r="A23" s="1"/>
      <c r="B23" s="1"/>
      <c r="C23" s="18"/>
      <c r="D23" s="61" t="s">
        <v>270</v>
      </c>
      <c r="E23" s="62"/>
      <c r="F23" s="22">
        <v>0</v>
      </c>
      <c r="G23" s="61" t="s">
        <v>283</v>
      </c>
      <c r="H23" s="62"/>
      <c r="I23" s="20">
        <v>0</v>
      </c>
      <c r="J23" s="6"/>
    </row>
    <row r="24" spans="4:10" ht="15.2" customHeight="1">
      <c r="D24" s="1"/>
      <c r="E24" s="1"/>
      <c r="F24" s="23"/>
      <c r="G24" s="61" t="s">
        <v>284</v>
      </c>
      <c r="H24" s="62"/>
      <c r="I24" s="20">
        <v>0</v>
      </c>
      <c r="J24" s="6"/>
    </row>
    <row r="25" spans="6:10" ht="15.2" customHeight="1">
      <c r="F25" s="24"/>
      <c r="G25" s="61" t="s">
        <v>285</v>
      </c>
      <c r="H25" s="62"/>
      <c r="I25" s="20">
        <v>0</v>
      </c>
      <c r="J25" s="6"/>
    </row>
    <row r="26" spans="1:9" ht="12.75">
      <c r="A26" s="10"/>
      <c r="B26" s="10"/>
      <c r="C26" s="10"/>
      <c r="G26" s="1"/>
      <c r="H26" s="1"/>
      <c r="I26" s="1"/>
    </row>
    <row r="27" spans="1:9" ht="15.2" customHeight="1">
      <c r="A27" s="56" t="s">
        <v>257</v>
      </c>
      <c r="B27" s="57"/>
      <c r="C27" s="25" t="e">
        <f>SUM(#REF!)</f>
        <v>#REF!</v>
      </c>
      <c r="D27" s="19"/>
      <c r="E27" s="10"/>
      <c r="F27" s="10"/>
      <c r="G27" s="10"/>
      <c r="H27" s="10"/>
      <c r="I27" s="10"/>
    </row>
    <row r="28" spans="1:10" ht="15.2" customHeight="1">
      <c r="A28" s="56" t="s">
        <v>258</v>
      </c>
      <c r="B28" s="57"/>
      <c r="C28" s="25" t="e">
        <f>SUM(#REF!)</f>
        <v>#REF!</v>
      </c>
      <c r="D28" s="56" t="s">
        <v>271</v>
      </c>
      <c r="E28" s="57"/>
      <c r="F28" s="25" t="e">
        <f>ROUND(C28*(15/100),2)</f>
        <v>#REF!</v>
      </c>
      <c r="G28" s="56" t="s">
        <v>286</v>
      </c>
      <c r="H28" s="57"/>
      <c r="I28" s="25" t="e">
        <f>SUM(C27:C29)</f>
        <v>#REF!</v>
      </c>
      <c r="J28" s="6"/>
    </row>
    <row r="29" spans="1:10" ht="15.2" customHeight="1">
      <c r="A29" s="56" t="s">
        <v>259</v>
      </c>
      <c r="B29" s="57"/>
      <c r="C29" s="25" t="e">
        <f>SUM(#REF!)+(F22+I22+F23+I23+I24+I25)</f>
        <v>#REF!</v>
      </c>
      <c r="D29" s="56" t="s">
        <v>272</v>
      </c>
      <c r="E29" s="57"/>
      <c r="F29" s="25" t="e">
        <f>ROUND(C29*(21/100),2)</f>
        <v>#REF!</v>
      </c>
      <c r="G29" s="56" t="s">
        <v>287</v>
      </c>
      <c r="H29" s="57"/>
      <c r="I29" s="25" t="e">
        <f>SUM(F28:F29)+I28</f>
        <v>#REF!</v>
      </c>
      <c r="J29" s="6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10" ht="14.45" customHeight="1">
      <c r="A31" s="58" t="s">
        <v>260</v>
      </c>
      <c r="B31" s="59"/>
      <c r="C31" s="60"/>
      <c r="D31" s="58" t="s">
        <v>273</v>
      </c>
      <c r="E31" s="59"/>
      <c r="F31" s="60"/>
      <c r="G31" s="58" t="s">
        <v>288</v>
      </c>
      <c r="H31" s="59"/>
      <c r="I31" s="60"/>
      <c r="J31" s="7"/>
    </row>
    <row r="32" spans="1:10" ht="14.45" customHeight="1">
      <c r="A32" s="50"/>
      <c r="B32" s="51"/>
      <c r="C32" s="52"/>
      <c r="D32" s="50"/>
      <c r="E32" s="51"/>
      <c r="F32" s="52"/>
      <c r="G32" s="50"/>
      <c r="H32" s="51"/>
      <c r="I32" s="52"/>
      <c r="J32" s="7"/>
    </row>
    <row r="33" spans="1:10" ht="14.45" customHeight="1">
      <c r="A33" s="50"/>
      <c r="B33" s="51"/>
      <c r="C33" s="52"/>
      <c r="D33" s="50"/>
      <c r="E33" s="51"/>
      <c r="F33" s="52"/>
      <c r="G33" s="50"/>
      <c r="H33" s="51"/>
      <c r="I33" s="52"/>
      <c r="J33" s="7"/>
    </row>
    <row r="34" spans="1:10" ht="14.45" customHeight="1">
      <c r="A34" s="50"/>
      <c r="B34" s="51"/>
      <c r="C34" s="52"/>
      <c r="D34" s="50"/>
      <c r="E34" s="51"/>
      <c r="F34" s="52"/>
      <c r="G34" s="50"/>
      <c r="H34" s="51"/>
      <c r="I34" s="52"/>
      <c r="J34" s="7"/>
    </row>
    <row r="35" spans="1:10" ht="14.45" customHeight="1">
      <c r="A35" s="53" t="s">
        <v>261</v>
      </c>
      <c r="B35" s="54"/>
      <c r="C35" s="55"/>
      <c r="D35" s="53" t="s">
        <v>261</v>
      </c>
      <c r="E35" s="54"/>
      <c r="F35" s="55"/>
      <c r="G35" s="53" t="s">
        <v>261</v>
      </c>
      <c r="H35" s="54"/>
      <c r="I35" s="55"/>
      <c r="J35" s="7"/>
    </row>
    <row r="36" spans="1:9" ht="11.25" customHeight="1">
      <c r="A36" s="15" t="s">
        <v>54</v>
      </c>
      <c r="B36" s="17"/>
      <c r="C36" s="17"/>
      <c r="D36" s="17"/>
      <c r="E36" s="17"/>
      <c r="F36" s="17"/>
      <c r="G36" s="17"/>
      <c r="H36" s="17"/>
      <c r="I36" s="17"/>
    </row>
    <row r="37" spans="1:9" ht="409.6" customHeight="1" hidden="1">
      <c r="A37" s="41"/>
      <c r="B37" s="42"/>
      <c r="C37" s="42"/>
      <c r="D37" s="42"/>
      <c r="E37" s="42"/>
      <c r="F37" s="42"/>
      <c r="G37" s="42"/>
      <c r="H37" s="42"/>
      <c r="I37" s="42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janicka</dc:creator>
  <cp:keywords/>
  <dc:description/>
  <cp:lastModifiedBy>Eva Fenigová</cp:lastModifiedBy>
  <cp:lastPrinted>2017-06-07T11:02:50Z</cp:lastPrinted>
  <dcterms:created xsi:type="dcterms:W3CDTF">2017-06-02T13:48:09Z</dcterms:created>
  <dcterms:modified xsi:type="dcterms:W3CDTF">2017-09-14T07:17:44Z</dcterms:modified>
  <cp:category/>
  <cp:version/>
  <cp:contentType/>
  <cp:contentStatus/>
</cp:coreProperties>
</file>