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 - Stavební část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'10 - Stavební část'!$C$88:$K$204</definedName>
    <definedName name="_xlnm.Print_Area" localSheetId="1">'10 - Stavební část'!$C$4:$J$36,'10 - Stavební část'!$C$42:$J$70,'10 - Stavební část'!$C$76:$K$204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'10 - Stavební část'!$88:$88</definedName>
  </definedNames>
  <calcPr fullCalcOnLoad="1"/>
</workbook>
</file>

<file path=xl/sharedStrings.xml><?xml version="1.0" encoding="utf-8"?>
<sst xmlns="http://schemas.openxmlformats.org/spreadsheetml/2006/main" count="2023" uniqueCount="572">
  <si>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</si>
  <si>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</si>
  <si>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</si>
  <si>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</si>
  <si>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</si>
  <si>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</si>
  <si>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</si>
  <si>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{11bd7b35-9fe0-4769-a4bb-c2e14cc8ea3b}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</si>
  <si>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</si>
  <si>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</si>
  <si>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</si>
  <si>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</si>
  <si>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</si>
  <si>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</si>
  <si>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</si>
  <si>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</si>
  <si>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Y237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</si>
  <si>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</si>
  <si>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</si>
  <si>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Odvlhčení a hydroizolace spodní stavby objektu Bytov</t>
  </si>
  <si>
    <t>KSO:</t>
  </si>
  <si>
    <t/>
  </si>
  <si>
    <t>CC-CZ:</t>
  </si>
  <si>
    <t>Místo:</t>
  </si>
  <si>
    <t>Mariánské Lázně</t>
  </si>
  <si>
    <t>Datum:</t>
  </si>
  <si>
    <t>16. 8. 2018</t>
  </si>
  <si>
    <t>Zadavatel:</t>
  </si>
  <si>
    <t>IČ:</t>
  </si>
  <si>
    <t>Město Mariánské Lázně</t>
  </si>
  <si>
    <t>DIČ:</t>
  </si>
  <si>
    <t>Uchazeč:</t>
  </si>
  <si>
    <t>Vyplň údaj</t>
  </si>
  <si>
    <t>Projektant:</t>
  </si>
  <si>
    <t>ing.Graca Pavel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</si>
  <si>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</si>
  <si>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</si>
  <si>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</si>
  <si>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</si>
  <si>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</si>
  <si>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</si>
  <si>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</si>
  <si>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</si>
  <si>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</si>
  <si>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</si>
  <si>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</si>
  <si>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</si>
  <si>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</si>
  <si>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</si>
  <si>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</si>
  <si>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</si>
  <si>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</si>
  <si>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</si>
  <si>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</si>
  <si>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</si>
  <si>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</si>
  <si>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</si>
  <si>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</si>
  <si>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</si>
  <si>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</si>
  <si>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</si>
  <si>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</si>
  <si>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</si>
  <si>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</si>
  <si>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</si>
  <si>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</si>
  <si>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</si>
  <si>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</si>
  <si>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</si>
  <si>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</si>
  <si>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</si>
  <si>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</si>
  <si>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</si>
  <si>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</si>
  <si>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</si>
  <si>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</si>
  <si>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</si>
  <si>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Stavební část</t>
  </si>
  <si>
    <t>STA</t>
  </si>
  <si>
    <t>1</t>
  </si>
  <si>
    <t>{ff9ed465-3c4f-4e75-92b3-0acf48426858}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</si>
  <si>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</si>
  <si>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</si>
  <si>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</si>
  <si>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</si>
  <si>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</si>
  <si>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</si>
  <si>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</si>
  <si>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</si>
  <si>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</si>
  <si>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</si>
  <si>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</si>
  <si>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</si>
  <si>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</si>
  <si>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</si>
  <si>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</si>
  <si>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</si>
  <si>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</si>
  <si>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</si>
  <si>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</si>
  <si>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</si>
  <si>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</si>
  <si>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</si>
  <si>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</si>
  <si>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</si>
  <si>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761 - Konstrukce prosvětlovací</t>
  </si>
  <si>
    <t>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</si>
  <si>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</si>
  <si>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</si>
  <si>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</si>
  <si>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</si>
  <si>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</si>
  <si>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</si>
  <si>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</si>
  <si>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</si>
  <si>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</si>
  <si>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</si>
  <si>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</si>
  <si>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</si>
  <si>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</si>
  <si>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</si>
  <si>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</si>
  <si>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</si>
  <si>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</si>
  <si>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</si>
  <si>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</si>
  <si>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</si>
  <si>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131201102</t>
  </si>
  <si>
    <t>Hloubení jam nezapažených v hornině tř. 3 objemu do 1000 m3</t>
  </si>
  <si>
    <t>m3</t>
  </si>
  <si>
    <t>CS ÚRS 2018 01</t>
  </si>
  <si>
    <t>4</t>
  </si>
  <si>
    <t>1299444908</t>
  </si>
  <si>
    <t>VV</t>
  </si>
  <si>
    <t>4,4*6,8 "A1</t>
  </si>
  <si>
    <t>6,15*5,8 "A2</t>
  </si>
  <si>
    <t>5,7*6,3 "A3</t>
  </si>
  <si>
    <t>6,81*13,1 "A4</t>
  </si>
  <si>
    <t>1,2*13,9 "A5</t>
  </si>
  <si>
    <t>2,16*18,8 "A6</t>
  </si>
  <si>
    <t>132201101</t>
  </si>
  <si>
    <t>Hloubení rýh š do 600 mm v hornině tř. 3 objemu do 100 m3</t>
  </si>
  <si>
    <t>-1050027641</t>
  </si>
  <si>
    <t>(18,1+3+4,2)*0,6*1,66</t>
  </si>
  <si>
    <t>3</t>
  </si>
  <si>
    <t>161101101</t>
  </si>
  <si>
    <t>Svislé přemístění výkopku z horniny tř. 1 až 4 hl výkopu do 2,5 m</t>
  </si>
  <si>
    <t>258963390</t>
  </si>
  <si>
    <t>161101102</t>
  </si>
  <si>
    <t>Svislé přemístění výkopku z horniny tř. 1 až 4 hl výkopu do 4 m</t>
  </si>
  <si>
    <t>2030967398</t>
  </si>
  <si>
    <t>5</t>
  </si>
  <si>
    <t>162701105</t>
  </si>
  <si>
    <t>Vodorovné přemístění do 10000 m výkopku/sypaniny z horniny tř. 1 až 4</t>
  </si>
  <si>
    <t>-418792450</t>
  </si>
  <si>
    <t>1,518+6,983</t>
  </si>
  <si>
    <t>6</t>
  </si>
  <si>
    <t>171201201</t>
  </si>
  <si>
    <t>Uložení sypaniny na skládky</t>
  </si>
  <si>
    <t>-916032473</t>
  </si>
  <si>
    <t>7</t>
  </si>
  <si>
    <t>171201211</t>
  </si>
  <si>
    <t>Poplatek za uložení stavebního odpadu - zeminy a kameniva na skládce</t>
  </si>
  <si>
    <t>t</t>
  </si>
  <si>
    <t>815992851</t>
  </si>
  <si>
    <t>8,501*2 'Přepočtené koeficientem množství</t>
  </si>
  <si>
    <t>8</t>
  </si>
  <si>
    <t>174101101</t>
  </si>
  <si>
    <t>Zásyp jam, šachet rýh nebo kolem objektů sypaninou se zhutněním</t>
  </si>
  <si>
    <t>1735628286</t>
  </si>
  <si>
    <t>(18,1+3+4,2)*0,6*1</t>
  </si>
  <si>
    <t>9</t>
  </si>
  <si>
    <t>175111101</t>
  </si>
  <si>
    <t>Obsypání potrubí ručně sypaninou bez prohození sítem, uloženou do 3 m</t>
  </si>
  <si>
    <t>490100250</t>
  </si>
  <si>
    <t>(18,1+3+4,2)*0,6*0,46</t>
  </si>
  <si>
    <t>M</t>
  </si>
  <si>
    <t>58337344</t>
  </si>
  <si>
    <t>štěrkopísek frakce 0-32</t>
  </si>
  <si>
    <t>213458853</t>
  </si>
  <si>
    <t>6,983*2 'Přepočtené koeficientem množství</t>
  </si>
  <si>
    <t>11</t>
  </si>
  <si>
    <t>181301101</t>
  </si>
  <si>
    <t>Rozprostření ornice tl vrstvy do 100 mm pl do 500 m2 v rovině nebo ve svahu do 1:5</t>
  </si>
  <si>
    <t>m2</t>
  </si>
  <si>
    <t>77234885</t>
  </si>
  <si>
    <t>12</t>
  </si>
  <si>
    <t>10371500</t>
  </si>
  <si>
    <t>substrát pro trávníky VL</t>
  </si>
  <si>
    <t>-807468480</t>
  </si>
  <si>
    <t>170*0,1 'Přepočtené koeficientem množství</t>
  </si>
  <si>
    <t>13</t>
  </si>
  <si>
    <t>181411131</t>
  </si>
  <si>
    <t>Založení parkového trávníku výsevem plochy do 1000 m2 v rovině a ve svahu do 1:5</t>
  </si>
  <si>
    <t>2116579664</t>
  </si>
  <si>
    <t>14</t>
  </si>
  <si>
    <t>00572410</t>
  </si>
  <si>
    <t>osivo směs travní parková</t>
  </si>
  <si>
    <t>kg</t>
  </si>
  <si>
    <t>2107482001</t>
  </si>
  <si>
    <t>170*0,015 'Přepočtené koeficientem množství</t>
  </si>
  <si>
    <t>181951101</t>
  </si>
  <si>
    <t>Úprava pláně v hornině tř. 1 až 4 bez zhutnění</t>
  </si>
  <si>
    <t>-366410812</t>
  </si>
  <si>
    <t>Vodorovné konstrukce</t>
  </si>
  <si>
    <t>16</t>
  </si>
  <si>
    <t>451573111</t>
  </si>
  <si>
    <t>Lože pod potrubí otevřený výkop ze štěrkopísku</t>
  </si>
  <si>
    <t>650243666</t>
  </si>
  <si>
    <t>(18,1+3+4,2)*0,6*0,1</t>
  </si>
  <si>
    <t>Úpravy povrchů, podlahy a osazování výplní</t>
  </si>
  <si>
    <t>17</t>
  </si>
  <si>
    <t>622142001-01</t>
  </si>
  <si>
    <t>Potažení vnějších stěn sklovláknitým pletivem vtlačeným do tenkovrstvé hmoty (prodyšné)</t>
  </si>
  <si>
    <t>-492986069</t>
  </si>
  <si>
    <t>18</t>
  </si>
  <si>
    <t>622325102</t>
  </si>
  <si>
    <t>Oprava vnější vápenocementové hladké omítky složitosti 1 stěn v rozsahu do 30%</t>
  </si>
  <si>
    <t>1621202788</t>
  </si>
  <si>
    <t>19</t>
  </si>
  <si>
    <t>622331121</t>
  </si>
  <si>
    <t>Cementová omítka hladká jednovrstvá vnějších stěn nanášená ručně</t>
  </si>
  <si>
    <t>-1074502291</t>
  </si>
  <si>
    <t>20</t>
  </si>
  <si>
    <t>622531021</t>
  </si>
  <si>
    <t>Tenkovrstvá silikonová zrnitá omítka tl. 2,0 mm včetně penetrace vnějších stěn</t>
  </si>
  <si>
    <t>883005142</t>
  </si>
  <si>
    <t>629995101</t>
  </si>
  <si>
    <t>Očištění vnějších ploch tlakovou vodou</t>
  </si>
  <si>
    <t>118068047</t>
  </si>
  <si>
    <t>2,55*6,8 "A1</t>
  </si>
  <si>
    <t>3,13*(5,8+2*2) "A2</t>
  </si>
  <si>
    <t>2,98*6,3 "A3</t>
  </si>
  <si>
    <t>3,33*13,1 "A4</t>
  </si>
  <si>
    <t>1,06*13,9 "A5</t>
  </si>
  <si>
    <t>1,69*14,8 "A6</t>
  </si>
  <si>
    <t>Trubní vedení</t>
  </si>
  <si>
    <t>22</t>
  </si>
  <si>
    <t>871315211</t>
  </si>
  <si>
    <t>Kanalizační potrubí z tvrdého PVC jednovrstvé tuhost třídy SN4 DN 160</t>
  </si>
  <si>
    <t>m</t>
  </si>
  <si>
    <t>-262104675</t>
  </si>
  <si>
    <t>23</t>
  </si>
  <si>
    <t>871-01</t>
  </si>
  <si>
    <t>Napojení na stávající rozvod</t>
  </si>
  <si>
    <t>kus</t>
  </si>
  <si>
    <t>1544458872</t>
  </si>
  <si>
    <t>24</t>
  </si>
  <si>
    <t>871355211</t>
  </si>
  <si>
    <t>Kanalizační potrubí z tvrdého PVC jednovrstvé tuhost třídy SN4 DN 200</t>
  </si>
  <si>
    <t>627079789</t>
  </si>
  <si>
    <t>25</t>
  </si>
  <si>
    <t>871365211</t>
  </si>
  <si>
    <t>Kanalizační potrubí z tvrdého PVC jednovrstvé tuhost třídy SN4 DN 250</t>
  </si>
  <si>
    <t>-615107267</t>
  </si>
  <si>
    <t>26</t>
  </si>
  <si>
    <t>899-01</t>
  </si>
  <si>
    <t>M+D bodová vpust na dešťovou vody</t>
  </si>
  <si>
    <t>105046248</t>
  </si>
  <si>
    <t>Ostatní konstrukce a práce, bourání</t>
  </si>
  <si>
    <t>27</t>
  </si>
  <si>
    <t>935111211</t>
  </si>
  <si>
    <t>Osazení příkopového žlabu do štěrkopísku tl 100 mm z betonových tvárnic š 800 mm</t>
  </si>
  <si>
    <t>2137184236</t>
  </si>
  <si>
    <t>28</t>
  </si>
  <si>
    <t>59227029</t>
  </si>
  <si>
    <t>žlabovka betonová příkopová 500x680x60mm</t>
  </si>
  <si>
    <t>1767073754</t>
  </si>
  <si>
    <t>29</t>
  </si>
  <si>
    <t>941211111</t>
  </si>
  <si>
    <t>Montáž lešení řadového rámového lehkého zatížení do 200 kg/m2 š do 0,9 m v do 10 m</t>
  </si>
  <si>
    <t>2006463954</t>
  </si>
  <si>
    <t>30</t>
  </si>
  <si>
    <t>941211211</t>
  </si>
  <si>
    <t>Příplatek k lešení řadovému rámovému lehkému š 0,9 m v do 25 m za první a ZKD den použití</t>
  </si>
  <si>
    <t>502491225</t>
  </si>
  <si>
    <t>188,1*30 'Přepočtené koeficientem množství</t>
  </si>
  <si>
    <t>31</t>
  </si>
  <si>
    <t>941211811</t>
  </si>
  <si>
    <t>Demontáž lešení řadového rámového lehkého zatížení do 200 kg/m2 š do 0,9 m v do 10 m</t>
  </si>
  <si>
    <t>-453009193</t>
  </si>
  <si>
    <t>32</t>
  </si>
  <si>
    <t>944611111</t>
  </si>
  <si>
    <t>Montáž ochranné plachty z textilie z umělých vláken</t>
  </si>
  <si>
    <t>-128568643</t>
  </si>
  <si>
    <t>33</t>
  </si>
  <si>
    <t>944611211</t>
  </si>
  <si>
    <t>Příplatek k ochranné plachtě za první a ZKD den použití</t>
  </si>
  <si>
    <t>-708706064</t>
  </si>
  <si>
    <t>34</t>
  </si>
  <si>
    <t>944611811</t>
  </si>
  <si>
    <t>Demontáž ochranné plachty z textilie z umělých vláken</t>
  </si>
  <si>
    <t>-1846835643</t>
  </si>
  <si>
    <t>35</t>
  </si>
  <si>
    <t>962042321</t>
  </si>
  <si>
    <t>Bourání zdiva nadzákladového z betonu prostého přes 1 m3</t>
  </si>
  <si>
    <t>1024507111</t>
  </si>
  <si>
    <t>1,75*0,84*1,33*3 "anglické dvorky</t>
  </si>
  <si>
    <t>36</t>
  </si>
  <si>
    <t>966008212</t>
  </si>
  <si>
    <t>Bourání odvodňovacího žlabu z betonových příkopových tvárnic š do 800 mm</t>
  </si>
  <si>
    <t>-1204744587</t>
  </si>
  <si>
    <t>37</t>
  </si>
  <si>
    <t>978015341</t>
  </si>
  <si>
    <t>Otlučení (osekání) vnější vápenné nebo vápenocementové omítky stupně členitosti 1 a 2 rozsahu do 30%</t>
  </si>
  <si>
    <t>-1158457975</t>
  </si>
  <si>
    <t>62,7*3</t>
  </si>
  <si>
    <t>38</t>
  </si>
  <si>
    <t>978015391</t>
  </si>
  <si>
    <t>Otlučení (osekání) vnější vápenné nebo vápenocementové omítky stupně členitosti 1 a 2 do 100%</t>
  </si>
  <si>
    <t>-2051195161</t>
  </si>
  <si>
    <t>997</t>
  </si>
  <si>
    <t>Přesun sutě</t>
  </si>
  <si>
    <t>39</t>
  </si>
  <si>
    <t>997013111</t>
  </si>
  <si>
    <t>Vnitrostaveništní doprava suti a vybouraných hmot pro budovy v do 6 m s použitím mechanizace</t>
  </si>
  <si>
    <t>82011499</t>
  </si>
  <si>
    <t>40</t>
  </si>
  <si>
    <t>997013501</t>
  </si>
  <si>
    <t>Odvoz suti a vybouraných hmot na skládku nebo meziskládku do 1 km se složením</t>
  </si>
  <si>
    <t>1005852222</t>
  </si>
  <si>
    <t>41</t>
  </si>
  <si>
    <t>997013509</t>
  </si>
  <si>
    <t>Příplatek k odvozu suti a vybouraných hmot na skládku ZKD 1 km přes 1 km</t>
  </si>
  <si>
    <t>-1458729878</t>
  </si>
  <si>
    <t>51,022*9 'Přepočtené koeficientem množství</t>
  </si>
  <si>
    <t>42</t>
  </si>
  <si>
    <t>997013801</t>
  </si>
  <si>
    <t>Poplatek za uložení na skládce (skládkovné) stavebního odpadu betonového kód odpadu 170 101</t>
  </si>
  <si>
    <t>1880329599</t>
  </si>
  <si>
    <t>998</t>
  </si>
  <si>
    <t>Přesun hmot</t>
  </si>
  <si>
    <t>43</t>
  </si>
  <si>
    <t>998011001</t>
  </si>
  <si>
    <t>Přesun hmot pro budovy zděné v do 6 m</t>
  </si>
  <si>
    <t>-2077325933</t>
  </si>
  <si>
    <t>PSV</t>
  </si>
  <si>
    <t>Práce a dodávky PSV</t>
  </si>
  <si>
    <t>711</t>
  </si>
  <si>
    <t>Izolace proti vodě, vlhkosti a plynům</t>
  </si>
  <si>
    <t>44</t>
  </si>
  <si>
    <t>711113121</t>
  </si>
  <si>
    <t>Izolace proti zemní vlhkosti na svislé ploše za studena emulzí elastickou</t>
  </si>
  <si>
    <t>1154491400</t>
  </si>
  <si>
    <t>45</t>
  </si>
  <si>
    <t>711161212</t>
  </si>
  <si>
    <t>Izolace proti zemní vlhkosti nopovou fólií svislá, nopek v 8,0 mm, tl do 0,6 mm</t>
  </si>
  <si>
    <t>1000485279</t>
  </si>
  <si>
    <t>(0,1+2,55+0,4)*6,8 "A1</t>
  </si>
  <si>
    <t>(0,1+3,13+0,4)*(5,8+2*2) "A2</t>
  </si>
  <si>
    <t>(0,1+2,98+0,4)*6,3 "A3</t>
  </si>
  <si>
    <t>(0,1+3,33+0,4)*13,1 "A4</t>
  </si>
  <si>
    <t>(0,1+1,06+0,4)*13,9 "A5</t>
  </si>
  <si>
    <t>(0,1+1,69+0,4)*14,8 "A6</t>
  </si>
  <si>
    <t>46</t>
  </si>
  <si>
    <t>711161384</t>
  </si>
  <si>
    <t>Izolace proti zemní vlhkosti nopovou fólií ukončení provětrávací lištou</t>
  </si>
  <si>
    <t>-1625118968</t>
  </si>
  <si>
    <t>6,8 "A1</t>
  </si>
  <si>
    <t>5,8+2*2 "A2</t>
  </si>
  <si>
    <t>6,3 "A3</t>
  </si>
  <si>
    <t>13,1 "A4</t>
  </si>
  <si>
    <t>13,9 "A5</t>
  </si>
  <si>
    <t>14,8 "A6</t>
  </si>
  <si>
    <t>47</t>
  </si>
  <si>
    <t>998711201</t>
  </si>
  <si>
    <t>Přesun hmot procentní pro izolace proti vodě, vlhkosti a plynům v objektech v do 6 m</t>
  </si>
  <si>
    <t>%</t>
  </si>
  <si>
    <t>-1780644849</t>
  </si>
  <si>
    <t>761</t>
  </si>
  <si>
    <t>Konstrukce prosvětlovací</t>
  </si>
  <si>
    <t>48</t>
  </si>
  <si>
    <t>761661031</t>
  </si>
  <si>
    <t>Osazení sklepních světlíků (anglických dvorků) hloubky do 1,0 m, šířky do 1,25 m</t>
  </si>
  <si>
    <t>1820866585</t>
  </si>
  <si>
    <t>49</t>
  </si>
  <si>
    <t>56245264</t>
  </si>
  <si>
    <t>světlík sklepní včetně odvodňovacího prvku recykovaný polymer, rošt mřížkový, 125x100x40 cm</t>
  </si>
  <si>
    <t>-192652760</t>
  </si>
  <si>
    <t>50</t>
  </si>
  <si>
    <t>998761201</t>
  </si>
  <si>
    <t>Přesun hmot procentní pro konstrukce sklobetonové v objektech v do 6 m</t>
  </si>
  <si>
    <t>1770836050</t>
  </si>
  <si>
    <t>OST</t>
  </si>
  <si>
    <t>Ostatní</t>
  </si>
  <si>
    <t>VRN</t>
  </si>
  <si>
    <t>Vedlejší rozpočtové náklady</t>
  </si>
  <si>
    <t>51</t>
  </si>
  <si>
    <t>999-01</t>
  </si>
  <si>
    <t>Vedlejší náklady</t>
  </si>
  <si>
    <t>-2114223194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</si>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</sst>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38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39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40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41</v>
      </c>
      <c r="E26" s="51"/>
      <c r="F26" s="52" t="s">
        <v>42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43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44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45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46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48</v>
      </c>
      <c r="U32" s="58"/>
      <c r="V32" s="58"/>
      <c r="W32" s="58"/>
      <c r="X32" s="60" t="s">
        <v>49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Y237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Odvlhčení a hydroizolace spodní stavby objektu Bytov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Mariánské Lázně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16. 8. 2018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Město Mariánské Lázně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>ing.Graca Pavel</v>
      </c>
      <c r="AN46" s="74"/>
      <c r="AO46" s="74"/>
      <c r="AP46" s="74"/>
      <c r="AQ46" s="71"/>
      <c r="AR46" s="69"/>
      <c r="AS46" s="83" t="s">
        <v>51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52</v>
      </c>
      <c r="D49" s="94"/>
      <c r="E49" s="94"/>
      <c r="F49" s="94"/>
      <c r="G49" s="94"/>
      <c r="H49" s="95"/>
      <c r="I49" s="96" t="s">
        <v>53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54</v>
      </c>
      <c r="AH49" s="94"/>
      <c r="AI49" s="94"/>
      <c r="AJ49" s="94"/>
      <c r="AK49" s="94"/>
      <c r="AL49" s="94"/>
      <c r="AM49" s="94"/>
      <c r="AN49" s="96" t="s">
        <v>55</v>
      </c>
      <c r="AO49" s="94"/>
      <c r="AP49" s="94"/>
      <c r="AQ49" s="98" t="s">
        <v>56</v>
      </c>
      <c r="AR49" s="69"/>
      <c r="AS49" s="99" t="s">
        <v>57</v>
      </c>
      <c r="AT49" s="100" t="s">
        <v>58</v>
      </c>
      <c r="AU49" s="100" t="s">
        <v>59</v>
      </c>
      <c r="AV49" s="100" t="s">
        <v>60</v>
      </c>
      <c r="AW49" s="100" t="s">
        <v>61</v>
      </c>
      <c r="AX49" s="100" t="s">
        <v>62</v>
      </c>
      <c r="AY49" s="100" t="s">
        <v>63</v>
      </c>
      <c r="AZ49" s="100" t="s">
        <v>64</v>
      </c>
      <c r="BA49" s="100" t="s">
        <v>65</v>
      </c>
      <c r="BB49" s="100" t="s">
        <v>66</v>
      </c>
      <c r="BC49" s="100" t="s">
        <v>67</v>
      </c>
      <c r="BD49" s="101" t="s">
        <v>68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69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70</v>
      </c>
      <c r="BT51" s="114" t="s">
        <v>71</v>
      </c>
      <c r="BU51" s="115" t="s">
        <v>72</v>
      </c>
      <c r="BV51" s="114" t="s">
        <v>73</v>
      </c>
      <c r="BW51" s="114" t="s">
        <v>7</v>
      </c>
      <c r="BX51" s="114" t="s">
        <v>74</v>
      </c>
      <c r="CL51" s="114" t="s">
        <v>21</v>
      </c>
    </row>
    <row r="52" spans="1:91" s="5" customFormat="1" ht="16.5" customHeight="1">
      <c r="A52" s="116" t="s">
        <v>75</v>
      </c>
      <c r="B52" s="117"/>
      <c r="C52" s="118"/>
      <c r="D52" s="119" t="s">
        <v>76</v>
      </c>
      <c r="E52" s="119"/>
      <c r="F52" s="119"/>
      <c r="G52" s="119"/>
      <c r="H52" s="119"/>
      <c r="I52" s="120"/>
      <c r="J52" s="119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'10 - Stavební část'!J27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78</v>
      </c>
      <c r="AR52" s="123"/>
      <c r="AS52" s="124">
        <v>0</v>
      </c>
      <c r="AT52" s="125">
        <f>ROUND(SUM(AV52:AW52),2)</f>
        <v>0</v>
      </c>
      <c r="AU52" s="126">
        <f>'10 - Stavební část'!P89</f>
        <v>0</v>
      </c>
      <c r="AV52" s="125">
        <f>'10 - Stavební část'!J30</f>
        <v>0</v>
      </c>
      <c r="AW52" s="125">
        <f>'10 - Stavební část'!J31</f>
        <v>0</v>
      </c>
      <c r="AX52" s="125">
        <f>'10 - Stavební část'!J32</f>
        <v>0</v>
      </c>
      <c r="AY52" s="125">
        <f>'10 - Stavební část'!J33</f>
        <v>0</v>
      </c>
      <c r="AZ52" s="125">
        <f>'10 - Stavební část'!F30</f>
        <v>0</v>
      </c>
      <c r="BA52" s="125">
        <f>'10 - Stavební část'!F31</f>
        <v>0</v>
      </c>
      <c r="BB52" s="125">
        <f>'10 - Stavební část'!F32</f>
        <v>0</v>
      </c>
      <c r="BC52" s="125">
        <f>'10 - Stavební část'!F33</f>
        <v>0</v>
      </c>
      <c r="BD52" s="127">
        <f>'10 - Stavební část'!F34</f>
        <v>0</v>
      </c>
      <c r="BT52" s="128" t="s">
        <v>79</v>
      </c>
      <c r="BV52" s="128" t="s">
        <v>73</v>
      </c>
      <c r="BW52" s="128" t="s">
        <v>80</v>
      </c>
      <c r="BX52" s="128" t="s">
        <v>7</v>
      </c>
      <c r="CL52" s="128" t="s">
        <v>21</v>
      </c>
      <c r="CM52" s="128" t="s">
        <v>81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0 - Stavební část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0"/>
      <c r="C1" s="130"/>
      <c r="D1" s="131" t="s">
        <v>1</v>
      </c>
      <c r="E1" s="130"/>
      <c r="F1" s="132" t="s">
        <v>82</v>
      </c>
      <c r="G1" s="132" t="s">
        <v>83</v>
      </c>
      <c r="H1" s="132"/>
      <c r="I1" s="133"/>
      <c r="J1" s="132" t="s">
        <v>84</v>
      </c>
      <c r="K1" s="131" t="s">
        <v>85</v>
      </c>
      <c r="L1" s="132" t="s">
        <v>86</v>
      </c>
      <c r="M1" s="132"/>
      <c r="N1" s="132"/>
      <c r="O1" s="132"/>
      <c r="P1" s="132"/>
      <c r="Q1" s="132"/>
      <c r="R1" s="132"/>
      <c r="S1" s="132"/>
      <c r="T1" s="13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4"/>
      <c r="J3" s="23"/>
      <c r="K3" s="24"/>
      <c r="AT3" s="21" t="s">
        <v>81</v>
      </c>
    </row>
    <row r="4" spans="2:46" ht="36.95" customHeight="1">
      <c r="B4" s="25"/>
      <c r="C4" s="26"/>
      <c r="D4" s="27" t="s">
        <v>87</v>
      </c>
      <c r="E4" s="26"/>
      <c r="F4" s="26"/>
      <c r="G4" s="26"/>
      <c r="H4" s="26"/>
      <c r="I4" s="13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5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5"/>
      <c r="J6" s="26"/>
      <c r="K6" s="28"/>
    </row>
    <row r="7" spans="2:11" ht="16.5" customHeight="1">
      <c r="B7" s="25"/>
      <c r="C7" s="26"/>
      <c r="D7" s="26"/>
      <c r="E7" s="136" t="str">
        <f>'Rekapitulace stavby'!K6</f>
        <v>Odvlhčení a hydroizolace spodní stavby objektu Bytov</v>
      </c>
      <c r="F7" s="37"/>
      <c r="G7" s="37"/>
      <c r="H7" s="37"/>
      <c r="I7" s="135"/>
      <c r="J7" s="26"/>
      <c r="K7" s="28"/>
    </row>
    <row r="8" spans="2:11" s="1" customFormat="1" ht="13.5">
      <c r="B8" s="43"/>
      <c r="C8" s="44"/>
      <c r="D8" s="37" t="s">
        <v>88</v>
      </c>
      <c r="E8" s="44"/>
      <c r="F8" s="44"/>
      <c r="G8" s="44"/>
      <c r="H8" s="44"/>
      <c r="I8" s="137"/>
      <c r="J8" s="44"/>
      <c r="K8" s="48"/>
    </row>
    <row r="9" spans="2:11" s="1" customFormat="1" ht="36.95" customHeight="1">
      <c r="B9" s="43"/>
      <c r="C9" s="44"/>
      <c r="D9" s="44"/>
      <c r="E9" s="138" t="s">
        <v>89</v>
      </c>
      <c r="F9" s="44"/>
      <c r="G9" s="44"/>
      <c r="H9" s="44"/>
      <c r="I9" s="137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37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39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39" t="s">
        <v>25</v>
      </c>
      <c r="J12" s="140" t="str">
        <f>'Rekapitulace stavby'!AN8</f>
        <v>16. 8. 2018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37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39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39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37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39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39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37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39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39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37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37"/>
      <c r="J23" s="44"/>
      <c r="K23" s="48"/>
    </row>
    <row r="24" spans="2:11" s="6" customFormat="1" ht="16.5" customHeight="1">
      <c r="B24" s="141"/>
      <c r="C24" s="142"/>
      <c r="D24" s="142"/>
      <c r="E24" s="41" t="s">
        <v>21</v>
      </c>
      <c r="F24" s="41"/>
      <c r="G24" s="41"/>
      <c r="H24" s="41"/>
      <c r="I24" s="143"/>
      <c r="J24" s="142"/>
      <c r="K24" s="144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37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5"/>
      <c r="J26" s="103"/>
      <c r="K26" s="146"/>
    </row>
    <row r="27" spans="2:11" s="1" customFormat="1" ht="25.4" customHeight="1">
      <c r="B27" s="43"/>
      <c r="C27" s="44"/>
      <c r="D27" s="147" t="s">
        <v>37</v>
      </c>
      <c r="E27" s="44"/>
      <c r="F27" s="44"/>
      <c r="G27" s="44"/>
      <c r="H27" s="44"/>
      <c r="I27" s="137"/>
      <c r="J27" s="148">
        <f>ROUND(J89,2)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5"/>
      <c r="J28" s="103"/>
      <c r="K28" s="146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49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0">
        <f>ROUND(SUM(BE89:BE204),2)</f>
        <v>0</v>
      </c>
      <c r="G30" s="44"/>
      <c r="H30" s="44"/>
      <c r="I30" s="151">
        <v>0.21</v>
      </c>
      <c r="J30" s="150">
        <f>ROUND(ROUND((SUM(BE89:BE204)),2)*I30,2)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0">
        <f>ROUND(SUM(BF89:BF204),2)</f>
        <v>0</v>
      </c>
      <c r="G31" s="44"/>
      <c r="H31" s="44"/>
      <c r="I31" s="151">
        <v>0.15</v>
      </c>
      <c r="J31" s="150">
        <f>ROUND(ROUND((SUM(BF89:BF204)),2)*I31,2)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0">
        <f>ROUND(SUM(BG89:BG204),2)</f>
        <v>0</v>
      </c>
      <c r="G32" s="44"/>
      <c r="H32" s="44"/>
      <c r="I32" s="151">
        <v>0.21</v>
      </c>
      <c r="J32" s="150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0">
        <f>ROUND(SUM(BH89:BH204),2)</f>
        <v>0</v>
      </c>
      <c r="G33" s="44"/>
      <c r="H33" s="44"/>
      <c r="I33" s="151">
        <v>0.15</v>
      </c>
      <c r="J33" s="150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0">
        <f>ROUND(SUM(BI89:BI204),2)</f>
        <v>0</v>
      </c>
      <c r="G34" s="44"/>
      <c r="H34" s="44"/>
      <c r="I34" s="151">
        <v>0</v>
      </c>
      <c r="J34" s="150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37"/>
      <c r="J35" s="44"/>
      <c r="K35" s="48"/>
    </row>
    <row r="36" spans="2:11" s="1" customFormat="1" ht="25.4" customHeight="1">
      <c r="B36" s="43"/>
      <c r="C36" s="152"/>
      <c r="D36" s="153" t="s">
        <v>47</v>
      </c>
      <c r="E36" s="95"/>
      <c r="F36" s="95"/>
      <c r="G36" s="154" t="s">
        <v>48</v>
      </c>
      <c r="H36" s="155" t="s">
        <v>49</v>
      </c>
      <c r="I36" s="156"/>
      <c r="J36" s="157">
        <f>SUM(J27:J34)</f>
        <v>0</v>
      </c>
      <c r="K36" s="158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59"/>
      <c r="J37" s="65"/>
      <c r="K37" s="66"/>
    </row>
    <row r="41" spans="2:11" s="1" customFormat="1" ht="6.95" customHeight="1">
      <c r="B41" s="160"/>
      <c r="C41" s="161"/>
      <c r="D41" s="161"/>
      <c r="E41" s="161"/>
      <c r="F41" s="161"/>
      <c r="G41" s="161"/>
      <c r="H41" s="161"/>
      <c r="I41" s="162"/>
      <c r="J41" s="161"/>
      <c r="K41" s="163"/>
    </row>
    <row r="42" spans="2:11" s="1" customFormat="1" ht="36.95" customHeight="1">
      <c r="B42" s="43"/>
      <c r="C42" s="27" t="s">
        <v>90</v>
      </c>
      <c r="D42" s="44"/>
      <c r="E42" s="44"/>
      <c r="F42" s="44"/>
      <c r="G42" s="44"/>
      <c r="H42" s="44"/>
      <c r="I42" s="137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37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37"/>
      <c r="J44" s="44"/>
      <c r="K44" s="48"/>
    </row>
    <row r="45" spans="2:11" s="1" customFormat="1" ht="16.5" customHeight="1">
      <c r="B45" s="43"/>
      <c r="C45" s="44"/>
      <c r="D45" s="44"/>
      <c r="E45" s="136" t="str">
        <f>E7</f>
        <v>Odvlhčení a hydroizolace spodní stavby objektu Bytov</v>
      </c>
      <c r="F45" s="37"/>
      <c r="G45" s="37"/>
      <c r="H45" s="37"/>
      <c r="I45" s="137"/>
      <c r="J45" s="44"/>
      <c r="K45" s="48"/>
    </row>
    <row r="46" spans="2:11" s="1" customFormat="1" ht="14.4" customHeight="1">
      <c r="B46" s="43"/>
      <c r="C46" s="37" t="s">
        <v>88</v>
      </c>
      <c r="D46" s="44"/>
      <c r="E46" s="44"/>
      <c r="F46" s="44"/>
      <c r="G46" s="44"/>
      <c r="H46" s="44"/>
      <c r="I46" s="137"/>
      <c r="J46" s="44"/>
      <c r="K46" s="48"/>
    </row>
    <row r="47" spans="2:11" s="1" customFormat="1" ht="17.25" customHeight="1">
      <c r="B47" s="43"/>
      <c r="C47" s="44"/>
      <c r="D47" s="44"/>
      <c r="E47" s="138" t="str">
        <f>E9</f>
        <v>10 - Stavební část</v>
      </c>
      <c r="F47" s="44"/>
      <c r="G47" s="44"/>
      <c r="H47" s="44"/>
      <c r="I47" s="137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37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Mariánské Lázně</v>
      </c>
      <c r="G49" s="44"/>
      <c r="H49" s="44"/>
      <c r="I49" s="139" t="s">
        <v>25</v>
      </c>
      <c r="J49" s="140" t="str">
        <f>IF(J12="","",J12)</f>
        <v>16. 8. 2018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37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Město Mariánské Lázně</v>
      </c>
      <c r="G51" s="44"/>
      <c r="H51" s="44"/>
      <c r="I51" s="139" t="s">
        <v>33</v>
      </c>
      <c r="J51" s="41" t="str">
        <f>E21</f>
        <v>ing.Graca Pavel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37"/>
      <c r="J52" s="164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37"/>
      <c r="J53" s="44"/>
      <c r="K53" s="48"/>
    </row>
    <row r="54" spans="2:11" s="1" customFormat="1" ht="29.25" customHeight="1">
      <c r="B54" s="43"/>
      <c r="C54" s="165" t="s">
        <v>91</v>
      </c>
      <c r="D54" s="152"/>
      <c r="E54" s="152"/>
      <c r="F54" s="152"/>
      <c r="G54" s="152"/>
      <c r="H54" s="152"/>
      <c r="I54" s="166"/>
      <c r="J54" s="167" t="s">
        <v>92</v>
      </c>
      <c r="K54" s="168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37"/>
      <c r="J55" s="44"/>
      <c r="K55" s="48"/>
    </row>
    <row r="56" spans="2:47" s="1" customFormat="1" ht="29.25" customHeight="1">
      <c r="B56" s="43"/>
      <c r="C56" s="169" t="s">
        <v>93</v>
      </c>
      <c r="D56" s="44"/>
      <c r="E56" s="44"/>
      <c r="F56" s="44"/>
      <c r="G56" s="44"/>
      <c r="H56" s="44"/>
      <c r="I56" s="137"/>
      <c r="J56" s="148">
        <f>J89</f>
        <v>0</v>
      </c>
      <c r="K56" s="48"/>
      <c r="AU56" s="21" t="s">
        <v>94</v>
      </c>
    </row>
    <row r="57" spans="2:11" s="7" customFormat="1" ht="24.95" customHeight="1">
      <c r="B57" s="170"/>
      <c r="C57" s="171"/>
      <c r="D57" s="172" t="s">
        <v>95</v>
      </c>
      <c r="E57" s="173"/>
      <c r="F57" s="173"/>
      <c r="G57" s="173"/>
      <c r="H57" s="173"/>
      <c r="I57" s="174"/>
      <c r="J57" s="175">
        <f>J90</f>
        <v>0</v>
      </c>
      <c r="K57" s="176"/>
    </row>
    <row r="58" spans="2:11" s="8" customFormat="1" ht="19.9" customHeight="1">
      <c r="B58" s="177"/>
      <c r="C58" s="178"/>
      <c r="D58" s="179" t="s">
        <v>96</v>
      </c>
      <c r="E58" s="180"/>
      <c r="F58" s="180"/>
      <c r="G58" s="180"/>
      <c r="H58" s="180"/>
      <c r="I58" s="181"/>
      <c r="J58" s="182">
        <f>J91</f>
        <v>0</v>
      </c>
      <c r="K58" s="183"/>
    </row>
    <row r="59" spans="2:11" s="8" customFormat="1" ht="19.9" customHeight="1">
      <c r="B59" s="177"/>
      <c r="C59" s="178"/>
      <c r="D59" s="179" t="s">
        <v>97</v>
      </c>
      <c r="E59" s="180"/>
      <c r="F59" s="180"/>
      <c r="G59" s="180"/>
      <c r="H59" s="180"/>
      <c r="I59" s="181"/>
      <c r="J59" s="182">
        <f>J134</f>
        <v>0</v>
      </c>
      <c r="K59" s="183"/>
    </row>
    <row r="60" spans="2:11" s="8" customFormat="1" ht="19.9" customHeight="1">
      <c r="B60" s="177"/>
      <c r="C60" s="178"/>
      <c r="D60" s="179" t="s">
        <v>98</v>
      </c>
      <c r="E60" s="180"/>
      <c r="F60" s="180"/>
      <c r="G60" s="180"/>
      <c r="H60" s="180"/>
      <c r="I60" s="181"/>
      <c r="J60" s="182">
        <f>J137</f>
        <v>0</v>
      </c>
      <c r="K60" s="183"/>
    </row>
    <row r="61" spans="2:11" s="8" customFormat="1" ht="19.9" customHeight="1">
      <c r="B61" s="177"/>
      <c r="C61" s="178"/>
      <c r="D61" s="179" t="s">
        <v>99</v>
      </c>
      <c r="E61" s="180"/>
      <c r="F61" s="180"/>
      <c r="G61" s="180"/>
      <c r="H61" s="180"/>
      <c r="I61" s="181"/>
      <c r="J61" s="182">
        <f>J149</f>
        <v>0</v>
      </c>
      <c r="K61" s="183"/>
    </row>
    <row r="62" spans="2:11" s="8" customFormat="1" ht="19.9" customHeight="1">
      <c r="B62" s="177"/>
      <c r="C62" s="178"/>
      <c r="D62" s="179" t="s">
        <v>100</v>
      </c>
      <c r="E62" s="180"/>
      <c r="F62" s="180"/>
      <c r="G62" s="180"/>
      <c r="H62" s="180"/>
      <c r="I62" s="181"/>
      <c r="J62" s="182">
        <f>J155</f>
        <v>0</v>
      </c>
      <c r="K62" s="183"/>
    </row>
    <row r="63" spans="2:11" s="8" customFormat="1" ht="19.9" customHeight="1">
      <c r="B63" s="177"/>
      <c r="C63" s="178"/>
      <c r="D63" s="179" t="s">
        <v>101</v>
      </c>
      <c r="E63" s="180"/>
      <c r="F63" s="180"/>
      <c r="G63" s="180"/>
      <c r="H63" s="180"/>
      <c r="I63" s="181"/>
      <c r="J63" s="182">
        <f>J172</f>
        <v>0</v>
      </c>
      <c r="K63" s="183"/>
    </row>
    <row r="64" spans="2:11" s="8" customFormat="1" ht="19.9" customHeight="1">
      <c r="B64" s="177"/>
      <c r="C64" s="178"/>
      <c r="D64" s="179" t="s">
        <v>102</v>
      </c>
      <c r="E64" s="180"/>
      <c r="F64" s="180"/>
      <c r="G64" s="180"/>
      <c r="H64" s="180"/>
      <c r="I64" s="181"/>
      <c r="J64" s="182">
        <f>J178</f>
        <v>0</v>
      </c>
      <c r="K64" s="183"/>
    </row>
    <row r="65" spans="2:11" s="7" customFormat="1" ht="24.95" customHeight="1">
      <c r="B65" s="170"/>
      <c r="C65" s="171"/>
      <c r="D65" s="172" t="s">
        <v>103</v>
      </c>
      <c r="E65" s="173"/>
      <c r="F65" s="173"/>
      <c r="G65" s="173"/>
      <c r="H65" s="173"/>
      <c r="I65" s="174"/>
      <c r="J65" s="175">
        <f>J180</f>
        <v>0</v>
      </c>
      <c r="K65" s="176"/>
    </row>
    <row r="66" spans="2:11" s="8" customFormat="1" ht="19.9" customHeight="1">
      <c r="B66" s="177"/>
      <c r="C66" s="178"/>
      <c r="D66" s="179" t="s">
        <v>104</v>
      </c>
      <c r="E66" s="180"/>
      <c r="F66" s="180"/>
      <c r="G66" s="180"/>
      <c r="H66" s="180"/>
      <c r="I66" s="181"/>
      <c r="J66" s="182">
        <f>J181</f>
        <v>0</v>
      </c>
      <c r="K66" s="183"/>
    </row>
    <row r="67" spans="2:11" s="8" customFormat="1" ht="19.9" customHeight="1">
      <c r="B67" s="177"/>
      <c r="C67" s="178"/>
      <c r="D67" s="179" t="s">
        <v>105</v>
      </c>
      <c r="E67" s="180"/>
      <c r="F67" s="180"/>
      <c r="G67" s="180"/>
      <c r="H67" s="180"/>
      <c r="I67" s="181"/>
      <c r="J67" s="182">
        <f>J198</f>
        <v>0</v>
      </c>
      <c r="K67" s="183"/>
    </row>
    <row r="68" spans="2:11" s="7" customFormat="1" ht="24.95" customHeight="1">
      <c r="B68" s="170"/>
      <c r="C68" s="171"/>
      <c r="D68" s="172" t="s">
        <v>106</v>
      </c>
      <c r="E68" s="173"/>
      <c r="F68" s="173"/>
      <c r="G68" s="173"/>
      <c r="H68" s="173"/>
      <c r="I68" s="174"/>
      <c r="J68" s="175">
        <f>J202</f>
        <v>0</v>
      </c>
      <c r="K68" s="176"/>
    </row>
    <row r="69" spans="2:11" s="8" customFormat="1" ht="19.9" customHeight="1">
      <c r="B69" s="177"/>
      <c r="C69" s="178"/>
      <c r="D69" s="179" t="s">
        <v>107</v>
      </c>
      <c r="E69" s="180"/>
      <c r="F69" s="180"/>
      <c r="G69" s="180"/>
      <c r="H69" s="180"/>
      <c r="I69" s="181"/>
      <c r="J69" s="182">
        <f>J203</f>
        <v>0</v>
      </c>
      <c r="K69" s="183"/>
    </row>
    <row r="70" spans="2:11" s="1" customFormat="1" ht="21.8" customHeight="1">
      <c r="B70" s="43"/>
      <c r="C70" s="44"/>
      <c r="D70" s="44"/>
      <c r="E70" s="44"/>
      <c r="F70" s="44"/>
      <c r="G70" s="44"/>
      <c r="H70" s="44"/>
      <c r="I70" s="137"/>
      <c r="J70" s="44"/>
      <c r="K70" s="48"/>
    </row>
    <row r="71" spans="2:11" s="1" customFormat="1" ht="6.95" customHeight="1">
      <c r="B71" s="64"/>
      <c r="C71" s="65"/>
      <c r="D71" s="65"/>
      <c r="E71" s="65"/>
      <c r="F71" s="65"/>
      <c r="G71" s="65"/>
      <c r="H71" s="65"/>
      <c r="I71" s="159"/>
      <c r="J71" s="65"/>
      <c r="K71" s="66"/>
    </row>
    <row r="75" spans="2:12" s="1" customFormat="1" ht="6.95" customHeight="1">
      <c r="B75" s="67"/>
      <c r="C75" s="68"/>
      <c r="D75" s="68"/>
      <c r="E75" s="68"/>
      <c r="F75" s="68"/>
      <c r="G75" s="68"/>
      <c r="H75" s="68"/>
      <c r="I75" s="162"/>
      <c r="J75" s="68"/>
      <c r="K75" s="68"/>
      <c r="L75" s="69"/>
    </row>
    <row r="76" spans="2:12" s="1" customFormat="1" ht="36.95" customHeight="1">
      <c r="B76" s="43"/>
      <c r="C76" s="70" t="s">
        <v>108</v>
      </c>
      <c r="D76" s="71"/>
      <c r="E76" s="71"/>
      <c r="F76" s="71"/>
      <c r="G76" s="71"/>
      <c r="H76" s="71"/>
      <c r="I76" s="184"/>
      <c r="J76" s="71"/>
      <c r="K76" s="71"/>
      <c r="L76" s="69"/>
    </row>
    <row r="77" spans="2:12" s="1" customFormat="1" ht="6.95" customHeight="1">
      <c r="B77" s="43"/>
      <c r="C77" s="71"/>
      <c r="D77" s="71"/>
      <c r="E77" s="71"/>
      <c r="F77" s="71"/>
      <c r="G77" s="71"/>
      <c r="H77" s="71"/>
      <c r="I77" s="184"/>
      <c r="J77" s="71"/>
      <c r="K77" s="71"/>
      <c r="L77" s="69"/>
    </row>
    <row r="78" spans="2:12" s="1" customFormat="1" ht="14.4" customHeight="1">
      <c r="B78" s="43"/>
      <c r="C78" s="73" t="s">
        <v>18</v>
      </c>
      <c r="D78" s="71"/>
      <c r="E78" s="71"/>
      <c r="F78" s="71"/>
      <c r="G78" s="71"/>
      <c r="H78" s="71"/>
      <c r="I78" s="184"/>
      <c r="J78" s="71"/>
      <c r="K78" s="71"/>
      <c r="L78" s="69"/>
    </row>
    <row r="79" spans="2:12" s="1" customFormat="1" ht="16.5" customHeight="1">
      <c r="B79" s="43"/>
      <c r="C79" s="71"/>
      <c r="D79" s="71"/>
      <c r="E79" s="185" t="str">
        <f>E7</f>
        <v>Odvlhčení a hydroizolace spodní stavby objektu Bytov</v>
      </c>
      <c r="F79" s="73"/>
      <c r="G79" s="73"/>
      <c r="H79" s="73"/>
      <c r="I79" s="184"/>
      <c r="J79" s="71"/>
      <c r="K79" s="71"/>
      <c r="L79" s="69"/>
    </row>
    <row r="80" spans="2:12" s="1" customFormat="1" ht="14.4" customHeight="1">
      <c r="B80" s="43"/>
      <c r="C80" s="73" t="s">
        <v>88</v>
      </c>
      <c r="D80" s="71"/>
      <c r="E80" s="71"/>
      <c r="F80" s="71"/>
      <c r="G80" s="71"/>
      <c r="H80" s="71"/>
      <c r="I80" s="184"/>
      <c r="J80" s="71"/>
      <c r="K80" s="71"/>
      <c r="L80" s="69"/>
    </row>
    <row r="81" spans="2:12" s="1" customFormat="1" ht="17.25" customHeight="1">
      <c r="B81" s="43"/>
      <c r="C81" s="71"/>
      <c r="D81" s="71"/>
      <c r="E81" s="79" t="str">
        <f>E9</f>
        <v>10 - Stavební část</v>
      </c>
      <c r="F81" s="71"/>
      <c r="G81" s="71"/>
      <c r="H81" s="71"/>
      <c r="I81" s="184"/>
      <c r="J81" s="71"/>
      <c r="K81" s="71"/>
      <c r="L81" s="69"/>
    </row>
    <row r="82" spans="2:12" s="1" customFormat="1" ht="6.95" customHeight="1">
      <c r="B82" s="43"/>
      <c r="C82" s="71"/>
      <c r="D82" s="71"/>
      <c r="E82" s="71"/>
      <c r="F82" s="71"/>
      <c r="G82" s="71"/>
      <c r="H82" s="71"/>
      <c r="I82" s="184"/>
      <c r="J82" s="71"/>
      <c r="K82" s="71"/>
      <c r="L82" s="69"/>
    </row>
    <row r="83" spans="2:12" s="1" customFormat="1" ht="18" customHeight="1">
      <c r="B83" s="43"/>
      <c r="C83" s="73" t="s">
        <v>23</v>
      </c>
      <c r="D83" s="71"/>
      <c r="E83" s="71"/>
      <c r="F83" s="186" t="str">
        <f>F12</f>
        <v>Mariánské Lázně</v>
      </c>
      <c r="G83" s="71"/>
      <c r="H83" s="71"/>
      <c r="I83" s="187" t="s">
        <v>25</v>
      </c>
      <c r="J83" s="82" t="str">
        <f>IF(J12="","",J12)</f>
        <v>16. 8. 2018</v>
      </c>
      <c r="K83" s="71"/>
      <c r="L83" s="69"/>
    </row>
    <row r="84" spans="2:12" s="1" customFormat="1" ht="6.95" customHeight="1">
      <c r="B84" s="43"/>
      <c r="C84" s="71"/>
      <c r="D84" s="71"/>
      <c r="E84" s="71"/>
      <c r="F84" s="71"/>
      <c r="G84" s="71"/>
      <c r="H84" s="71"/>
      <c r="I84" s="184"/>
      <c r="J84" s="71"/>
      <c r="K84" s="71"/>
      <c r="L84" s="69"/>
    </row>
    <row r="85" spans="2:12" s="1" customFormat="1" ht="13.5">
      <c r="B85" s="43"/>
      <c r="C85" s="73" t="s">
        <v>27</v>
      </c>
      <c r="D85" s="71"/>
      <c r="E85" s="71"/>
      <c r="F85" s="186" t="str">
        <f>E15</f>
        <v>Město Mariánské Lázně</v>
      </c>
      <c r="G85" s="71"/>
      <c r="H85" s="71"/>
      <c r="I85" s="187" t="s">
        <v>33</v>
      </c>
      <c r="J85" s="186" t="str">
        <f>E21</f>
        <v>ing.Graca Pavel</v>
      </c>
      <c r="K85" s="71"/>
      <c r="L85" s="69"/>
    </row>
    <row r="86" spans="2:12" s="1" customFormat="1" ht="14.4" customHeight="1">
      <c r="B86" s="43"/>
      <c r="C86" s="73" t="s">
        <v>31</v>
      </c>
      <c r="D86" s="71"/>
      <c r="E86" s="71"/>
      <c r="F86" s="186" t="str">
        <f>IF(E18="","",E18)</f>
        <v/>
      </c>
      <c r="G86" s="71"/>
      <c r="H86" s="71"/>
      <c r="I86" s="184"/>
      <c r="J86" s="71"/>
      <c r="K86" s="71"/>
      <c r="L86" s="69"/>
    </row>
    <row r="87" spans="2:12" s="1" customFormat="1" ht="10.3" customHeight="1">
      <c r="B87" s="43"/>
      <c r="C87" s="71"/>
      <c r="D87" s="71"/>
      <c r="E87" s="71"/>
      <c r="F87" s="71"/>
      <c r="G87" s="71"/>
      <c r="H87" s="71"/>
      <c r="I87" s="184"/>
      <c r="J87" s="71"/>
      <c r="K87" s="71"/>
      <c r="L87" s="69"/>
    </row>
    <row r="88" spans="2:20" s="9" customFormat="1" ht="29.25" customHeight="1">
      <c r="B88" s="188"/>
      <c r="C88" s="189" t="s">
        <v>109</v>
      </c>
      <c r="D88" s="190" t="s">
        <v>56</v>
      </c>
      <c r="E88" s="190" t="s">
        <v>52</v>
      </c>
      <c r="F88" s="190" t="s">
        <v>110</v>
      </c>
      <c r="G88" s="190" t="s">
        <v>111</v>
      </c>
      <c r="H88" s="190" t="s">
        <v>112</v>
      </c>
      <c r="I88" s="191" t="s">
        <v>113</v>
      </c>
      <c r="J88" s="190" t="s">
        <v>92</v>
      </c>
      <c r="K88" s="192" t="s">
        <v>114</v>
      </c>
      <c r="L88" s="193"/>
      <c r="M88" s="99" t="s">
        <v>115</v>
      </c>
      <c r="N88" s="100" t="s">
        <v>41</v>
      </c>
      <c r="O88" s="100" t="s">
        <v>116</v>
      </c>
      <c r="P88" s="100" t="s">
        <v>117</v>
      </c>
      <c r="Q88" s="100" t="s">
        <v>118</v>
      </c>
      <c r="R88" s="100" t="s">
        <v>119</v>
      </c>
      <c r="S88" s="100" t="s">
        <v>120</v>
      </c>
      <c r="T88" s="101" t="s">
        <v>121</v>
      </c>
    </row>
    <row r="89" spans="2:63" s="1" customFormat="1" ht="29.25" customHeight="1">
      <c r="B89" s="43"/>
      <c r="C89" s="105" t="s">
        <v>93</v>
      </c>
      <c r="D89" s="71"/>
      <c r="E89" s="71"/>
      <c r="F89" s="71"/>
      <c r="G89" s="71"/>
      <c r="H89" s="71"/>
      <c r="I89" s="184"/>
      <c r="J89" s="194">
        <f>BK89</f>
        <v>0</v>
      </c>
      <c r="K89" s="71"/>
      <c r="L89" s="69"/>
      <c r="M89" s="102"/>
      <c r="N89" s="103"/>
      <c r="O89" s="103"/>
      <c r="P89" s="195">
        <f>P90+P180+P202</f>
        <v>0</v>
      </c>
      <c r="Q89" s="103"/>
      <c r="R89" s="195">
        <f>R90+R180+R202</f>
        <v>44.03111326</v>
      </c>
      <c r="S89" s="103"/>
      <c r="T89" s="196">
        <f>T90+T180+T202</f>
        <v>51.021863</v>
      </c>
      <c r="AT89" s="21" t="s">
        <v>70</v>
      </c>
      <c r="AU89" s="21" t="s">
        <v>94</v>
      </c>
      <c r="BK89" s="197">
        <f>BK90+BK180+BK202</f>
        <v>0</v>
      </c>
    </row>
    <row r="90" spans="2:63" s="10" customFormat="1" ht="37.4" customHeight="1">
      <c r="B90" s="198"/>
      <c r="C90" s="199"/>
      <c r="D90" s="200" t="s">
        <v>70</v>
      </c>
      <c r="E90" s="201" t="s">
        <v>122</v>
      </c>
      <c r="F90" s="201" t="s">
        <v>123</v>
      </c>
      <c r="G90" s="199"/>
      <c r="H90" s="199"/>
      <c r="I90" s="202"/>
      <c r="J90" s="203">
        <f>BK90</f>
        <v>0</v>
      </c>
      <c r="K90" s="199"/>
      <c r="L90" s="204"/>
      <c r="M90" s="205"/>
      <c r="N90" s="206"/>
      <c r="O90" s="206"/>
      <c r="P90" s="207">
        <f>P91+P134+P137+P149+P155+P172+P178</f>
        <v>0</v>
      </c>
      <c r="Q90" s="206"/>
      <c r="R90" s="207">
        <f>R91+R134+R137+R149+R155+R172+R178</f>
        <v>43.6736995</v>
      </c>
      <c r="S90" s="206"/>
      <c r="T90" s="208">
        <f>T91+T134+T137+T149+T155+T172+T178</f>
        <v>51.021863</v>
      </c>
      <c r="AR90" s="209" t="s">
        <v>79</v>
      </c>
      <c r="AT90" s="210" t="s">
        <v>70</v>
      </c>
      <c r="AU90" s="210" t="s">
        <v>71</v>
      </c>
      <c r="AY90" s="209" t="s">
        <v>124</v>
      </c>
      <c r="BK90" s="211">
        <f>BK91+BK134+BK137+BK149+BK155+BK172+BK178</f>
        <v>0</v>
      </c>
    </row>
    <row r="91" spans="2:63" s="10" customFormat="1" ht="19.9" customHeight="1">
      <c r="B91" s="198"/>
      <c r="C91" s="199"/>
      <c r="D91" s="200" t="s">
        <v>70</v>
      </c>
      <c r="E91" s="212" t="s">
        <v>79</v>
      </c>
      <c r="F91" s="212" t="s">
        <v>125</v>
      </c>
      <c r="G91" s="199"/>
      <c r="H91" s="199"/>
      <c r="I91" s="202"/>
      <c r="J91" s="213">
        <f>BK91</f>
        <v>0</v>
      </c>
      <c r="K91" s="199"/>
      <c r="L91" s="204"/>
      <c r="M91" s="205"/>
      <c r="N91" s="206"/>
      <c r="O91" s="206"/>
      <c r="P91" s="207">
        <f>SUM(P92:P133)</f>
        <v>0</v>
      </c>
      <c r="Q91" s="206"/>
      <c r="R91" s="207">
        <f>SUM(R92:R133)</f>
        <v>17.538549999999997</v>
      </c>
      <c r="S91" s="206"/>
      <c r="T91" s="208">
        <f>SUM(T92:T133)</f>
        <v>0</v>
      </c>
      <c r="AR91" s="209" t="s">
        <v>79</v>
      </c>
      <c r="AT91" s="210" t="s">
        <v>70</v>
      </c>
      <c r="AU91" s="210" t="s">
        <v>79</v>
      </c>
      <c r="AY91" s="209" t="s">
        <v>124</v>
      </c>
      <c r="BK91" s="211">
        <f>SUM(BK92:BK133)</f>
        <v>0</v>
      </c>
    </row>
    <row r="92" spans="2:65" s="1" customFormat="1" ht="16.5" customHeight="1">
      <c r="B92" s="43"/>
      <c r="C92" s="214" t="s">
        <v>79</v>
      </c>
      <c r="D92" s="214" t="s">
        <v>126</v>
      </c>
      <c r="E92" s="215" t="s">
        <v>127</v>
      </c>
      <c r="F92" s="216" t="s">
        <v>128</v>
      </c>
      <c r="G92" s="217" t="s">
        <v>129</v>
      </c>
      <c r="H92" s="218">
        <v>247.999</v>
      </c>
      <c r="I92" s="219"/>
      <c r="J92" s="220">
        <f>ROUND(I92*H92,2)</f>
        <v>0</v>
      </c>
      <c r="K92" s="216" t="s">
        <v>130</v>
      </c>
      <c r="L92" s="69"/>
      <c r="M92" s="221" t="s">
        <v>21</v>
      </c>
      <c r="N92" s="222" t="s">
        <v>42</v>
      </c>
      <c r="O92" s="44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AR92" s="21" t="s">
        <v>131</v>
      </c>
      <c r="AT92" s="21" t="s">
        <v>126</v>
      </c>
      <c r="AU92" s="21" t="s">
        <v>81</v>
      </c>
      <c r="AY92" s="21" t="s">
        <v>124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21" t="s">
        <v>79</v>
      </c>
      <c r="BK92" s="225">
        <f>ROUND(I92*H92,2)</f>
        <v>0</v>
      </c>
      <c r="BL92" s="21" t="s">
        <v>131</v>
      </c>
      <c r="BM92" s="21" t="s">
        <v>132</v>
      </c>
    </row>
    <row r="93" spans="2:51" s="11" customFormat="1" ht="13.5">
      <c r="B93" s="226"/>
      <c r="C93" s="227"/>
      <c r="D93" s="228" t="s">
        <v>133</v>
      </c>
      <c r="E93" s="229" t="s">
        <v>21</v>
      </c>
      <c r="F93" s="230" t="s">
        <v>134</v>
      </c>
      <c r="G93" s="227"/>
      <c r="H93" s="231">
        <v>29.92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133</v>
      </c>
      <c r="AU93" s="237" t="s">
        <v>81</v>
      </c>
      <c r="AV93" s="11" t="s">
        <v>81</v>
      </c>
      <c r="AW93" s="11" t="s">
        <v>35</v>
      </c>
      <c r="AX93" s="11" t="s">
        <v>71</v>
      </c>
      <c r="AY93" s="237" t="s">
        <v>124</v>
      </c>
    </row>
    <row r="94" spans="2:51" s="11" customFormat="1" ht="13.5">
      <c r="B94" s="226"/>
      <c r="C94" s="227"/>
      <c r="D94" s="228" t="s">
        <v>133</v>
      </c>
      <c r="E94" s="229" t="s">
        <v>21</v>
      </c>
      <c r="F94" s="230" t="s">
        <v>135</v>
      </c>
      <c r="G94" s="227"/>
      <c r="H94" s="231">
        <v>35.67</v>
      </c>
      <c r="I94" s="232"/>
      <c r="J94" s="227"/>
      <c r="K94" s="227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133</v>
      </c>
      <c r="AU94" s="237" t="s">
        <v>81</v>
      </c>
      <c r="AV94" s="11" t="s">
        <v>81</v>
      </c>
      <c r="AW94" s="11" t="s">
        <v>35</v>
      </c>
      <c r="AX94" s="11" t="s">
        <v>71</v>
      </c>
      <c r="AY94" s="237" t="s">
        <v>124</v>
      </c>
    </row>
    <row r="95" spans="2:51" s="11" customFormat="1" ht="13.5">
      <c r="B95" s="226"/>
      <c r="C95" s="227"/>
      <c r="D95" s="228" t="s">
        <v>133</v>
      </c>
      <c r="E95" s="229" t="s">
        <v>21</v>
      </c>
      <c r="F95" s="230" t="s">
        <v>136</v>
      </c>
      <c r="G95" s="227"/>
      <c r="H95" s="231">
        <v>35.91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AT95" s="237" t="s">
        <v>133</v>
      </c>
      <c r="AU95" s="237" t="s">
        <v>81</v>
      </c>
      <c r="AV95" s="11" t="s">
        <v>81</v>
      </c>
      <c r="AW95" s="11" t="s">
        <v>35</v>
      </c>
      <c r="AX95" s="11" t="s">
        <v>71</v>
      </c>
      <c r="AY95" s="237" t="s">
        <v>124</v>
      </c>
    </row>
    <row r="96" spans="2:51" s="11" customFormat="1" ht="13.5">
      <c r="B96" s="226"/>
      <c r="C96" s="227"/>
      <c r="D96" s="228" t="s">
        <v>133</v>
      </c>
      <c r="E96" s="229" t="s">
        <v>21</v>
      </c>
      <c r="F96" s="230" t="s">
        <v>137</v>
      </c>
      <c r="G96" s="227"/>
      <c r="H96" s="231">
        <v>89.211</v>
      </c>
      <c r="I96" s="232"/>
      <c r="J96" s="227"/>
      <c r="K96" s="227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133</v>
      </c>
      <c r="AU96" s="237" t="s">
        <v>81</v>
      </c>
      <c r="AV96" s="11" t="s">
        <v>81</v>
      </c>
      <c r="AW96" s="11" t="s">
        <v>35</v>
      </c>
      <c r="AX96" s="11" t="s">
        <v>71</v>
      </c>
      <c r="AY96" s="237" t="s">
        <v>124</v>
      </c>
    </row>
    <row r="97" spans="2:51" s="11" customFormat="1" ht="13.5">
      <c r="B97" s="226"/>
      <c r="C97" s="227"/>
      <c r="D97" s="228" t="s">
        <v>133</v>
      </c>
      <c r="E97" s="229" t="s">
        <v>21</v>
      </c>
      <c r="F97" s="230" t="s">
        <v>138</v>
      </c>
      <c r="G97" s="227"/>
      <c r="H97" s="231">
        <v>16.68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133</v>
      </c>
      <c r="AU97" s="237" t="s">
        <v>81</v>
      </c>
      <c r="AV97" s="11" t="s">
        <v>81</v>
      </c>
      <c r="AW97" s="11" t="s">
        <v>35</v>
      </c>
      <c r="AX97" s="11" t="s">
        <v>71</v>
      </c>
      <c r="AY97" s="237" t="s">
        <v>124</v>
      </c>
    </row>
    <row r="98" spans="2:51" s="11" customFormat="1" ht="13.5">
      <c r="B98" s="226"/>
      <c r="C98" s="227"/>
      <c r="D98" s="228" t="s">
        <v>133</v>
      </c>
      <c r="E98" s="229" t="s">
        <v>21</v>
      </c>
      <c r="F98" s="230" t="s">
        <v>139</v>
      </c>
      <c r="G98" s="227"/>
      <c r="H98" s="231">
        <v>40.608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133</v>
      </c>
      <c r="AU98" s="237" t="s">
        <v>81</v>
      </c>
      <c r="AV98" s="11" t="s">
        <v>81</v>
      </c>
      <c r="AW98" s="11" t="s">
        <v>35</v>
      </c>
      <c r="AX98" s="11" t="s">
        <v>71</v>
      </c>
      <c r="AY98" s="237" t="s">
        <v>124</v>
      </c>
    </row>
    <row r="99" spans="2:65" s="1" customFormat="1" ht="16.5" customHeight="1">
      <c r="B99" s="43"/>
      <c r="C99" s="214" t="s">
        <v>81</v>
      </c>
      <c r="D99" s="214" t="s">
        <v>126</v>
      </c>
      <c r="E99" s="215" t="s">
        <v>140</v>
      </c>
      <c r="F99" s="216" t="s">
        <v>141</v>
      </c>
      <c r="G99" s="217" t="s">
        <v>129</v>
      </c>
      <c r="H99" s="218">
        <v>25.199</v>
      </c>
      <c r="I99" s="219"/>
      <c r="J99" s="220">
        <f>ROUND(I99*H99,2)</f>
        <v>0</v>
      </c>
      <c r="K99" s="216" t="s">
        <v>130</v>
      </c>
      <c r="L99" s="69"/>
      <c r="M99" s="221" t="s">
        <v>21</v>
      </c>
      <c r="N99" s="222" t="s">
        <v>42</v>
      </c>
      <c r="O99" s="44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AR99" s="21" t="s">
        <v>131</v>
      </c>
      <c r="AT99" s="21" t="s">
        <v>126</v>
      </c>
      <c r="AU99" s="21" t="s">
        <v>81</v>
      </c>
      <c r="AY99" s="21" t="s">
        <v>124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21" t="s">
        <v>79</v>
      </c>
      <c r="BK99" s="225">
        <f>ROUND(I99*H99,2)</f>
        <v>0</v>
      </c>
      <c r="BL99" s="21" t="s">
        <v>131</v>
      </c>
      <c r="BM99" s="21" t="s">
        <v>142</v>
      </c>
    </row>
    <row r="100" spans="2:51" s="11" customFormat="1" ht="13.5">
      <c r="B100" s="226"/>
      <c r="C100" s="227"/>
      <c r="D100" s="228" t="s">
        <v>133</v>
      </c>
      <c r="E100" s="229" t="s">
        <v>21</v>
      </c>
      <c r="F100" s="230" t="s">
        <v>143</v>
      </c>
      <c r="G100" s="227"/>
      <c r="H100" s="231">
        <v>25.199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133</v>
      </c>
      <c r="AU100" s="237" t="s">
        <v>81</v>
      </c>
      <c r="AV100" s="11" t="s">
        <v>81</v>
      </c>
      <c r="AW100" s="11" t="s">
        <v>35</v>
      </c>
      <c r="AX100" s="11" t="s">
        <v>79</v>
      </c>
      <c r="AY100" s="237" t="s">
        <v>124</v>
      </c>
    </row>
    <row r="101" spans="2:65" s="1" customFormat="1" ht="16.5" customHeight="1">
      <c r="B101" s="43"/>
      <c r="C101" s="214" t="s">
        <v>144</v>
      </c>
      <c r="D101" s="214" t="s">
        <v>126</v>
      </c>
      <c r="E101" s="215" t="s">
        <v>145</v>
      </c>
      <c r="F101" s="216" t="s">
        <v>146</v>
      </c>
      <c r="G101" s="217" t="s">
        <v>129</v>
      </c>
      <c r="H101" s="218">
        <v>82.487</v>
      </c>
      <c r="I101" s="219"/>
      <c r="J101" s="220">
        <f>ROUND(I101*H101,2)</f>
        <v>0</v>
      </c>
      <c r="K101" s="216" t="s">
        <v>130</v>
      </c>
      <c r="L101" s="69"/>
      <c r="M101" s="221" t="s">
        <v>21</v>
      </c>
      <c r="N101" s="222" t="s">
        <v>42</v>
      </c>
      <c r="O101" s="44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AR101" s="21" t="s">
        <v>131</v>
      </c>
      <c r="AT101" s="21" t="s">
        <v>126</v>
      </c>
      <c r="AU101" s="21" t="s">
        <v>81</v>
      </c>
      <c r="AY101" s="21" t="s">
        <v>124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21" t="s">
        <v>79</v>
      </c>
      <c r="BK101" s="225">
        <f>ROUND(I101*H101,2)</f>
        <v>0</v>
      </c>
      <c r="BL101" s="21" t="s">
        <v>131</v>
      </c>
      <c r="BM101" s="21" t="s">
        <v>147</v>
      </c>
    </row>
    <row r="102" spans="2:51" s="11" customFormat="1" ht="13.5">
      <c r="B102" s="226"/>
      <c r="C102" s="227"/>
      <c r="D102" s="228" t="s">
        <v>133</v>
      </c>
      <c r="E102" s="229" t="s">
        <v>21</v>
      </c>
      <c r="F102" s="230" t="s">
        <v>138</v>
      </c>
      <c r="G102" s="227"/>
      <c r="H102" s="231">
        <v>16.68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133</v>
      </c>
      <c r="AU102" s="237" t="s">
        <v>81</v>
      </c>
      <c r="AV102" s="11" t="s">
        <v>81</v>
      </c>
      <c r="AW102" s="11" t="s">
        <v>35</v>
      </c>
      <c r="AX102" s="11" t="s">
        <v>71</v>
      </c>
      <c r="AY102" s="237" t="s">
        <v>124</v>
      </c>
    </row>
    <row r="103" spans="2:51" s="11" customFormat="1" ht="13.5">
      <c r="B103" s="226"/>
      <c r="C103" s="227"/>
      <c r="D103" s="228" t="s">
        <v>133</v>
      </c>
      <c r="E103" s="229" t="s">
        <v>21</v>
      </c>
      <c r="F103" s="230" t="s">
        <v>139</v>
      </c>
      <c r="G103" s="227"/>
      <c r="H103" s="231">
        <v>40.608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133</v>
      </c>
      <c r="AU103" s="237" t="s">
        <v>81</v>
      </c>
      <c r="AV103" s="11" t="s">
        <v>81</v>
      </c>
      <c r="AW103" s="11" t="s">
        <v>35</v>
      </c>
      <c r="AX103" s="11" t="s">
        <v>71</v>
      </c>
      <c r="AY103" s="237" t="s">
        <v>124</v>
      </c>
    </row>
    <row r="104" spans="2:51" s="11" customFormat="1" ht="13.5">
      <c r="B104" s="226"/>
      <c r="C104" s="227"/>
      <c r="D104" s="228" t="s">
        <v>133</v>
      </c>
      <c r="E104" s="229" t="s">
        <v>21</v>
      </c>
      <c r="F104" s="230" t="s">
        <v>143</v>
      </c>
      <c r="G104" s="227"/>
      <c r="H104" s="231">
        <v>25.199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133</v>
      </c>
      <c r="AU104" s="237" t="s">
        <v>81</v>
      </c>
      <c r="AV104" s="11" t="s">
        <v>81</v>
      </c>
      <c r="AW104" s="11" t="s">
        <v>35</v>
      </c>
      <c r="AX104" s="11" t="s">
        <v>71</v>
      </c>
      <c r="AY104" s="237" t="s">
        <v>124</v>
      </c>
    </row>
    <row r="105" spans="2:65" s="1" customFormat="1" ht="16.5" customHeight="1">
      <c r="B105" s="43"/>
      <c r="C105" s="214" t="s">
        <v>131</v>
      </c>
      <c r="D105" s="214" t="s">
        <v>126</v>
      </c>
      <c r="E105" s="215" t="s">
        <v>148</v>
      </c>
      <c r="F105" s="216" t="s">
        <v>149</v>
      </c>
      <c r="G105" s="217" t="s">
        <v>129</v>
      </c>
      <c r="H105" s="218">
        <v>190.711</v>
      </c>
      <c r="I105" s="219"/>
      <c r="J105" s="220">
        <f>ROUND(I105*H105,2)</f>
        <v>0</v>
      </c>
      <c r="K105" s="216" t="s">
        <v>130</v>
      </c>
      <c r="L105" s="69"/>
      <c r="M105" s="221" t="s">
        <v>21</v>
      </c>
      <c r="N105" s="222" t="s">
        <v>42</v>
      </c>
      <c r="O105" s="44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AR105" s="21" t="s">
        <v>131</v>
      </c>
      <c r="AT105" s="21" t="s">
        <v>126</v>
      </c>
      <c r="AU105" s="21" t="s">
        <v>81</v>
      </c>
      <c r="AY105" s="21" t="s">
        <v>124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21" t="s">
        <v>79</v>
      </c>
      <c r="BK105" s="225">
        <f>ROUND(I105*H105,2)</f>
        <v>0</v>
      </c>
      <c r="BL105" s="21" t="s">
        <v>131</v>
      </c>
      <c r="BM105" s="21" t="s">
        <v>150</v>
      </c>
    </row>
    <row r="106" spans="2:51" s="11" customFormat="1" ht="13.5">
      <c r="B106" s="226"/>
      <c r="C106" s="227"/>
      <c r="D106" s="228" t="s">
        <v>133</v>
      </c>
      <c r="E106" s="229" t="s">
        <v>21</v>
      </c>
      <c r="F106" s="230" t="s">
        <v>134</v>
      </c>
      <c r="G106" s="227"/>
      <c r="H106" s="231">
        <v>29.92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133</v>
      </c>
      <c r="AU106" s="237" t="s">
        <v>81</v>
      </c>
      <c r="AV106" s="11" t="s">
        <v>81</v>
      </c>
      <c r="AW106" s="11" t="s">
        <v>35</v>
      </c>
      <c r="AX106" s="11" t="s">
        <v>71</v>
      </c>
      <c r="AY106" s="237" t="s">
        <v>124</v>
      </c>
    </row>
    <row r="107" spans="2:51" s="11" customFormat="1" ht="13.5">
      <c r="B107" s="226"/>
      <c r="C107" s="227"/>
      <c r="D107" s="228" t="s">
        <v>133</v>
      </c>
      <c r="E107" s="229" t="s">
        <v>21</v>
      </c>
      <c r="F107" s="230" t="s">
        <v>135</v>
      </c>
      <c r="G107" s="227"/>
      <c r="H107" s="231">
        <v>35.67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133</v>
      </c>
      <c r="AU107" s="237" t="s">
        <v>81</v>
      </c>
      <c r="AV107" s="11" t="s">
        <v>81</v>
      </c>
      <c r="AW107" s="11" t="s">
        <v>35</v>
      </c>
      <c r="AX107" s="11" t="s">
        <v>71</v>
      </c>
      <c r="AY107" s="237" t="s">
        <v>124</v>
      </c>
    </row>
    <row r="108" spans="2:51" s="11" customFormat="1" ht="13.5">
      <c r="B108" s="226"/>
      <c r="C108" s="227"/>
      <c r="D108" s="228" t="s">
        <v>133</v>
      </c>
      <c r="E108" s="229" t="s">
        <v>21</v>
      </c>
      <c r="F108" s="230" t="s">
        <v>136</v>
      </c>
      <c r="G108" s="227"/>
      <c r="H108" s="231">
        <v>35.91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133</v>
      </c>
      <c r="AU108" s="237" t="s">
        <v>81</v>
      </c>
      <c r="AV108" s="11" t="s">
        <v>81</v>
      </c>
      <c r="AW108" s="11" t="s">
        <v>35</v>
      </c>
      <c r="AX108" s="11" t="s">
        <v>71</v>
      </c>
      <c r="AY108" s="237" t="s">
        <v>124</v>
      </c>
    </row>
    <row r="109" spans="2:51" s="11" customFormat="1" ht="13.5">
      <c r="B109" s="226"/>
      <c r="C109" s="227"/>
      <c r="D109" s="228" t="s">
        <v>133</v>
      </c>
      <c r="E109" s="229" t="s">
        <v>21</v>
      </c>
      <c r="F109" s="230" t="s">
        <v>137</v>
      </c>
      <c r="G109" s="227"/>
      <c r="H109" s="231">
        <v>89.211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133</v>
      </c>
      <c r="AU109" s="237" t="s">
        <v>81</v>
      </c>
      <c r="AV109" s="11" t="s">
        <v>81</v>
      </c>
      <c r="AW109" s="11" t="s">
        <v>35</v>
      </c>
      <c r="AX109" s="11" t="s">
        <v>71</v>
      </c>
      <c r="AY109" s="237" t="s">
        <v>124</v>
      </c>
    </row>
    <row r="110" spans="2:65" s="1" customFormat="1" ht="16.5" customHeight="1">
      <c r="B110" s="43"/>
      <c r="C110" s="214" t="s">
        <v>151</v>
      </c>
      <c r="D110" s="214" t="s">
        <v>126</v>
      </c>
      <c r="E110" s="215" t="s">
        <v>152</v>
      </c>
      <c r="F110" s="216" t="s">
        <v>153</v>
      </c>
      <c r="G110" s="217" t="s">
        <v>129</v>
      </c>
      <c r="H110" s="218">
        <v>8.501</v>
      </c>
      <c r="I110" s="219"/>
      <c r="J110" s="220">
        <f>ROUND(I110*H110,2)</f>
        <v>0</v>
      </c>
      <c r="K110" s="216" t="s">
        <v>130</v>
      </c>
      <c r="L110" s="69"/>
      <c r="M110" s="221" t="s">
        <v>21</v>
      </c>
      <c r="N110" s="222" t="s">
        <v>42</v>
      </c>
      <c r="O110" s="44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AR110" s="21" t="s">
        <v>131</v>
      </c>
      <c r="AT110" s="21" t="s">
        <v>126</v>
      </c>
      <c r="AU110" s="21" t="s">
        <v>81</v>
      </c>
      <c r="AY110" s="21" t="s">
        <v>124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21" t="s">
        <v>79</v>
      </c>
      <c r="BK110" s="225">
        <f>ROUND(I110*H110,2)</f>
        <v>0</v>
      </c>
      <c r="BL110" s="21" t="s">
        <v>131</v>
      </c>
      <c r="BM110" s="21" t="s">
        <v>154</v>
      </c>
    </row>
    <row r="111" spans="2:51" s="11" customFormat="1" ht="13.5">
      <c r="B111" s="226"/>
      <c r="C111" s="227"/>
      <c r="D111" s="228" t="s">
        <v>133</v>
      </c>
      <c r="E111" s="229" t="s">
        <v>21</v>
      </c>
      <c r="F111" s="230" t="s">
        <v>155</v>
      </c>
      <c r="G111" s="227"/>
      <c r="H111" s="231">
        <v>8.501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133</v>
      </c>
      <c r="AU111" s="237" t="s">
        <v>81</v>
      </c>
      <c r="AV111" s="11" t="s">
        <v>81</v>
      </c>
      <c r="AW111" s="11" t="s">
        <v>35</v>
      </c>
      <c r="AX111" s="11" t="s">
        <v>79</v>
      </c>
      <c r="AY111" s="237" t="s">
        <v>124</v>
      </c>
    </row>
    <row r="112" spans="2:65" s="1" customFormat="1" ht="16.5" customHeight="1">
      <c r="B112" s="43"/>
      <c r="C112" s="214" t="s">
        <v>156</v>
      </c>
      <c r="D112" s="214" t="s">
        <v>126</v>
      </c>
      <c r="E112" s="215" t="s">
        <v>157</v>
      </c>
      <c r="F112" s="216" t="s">
        <v>158</v>
      </c>
      <c r="G112" s="217" t="s">
        <v>129</v>
      </c>
      <c r="H112" s="218">
        <v>8.501</v>
      </c>
      <c r="I112" s="219"/>
      <c r="J112" s="220">
        <f>ROUND(I112*H112,2)</f>
        <v>0</v>
      </c>
      <c r="K112" s="216" t="s">
        <v>130</v>
      </c>
      <c r="L112" s="69"/>
      <c r="M112" s="221" t="s">
        <v>21</v>
      </c>
      <c r="N112" s="222" t="s">
        <v>42</v>
      </c>
      <c r="O112" s="44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AR112" s="21" t="s">
        <v>131</v>
      </c>
      <c r="AT112" s="21" t="s">
        <v>126</v>
      </c>
      <c r="AU112" s="21" t="s">
        <v>81</v>
      </c>
      <c r="AY112" s="21" t="s">
        <v>124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21" t="s">
        <v>79</v>
      </c>
      <c r="BK112" s="225">
        <f>ROUND(I112*H112,2)</f>
        <v>0</v>
      </c>
      <c r="BL112" s="21" t="s">
        <v>131</v>
      </c>
      <c r="BM112" s="21" t="s">
        <v>159</v>
      </c>
    </row>
    <row r="113" spans="2:65" s="1" customFormat="1" ht="16.5" customHeight="1">
      <c r="B113" s="43"/>
      <c r="C113" s="214" t="s">
        <v>160</v>
      </c>
      <c r="D113" s="214" t="s">
        <v>126</v>
      </c>
      <c r="E113" s="215" t="s">
        <v>161</v>
      </c>
      <c r="F113" s="216" t="s">
        <v>162</v>
      </c>
      <c r="G113" s="217" t="s">
        <v>163</v>
      </c>
      <c r="H113" s="218">
        <v>17.002</v>
      </c>
      <c r="I113" s="219"/>
      <c r="J113" s="220">
        <f>ROUND(I113*H113,2)</f>
        <v>0</v>
      </c>
      <c r="K113" s="216" t="s">
        <v>130</v>
      </c>
      <c r="L113" s="69"/>
      <c r="M113" s="221" t="s">
        <v>21</v>
      </c>
      <c r="N113" s="222" t="s">
        <v>42</v>
      </c>
      <c r="O113" s="44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AR113" s="21" t="s">
        <v>131</v>
      </c>
      <c r="AT113" s="21" t="s">
        <v>126</v>
      </c>
      <c r="AU113" s="21" t="s">
        <v>81</v>
      </c>
      <c r="AY113" s="21" t="s">
        <v>124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21" t="s">
        <v>79</v>
      </c>
      <c r="BK113" s="225">
        <f>ROUND(I113*H113,2)</f>
        <v>0</v>
      </c>
      <c r="BL113" s="21" t="s">
        <v>131</v>
      </c>
      <c r="BM113" s="21" t="s">
        <v>164</v>
      </c>
    </row>
    <row r="114" spans="2:51" s="11" customFormat="1" ht="13.5">
      <c r="B114" s="226"/>
      <c r="C114" s="227"/>
      <c r="D114" s="228" t="s">
        <v>133</v>
      </c>
      <c r="E114" s="227"/>
      <c r="F114" s="230" t="s">
        <v>165</v>
      </c>
      <c r="G114" s="227"/>
      <c r="H114" s="231">
        <v>17.002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133</v>
      </c>
      <c r="AU114" s="237" t="s">
        <v>81</v>
      </c>
      <c r="AV114" s="11" t="s">
        <v>81</v>
      </c>
      <c r="AW114" s="11" t="s">
        <v>6</v>
      </c>
      <c r="AX114" s="11" t="s">
        <v>79</v>
      </c>
      <c r="AY114" s="237" t="s">
        <v>124</v>
      </c>
    </row>
    <row r="115" spans="2:65" s="1" customFormat="1" ht="16.5" customHeight="1">
      <c r="B115" s="43"/>
      <c r="C115" s="214" t="s">
        <v>166</v>
      </c>
      <c r="D115" s="214" t="s">
        <v>126</v>
      </c>
      <c r="E115" s="215" t="s">
        <v>167</v>
      </c>
      <c r="F115" s="216" t="s">
        <v>168</v>
      </c>
      <c r="G115" s="217" t="s">
        <v>129</v>
      </c>
      <c r="H115" s="218">
        <v>263.179</v>
      </c>
      <c r="I115" s="219"/>
      <c r="J115" s="220">
        <f>ROUND(I115*H115,2)</f>
        <v>0</v>
      </c>
      <c r="K115" s="216" t="s">
        <v>130</v>
      </c>
      <c r="L115" s="69"/>
      <c r="M115" s="221" t="s">
        <v>21</v>
      </c>
      <c r="N115" s="222" t="s">
        <v>42</v>
      </c>
      <c r="O115" s="44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AR115" s="21" t="s">
        <v>131</v>
      </c>
      <c r="AT115" s="21" t="s">
        <v>126</v>
      </c>
      <c r="AU115" s="21" t="s">
        <v>81</v>
      </c>
      <c r="AY115" s="21" t="s">
        <v>124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21" t="s">
        <v>79</v>
      </c>
      <c r="BK115" s="225">
        <f>ROUND(I115*H115,2)</f>
        <v>0</v>
      </c>
      <c r="BL115" s="21" t="s">
        <v>131</v>
      </c>
      <c r="BM115" s="21" t="s">
        <v>169</v>
      </c>
    </row>
    <row r="116" spans="2:51" s="11" customFormat="1" ht="13.5">
      <c r="B116" s="226"/>
      <c r="C116" s="227"/>
      <c r="D116" s="228" t="s">
        <v>133</v>
      </c>
      <c r="E116" s="229" t="s">
        <v>21</v>
      </c>
      <c r="F116" s="230" t="s">
        <v>134</v>
      </c>
      <c r="G116" s="227"/>
      <c r="H116" s="231">
        <v>29.92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133</v>
      </c>
      <c r="AU116" s="237" t="s">
        <v>81</v>
      </c>
      <c r="AV116" s="11" t="s">
        <v>81</v>
      </c>
      <c r="AW116" s="11" t="s">
        <v>35</v>
      </c>
      <c r="AX116" s="11" t="s">
        <v>71</v>
      </c>
      <c r="AY116" s="237" t="s">
        <v>124</v>
      </c>
    </row>
    <row r="117" spans="2:51" s="11" customFormat="1" ht="13.5">
      <c r="B117" s="226"/>
      <c r="C117" s="227"/>
      <c r="D117" s="228" t="s">
        <v>133</v>
      </c>
      <c r="E117" s="229" t="s">
        <v>21</v>
      </c>
      <c r="F117" s="230" t="s">
        <v>135</v>
      </c>
      <c r="G117" s="227"/>
      <c r="H117" s="231">
        <v>35.67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133</v>
      </c>
      <c r="AU117" s="237" t="s">
        <v>81</v>
      </c>
      <c r="AV117" s="11" t="s">
        <v>81</v>
      </c>
      <c r="AW117" s="11" t="s">
        <v>35</v>
      </c>
      <c r="AX117" s="11" t="s">
        <v>71</v>
      </c>
      <c r="AY117" s="237" t="s">
        <v>124</v>
      </c>
    </row>
    <row r="118" spans="2:51" s="11" customFormat="1" ht="13.5">
      <c r="B118" s="226"/>
      <c r="C118" s="227"/>
      <c r="D118" s="228" t="s">
        <v>133</v>
      </c>
      <c r="E118" s="229" t="s">
        <v>21</v>
      </c>
      <c r="F118" s="230" t="s">
        <v>136</v>
      </c>
      <c r="G118" s="227"/>
      <c r="H118" s="231">
        <v>35.91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133</v>
      </c>
      <c r="AU118" s="237" t="s">
        <v>81</v>
      </c>
      <c r="AV118" s="11" t="s">
        <v>81</v>
      </c>
      <c r="AW118" s="11" t="s">
        <v>35</v>
      </c>
      <c r="AX118" s="11" t="s">
        <v>71</v>
      </c>
      <c r="AY118" s="237" t="s">
        <v>124</v>
      </c>
    </row>
    <row r="119" spans="2:51" s="11" customFormat="1" ht="13.5">
      <c r="B119" s="226"/>
      <c r="C119" s="227"/>
      <c r="D119" s="228" t="s">
        <v>133</v>
      </c>
      <c r="E119" s="229" t="s">
        <v>21</v>
      </c>
      <c r="F119" s="230" t="s">
        <v>137</v>
      </c>
      <c r="G119" s="227"/>
      <c r="H119" s="231">
        <v>89.211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133</v>
      </c>
      <c r="AU119" s="237" t="s">
        <v>81</v>
      </c>
      <c r="AV119" s="11" t="s">
        <v>81</v>
      </c>
      <c r="AW119" s="11" t="s">
        <v>35</v>
      </c>
      <c r="AX119" s="11" t="s">
        <v>71</v>
      </c>
      <c r="AY119" s="237" t="s">
        <v>124</v>
      </c>
    </row>
    <row r="120" spans="2:51" s="11" customFormat="1" ht="13.5">
      <c r="B120" s="226"/>
      <c r="C120" s="227"/>
      <c r="D120" s="228" t="s">
        <v>133</v>
      </c>
      <c r="E120" s="229" t="s">
        <v>21</v>
      </c>
      <c r="F120" s="230" t="s">
        <v>138</v>
      </c>
      <c r="G120" s="227"/>
      <c r="H120" s="231">
        <v>16.68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133</v>
      </c>
      <c r="AU120" s="237" t="s">
        <v>81</v>
      </c>
      <c r="AV120" s="11" t="s">
        <v>81</v>
      </c>
      <c r="AW120" s="11" t="s">
        <v>35</v>
      </c>
      <c r="AX120" s="11" t="s">
        <v>71</v>
      </c>
      <c r="AY120" s="237" t="s">
        <v>124</v>
      </c>
    </row>
    <row r="121" spans="2:51" s="11" customFormat="1" ht="13.5">
      <c r="B121" s="226"/>
      <c r="C121" s="227"/>
      <c r="D121" s="228" t="s">
        <v>133</v>
      </c>
      <c r="E121" s="229" t="s">
        <v>21</v>
      </c>
      <c r="F121" s="230" t="s">
        <v>139</v>
      </c>
      <c r="G121" s="227"/>
      <c r="H121" s="231">
        <v>40.608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133</v>
      </c>
      <c r="AU121" s="237" t="s">
        <v>81</v>
      </c>
      <c r="AV121" s="11" t="s">
        <v>81</v>
      </c>
      <c r="AW121" s="11" t="s">
        <v>35</v>
      </c>
      <c r="AX121" s="11" t="s">
        <v>71</v>
      </c>
      <c r="AY121" s="237" t="s">
        <v>124</v>
      </c>
    </row>
    <row r="122" spans="2:51" s="11" customFormat="1" ht="13.5">
      <c r="B122" s="226"/>
      <c r="C122" s="227"/>
      <c r="D122" s="228" t="s">
        <v>133</v>
      </c>
      <c r="E122" s="229" t="s">
        <v>21</v>
      </c>
      <c r="F122" s="230" t="s">
        <v>170</v>
      </c>
      <c r="G122" s="227"/>
      <c r="H122" s="231">
        <v>15.18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133</v>
      </c>
      <c r="AU122" s="237" t="s">
        <v>81</v>
      </c>
      <c r="AV122" s="11" t="s">
        <v>81</v>
      </c>
      <c r="AW122" s="11" t="s">
        <v>35</v>
      </c>
      <c r="AX122" s="11" t="s">
        <v>71</v>
      </c>
      <c r="AY122" s="237" t="s">
        <v>124</v>
      </c>
    </row>
    <row r="123" spans="2:65" s="1" customFormat="1" ht="16.5" customHeight="1">
      <c r="B123" s="43"/>
      <c r="C123" s="214" t="s">
        <v>171</v>
      </c>
      <c r="D123" s="214" t="s">
        <v>126</v>
      </c>
      <c r="E123" s="215" t="s">
        <v>172</v>
      </c>
      <c r="F123" s="216" t="s">
        <v>173</v>
      </c>
      <c r="G123" s="217" t="s">
        <v>129</v>
      </c>
      <c r="H123" s="218">
        <v>6.983</v>
      </c>
      <c r="I123" s="219"/>
      <c r="J123" s="220">
        <f>ROUND(I123*H123,2)</f>
        <v>0</v>
      </c>
      <c r="K123" s="216" t="s">
        <v>130</v>
      </c>
      <c r="L123" s="69"/>
      <c r="M123" s="221" t="s">
        <v>21</v>
      </c>
      <c r="N123" s="222" t="s">
        <v>42</v>
      </c>
      <c r="O123" s="44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AR123" s="21" t="s">
        <v>131</v>
      </c>
      <c r="AT123" s="21" t="s">
        <v>126</v>
      </c>
      <c r="AU123" s="21" t="s">
        <v>81</v>
      </c>
      <c r="AY123" s="21" t="s">
        <v>124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21" t="s">
        <v>79</v>
      </c>
      <c r="BK123" s="225">
        <f>ROUND(I123*H123,2)</f>
        <v>0</v>
      </c>
      <c r="BL123" s="21" t="s">
        <v>131</v>
      </c>
      <c r="BM123" s="21" t="s">
        <v>174</v>
      </c>
    </row>
    <row r="124" spans="2:51" s="11" customFormat="1" ht="13.5">
      <c r="B124" s="226"/>
      <c r="C124" s="227"/>
      <c r="D124" s="228" t="s">
        <v>133</v>
      </c>
      <c r="E124" s="229" t="s">
        <v>21</v>
      </c>
      <c r="F124" s="230" t="s">
        <v>175</v>
      </c>
      <c r="G124" s="227"/>
      <c r="H124" s="231">
        <v>6.983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133</v>
      </c>
      <c r="AU124" s="237" t="s">
        <v>81</v>
      </c>
      <c r="AV124" s="11" t="s">
        <v>81</v>
      </c>
      <c r="AW124" s="11" t="s">
        <v>35</v>
      </c>
      <c r="AX124" s="11" t="s">
        <v>79</v>
      </c>
      <c r="AY124" s="237" t="s">
        <v>124</v>
      </c>
    </row>
    <row r="125" spans="2:65" s="1" customFormat="1" ht="16.5" customHeight="1">
      <c r="B125" s="43"/>
      <c r="C125" s="238" t="s">
        <v>76</v>
      </c>
      <c r="D125" s="238" t="s">
        <v>176</v>
      </c>
      <c r="E125" s="239" t="s">
        <v>177</v>
      </c>
      <c r="F125" s="240" t="s">
        <v>178</v>
      </c>
      <c r="G125" s="241" t="s">
        <v>163</v>
      </c>
      <c r="H125" s="242">
        <v>13.966</v>
      </c>
      <c r="I125" s="243"/>
      <c r="J125" s="244">
        <f>ROUND(I125*H125,2)</f>
        <v>0</v>
      </c>
      <c r="K125" s="240" t="s">
        <v>130</v>
      </c>
      <c r="L125" s="245"/>
      <c r="M125" s="246" t="s">
        <v>21</v>
      </c>
      <c r="N125" s="247" t="s">
        <v>42</v>
      </c>
      <c r="O125" s="44"/>
      <c r="P125" s="223">
        <f>O125*H125</f>
        <v>0</v>
      </c>
      <c r="Q125" s="223">
        <v>1</v>
      </c>
      <c r="R125" s="223">
        <f>Q125*H125</f>
        <v>13.966</v>
      </c>
      <c r="S125" s="223">
        <v>0</v>
      </c>
      <c r="T125" s="224">
        <f>S125*H125</f>
        <v>0</v>
      </c>
      <c r="AR125" s="21" t="s">
        <v>166</v>
      </c>
      <c r="AT125" s="21" t="s">
        <v>176</v>
      </c>
      <c r="AU125" s="21" t="s">
        <v>81</v>
      </c>
      <c r="AY125" s="21" t="s">
        <v>124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21" t="s">
        <v>79</v>
      </c>
      <c r="BK125" s="225">
        <f>ROUND(I125*H125,2)</f>
        <v>0</v>
      </c>
      <c r="BL125" s="21" t="s">
        <v>131</v>
      </c>
      <c r="BM125" s="21" t="s">
        <v>179</v>
      </c>
    </row>
    <row r="126" spans="2:51" s="11" customFormat="1" ht="13.5">
      <c r="B126" s="226"/>
      <c r="C126" s="227"/>
      <c r="D126" s="228" t="s">
        <v>133</v>
      </c>
      <c r="E126" s="227"/>
      <c r="F126" s="230" t="s">
        <v>180</v>
      </c>
      <c r="G126" s="227"/>
      <c r="H126" s="231">
        <v>13.966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133</v>
      </c>
      <c r="AU126" s="237" t="s">
        <v>81</v>
      </c>
      <c r="AV126" s="11" t="s">
        <v>81</v>
      </c>
      <c r="AW126" s="11" t="s">
        <v>6</v>
      </c>
      <c r="AX126" s="11" t="s">
        <v>79</v>
      </c>
      <c r="AY126" s="237" t="s">
        <v>124</v>
      </c>
    </row>
    <row r="127" spans="2:65" s="1" customFormat="1" ht="25.5" customHeight="1">
      <c r="B127" s="43"/>
      <c r="C127" s="214" t="s">
        <v>181</v>
      </c>
      <c r="D127" s="214" t="s">
        <v>126</v>
      </c>
      <c r="E127" s="215" t="s">
        <v>182</v>
      </c>
      <c r="F127" s="216" t="s">
        <v>183</v>
      </c>
      <c r="G127" s="217" t="s">
        <v>184</v>
      </c>
      <c r="H127" s="218">
        <v>170</v>
      </c>
      <c r="I127" s="219"/>
      <c r="J127" s="220">
        <f>ROUND(I127*H127,2)</f>
        <v>0</v>
      </c>
      <c r="K127" s="216" t="s">
        <v>130</v>
      </c>
      <c r="L127" s="69"/>
      <c r="M127" s="221" t="s">
        <v>21</v>
      </c>
      <c r="N127" s="222" t="s">
        <v>42</v>
      </c>
      <c r="O127" s="44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AR127" s="21" t="s">
        <v>131</v>
      </c>
      <c r="AT127" s="21" t="s">
        <v>126</v>
      </c>
      <c r="AU127" s="21" t="s">
        <v>81</v>
      </c>
      <c r="AY127" s="21" t="s">
        <v>124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21" t="s">
        <v>79</v>
      </c>
      <c r="BK127" s="225">
        <f>ROUND(I127*H127,2)</f>
        <v>0</v>
      </c>
      <c r="BL127" s="21" t="s">
        <v>131</v>
      </c>
      <c r="BM127" s="21" t="s">
        <v>185</v>
      </c>
    </row>
    <row r="128" spans="2:65" s="1" customFormat="1" ht="16.5" customHeight="1">
      <c r="B128" s="43"/>
      <c r="C128" s="238" t="s">
        <v>186</v>
      </c>
      <c r="D128" s="238" t="s">
        <v>176</v>
      </c>
      <c r="E128" s="239" t="s">
        <v>187</v>
      </c>
      <c r="F128" s="240" t="s">
        <v>188</v>
      </c>
      <c r="G128" s="241" t="s">
        <v>129</v>
      </c>
      <c r="H128" s="242">
        <v>17</v>
      </c>
      <c r="I128" s="243"/>
      <c r="J128" s="244">
        <f>ROUND(I128*H128,2)</f>
        <v>0</v>
      </c>
      <c r="K128" s="240" t="s">
        <v>130</v>
      </c>
      <c r="L128" s="245"/>
      <c r="M128" s="246" t="s">
        <v>21</v>
      </c>
      <c r="N128" s="247" t="s">
        <v>42</v>
      </c>
      <c r="O128" s="44"/>
      <c r="P128" s="223">
        <f>O128*H128</f>
        <v>0</v>
      </c>
      <c r="Q128" s="223">
        <v>0.21</v>
      </c>
      <c r="R128" s="223">
        <f>Q128*H128</f>
        <v>3.57</v>
      </c>
      <c r="S128" s="223">
        <v>0</v>
      </c>
      <c r="T128" s="224">
        <f>S128*H128</f>
        <v>0</v>
      </c>
      <c r="AR128" s="21" t="s">
        <v>166</v>
      </c>
      <c r="AT128" s="21" t="s">
        <v>176</v>
      </c>
      <c r="AU128" s="21" t="s">
        <v>81</v>
      </c>
      <c r="AY128" s="21" t="s">
        <v>124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21" t="s">
        <v>79</v>
      </c>
      <c r="BK128" s="225">
        <f>ROUND(I128*H128,2)</f>
        <v>0</v>
      </c>
      <c r="BL128" s="21" t="s">
        <v>131</v>
      </c>
      <c r="BM128" s="21" t="s">
        <v>189</v>
      </c>
    </row>
    <row r="129" spans="2:51" s="11" customFormat="1" ht="13.5">
      <c r="B129" s="226"/>
      <c r="C129" s="227"/>
      <c r="D129" s="228" t="s">
        <v>133</v>
      </c>
      <c r="E129" s="227"/>
      <c r="F129" s="230" t="s">
        <v>190</v>
      </c>
      <c r="G129" s="227"/>
      <c r="H129" s="231">
        <v>17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133</v>
      </c>
      <c r="AU129" s="237" t="s">
        <v>81</v>
      </c>
      <c r="AV129" s="11" t="s">
        <v>81</v>
      </c>
      <c r="AW129" s="11" t="s">
        <v>6</v>
      </c>
      <c r="AX129" s="11" t="s">
        <v>79</v>
      </c>
      <c r="AY129" s="237" t="s">
        <v>124</v>
      </c>
    </row>
    <row r="130" spans="2:65" s="1" customFormat="1" ht="25.5" customHeight="1">
      <c r="B130" s="43"/>
      <c r="C130" s="214" t="s">
        <v>191</v>
      </c>
      <c r="D130" s="214" t="s">
        <v>126</v>
      </c>
      <c r="E130" s="215" t="s">
        <v>192</v>
      </c>
      <c r="F130" s="216" t="s">
        <v>193</v>
      </c>
      <c r="G130" s="217" t="s">
        <v>184</v>
      </c>
      <c r="H130" s="218">
        <v>170</v>
      </c>
      <c r="I130" s="219"/>
      <c r="J130" s="220">
        <f>ROUND(I130*H130,2)</f>
        <v>0</v>
      </c>
      <c r="K130" s="216" t="s">
        <v>130</v>
      </c>
      <c r="L130" s="69"/>
      <c r="M130" s="221" t="s">
        <v>21</v>
      </c>
      <c r="N130" s="222" t="s">
        <v>42</v>
      </c>
      <c r="O130" s="44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AR130" s="21" t="s">
        <v>131</v>
      </c>
      <c r="AT130" s="21" t="s">
        <v>126</v>
      </c>
      <c r="AU130" s="21" t="s">
        <v>81</v>
      </c>
      <c r="AY130" s="21" t="s">
        <v>124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21" t="s">
        <v>79</v>
      </c>
      <c r="BK130" s="225">
        <f>ROUND(I130*H130,2)</f>
        <v>0</v>
      </c>
      <c r="BL130" s="21" t="s">
        <v>131</v>
      </c>
      <c r="BM130" s="21" t="s">
        <v>194</v>
      </c>
    </row>
    <row r="131" spans="2:65" s="1" customFormat="1" ht="16.5" customHeight="1">
      <c r="B131" s="43"/>
      <c r="C131" s="238" t="s">
        <v>195</v>
      </c>
      <c r="D131" s="238" t="s">
        <v>176</v>
      </c>
      <c r="E131" s="239" t="s">
        <v>196</v>
      </c>
      <c r="F131" s="240" t="s">
        <v>197</v>
      </c>
      <c r="G131" s="241" t="s">
        <v>198</v>
      </c>
      <c r="H131" s="242">
        <v>2.55</v>
      </c>
      <c r="I131" s="243"/>
      <c r="J131" s="244">
        <f>ROUND(I131*H131,2)</f>
        <v>0</v>
      </c>
      <c r="K131" s="240" t="s">
        <v>130</v>
      </c>
      <c r="L131" s="245"/>
      <c r="M131" s="246" t="s">
        <v>21</v>
      </c>
      <c r="N131" s="247" t="s">
        <v>42</v>
      </c>
      <c r="O131" s="44"/>
      <c r="P131" s="223">
        <f>O131*H131</f>
        <v>0</v>
      </c>
      <c r="Q131" s="223">
        <v>0.001</v>
      </c>
      <c r="R131" s="223">
        <f>Q131*H131</f>
        <v>0.0025499999999999997</v>
      </c>
      <c r="S131" s="223">
        <v>0</v>
      </c>
      <c r="T131" s="224">
        <f>S131*H131</f>
        <v>0</v>
      </c>
      <c r="AR131" s="21" t="s">
        <v>166</v>
      </c>
      <c r="AT131" s="21" t="s">
        <v>176</v>
      </c>
      <c r="AU131" s="21" t="s">
        <v>81</v>
      </c>
      <c r="AY131" s="21" t="s">
        <v>124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21" t="s">
        <v>79</v>
      </c>
      <c r="BK131" s="225">
        <f>ROUND(I131*H131,2)</f>
        <v>0</v>
      </c>
      <c r="BL131" s="21" t="s">
        <v>131</v>
      </c>
      <c r="BM131" s="21" t="s">
        <v>199</v>
      </c>
    </row>
    <row r="132" spans="2:51" s="11" customFormat="1" ht="13.5">
      <c r="B132" s="226"/>
      <c r="C132" s="227"/>
      <c r="D132" s="228" t="s">
        <v>133</v>
      </c>
      <c r="E132" s="227"/>
      <c r="F132" s="230" t="s">
        <v>200</v>
      </c>
      <c r="G132" s="227"/>
      <c r="H132" s="231">
        <v>2.55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133</v>
      </c>
      <c r="AU132" s="237" t="s">
        <v>81</v>
      </c>
      <c r="AV132" s="11" t="s">
        <v>81</v>
      </c>
      <c r="AW132" s="11" t="s">
        <v>6</v>
      </c>
      <c r="AX132" s="11" t="s">
        <v>79</v>
      </c>
      <c r="AY132" s="237" t="s">
        <v>124</v>
      </c>
    </row>
    <row r="133" spans="2:65" s="1" customFormat="1" ht="16.5" customHeight="1">
      <c r="B133" s="43"/>
      <c r="C133" s="214" t="s">
        <v>10</v>
      </c>
      <c r="D133" s="214" t="s">
        <v>126</v>
      </c>
      <c r="E133" s="215" t="s">
        <v>201</v>
      </c>
      <c r="F133" s="216" t="s">
        <v>202</v>
      </c>
      <c r="G133" s="217" t="s">
        <v>184</v>
      </c>
      <c r="H133" s="218">
        <v>170</v>
      </c>
      <c r="I133" s="219"/>
      <c r="J133" s="220">
        <f>ROUND(I133*H133,2)</f>
        <v>0</v>
      </c>
      <c r="K133" s="216" t="s">
        <v>130</v>
      </c>
      <c r="L133" s="69"/>
      <c r="M133" s="221" t="s">
        <v>21</v>
      </c>
      <c r="N133" s="222" t="s">
        <v>42</v>
      </c>
      <c r="O133" s="44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AR133" s="21" t="s">
        <v>131</v>
      </c>
      <c r="AT133" s="21" t="s">
        <v>126</v>
      </c>
      <c r="AU133" s="21" t="s">
        <v>81</v>
      </c>
      <c r="AY133" s="21" t="s">
        <v>124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21" t="s">
        <v>79</v>
      </c>
      <c r="BK133" s="225">
        <f>ROUND(I133*H133,2)</f>
        <v>0</v>
      </c>
      <c r="BL133" s="21" t="s">
        <v>131</v>
      </c>
      <c r="BM133" s="21" t="s">
        <v>203</v>
      </c>
    </row>
    <row r="134" spans="2:63" s="10" customFormat="1" ht="29.85" customHeight="1">
      <c r="B134" s="198"/>
      <c r="C134" s="199"/>
      <c r="D134" s="200" t="s">
        <v>70</v>
      </c>
      <c r="E134" s="212" t="s">
        <v>131</v>
      </c>
      <c r="F134" s="212" t="s">
        <v>204</v>
      </c>
      <c r="G134" s="199"/>
      <c r="H134" s="199"/>
      <c r="I134" s="202"/>
      <c r="J134" s="213">
        <f>BK134</f>
        <v>0</v>
      </c>
      <c r="K134" s="199"/>
      <c r="L134" s="204"/>
      <c r="M134" s="205"/>
      <c r="N134" s="206"/>
      <c r="O134" s="206"/>
      <c r="P134" s="207">
        <f>SUM(P135:P136)</f>
        <v>0</v>
      </c>
      <c r="Q134" s="206"/>
      <c r="R134" s="207">
        <f>SUM(R135:R136)</f>
        <v>0</v>
      </c>
      <c r="S134" s="206"/>
      <c r="T134" s="208">
        <f>SUM(T135:T136)</f>
        <v>0</v>
      </c>
      <c r="AR134" s="209" t="s">
        <v>79</v>
      </c>
      <c r="AT134" s="210" t="s">
        <v>70</v>
      </c>
      <c r="AU134" s="210" t="s">
        <v>79</v>
      </c>
      <c r="AY134" s="209" t="s">
        <v>124</v>
      </c>
      <c r="BK134" s="211">
        <f>SUM(BK135:BK136)</f>
        <v>0</v>
      </c>
    </row>
    <row r="135" spans="2:65" s="1" customFormat="1" ht="16.5" customHeight="1">
      <c r="B135" s="43"/>
      <c r="C135" s="214" t="s">
        <v>205</v>
      </c>
      <c r="D135" s="214" t="s">
        <v>126</v>
      </c>
      <c r="E135" s="215" t="s">
        <v>206</v>
      </c>
      <c r="F135" s="216" t="s">
        <v>207</v>
      </c>
      <c r="G135" s="217" t="s">
        <v>129</v>
      </c>
      <c r="H135" s="218">
        <v>1.518</v>
      </c>
      <c r="I135" s="219"/>
      <c r="J135" s="220">
        <f>ROUND(I135*H135,2)</f>
        <v>0</v>
      </c>
      <c r="K135" s="216" t="s">
        <v>130</v>
      </c>
      <c r="L135" s="69"/>
      <c r="M135" s="221" t="s">
        <v>21</v>
      </c>
      <c r="N135" s="222" t="s">
        <v>42</v>
      </c>
      <c r="O135" s="44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AR135" s="21" t="s">
        <v>131</v>
      </c>
      <c r="AT135" s="21" t="s">
        <v>126</v>
      </c>
      <c r="AU135" s="21" t="s">
        <v>81</v>
      </c>
      <c r="AY135" s="21" t="s">
        <v>124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21" t="s">
        <v>79</v>
      </c>
      <c r="BK135" s="225">
        <f>ROUND(I135*H135,2)</f>
        <v>0</v>
      </c>
      <c r="BL135" s="21" t="s">
        <v>131</v>
      </c>
      <c r="BM135" s="21" t="s">
        <v>208</v>
      </c>
    </row>
    <row r="136" spans="2:51" s="11" customFormat="1" ht="13.5">
      <c r="B136" s="226"/>
      <c r="C136" s="227"/>
      <c r="D136" s="228" t="s">
        <v>133</v>
      </c>
      <c r="E136" s="229" t="s">
        <v>21</v>
      </c>
      <c r="F136" s="230" t="s">
        <v>209</v>
      </c>
      <c r="G136" s="227"/>
      <c r="H136" s="231">
        <v>1.518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133</v>
      </c>
      <c r="AU136" s="237" t="s">
        <v>81</v>
      </c>
      <c r="AV136" s="11" t="s">
        <v>81</v>
      </c>
      <c r="AW136" s="11" t="s">
        <v>35</v>
      </c>
      <c r="AX136" s="11" t="s">
        <v>79</v>
      </c>
      <c r="AY136" s="237" t="s">
        <v>124</v>
      </c>
    </row>
    <row r="137" spans="2:63" s="10" customFormat="1" ht="29.85" customHeight="1">
      <c r="B137" s="198"/>
      <c r="C137" s="199"/>
      <c r="D137" s="200" t="s">
        <v>70</v>
      </c>
      <c r="E137" s="212" t="s">
        <v>156</v>
      </c>
      <c r="F137" s="212" t="s">
        <v>210</v>
      </c>
      <c r="G137" s="199"/>
      <c r="H137" s="199"/>
      <c r="I137" s="202"/>
      <c r="J137" s="213">
        <f>BK137</f>
        <v>0</v>
      </c>
      <c r="K137" s="199"/>
      <c r="L137" s="204"/>
      <c r="M137" s="205"/>
      <c r="N137" s="206"/>
      <c r="O137" s="206"/>
      <c r="P137" s="207">
        <f>SUM(P138:P148)</f>
        <v>0</v>
      </c>
      <c r="Q137" s="206"/>
      <c r="R137" s="207">
        <f>SUM(R138:R148)</f>
        <v>8.3640375</v>
      </c>
      <c r="S137" s="206"/>
      <c r="T137" s="208">
        <f>SUM(T138:T148)</f>
        <v>0</v>
      </c>
      <c r="AR137" s="209" t="s">
        <v>79</v>
      </c>
      <c r="AT137" s="210" t="s">
        <v>70</v>
      </c>
      <c r="AU137" s="210" t="s">
        <v>79</v>
      </c>
      <c r="AY137" s="209" t="s">
        <v>124</v>
      </c>
      <c r="BK137" s="211">
        <f>SUM(BK138:BK148)</f>
        <v>0</v>
      </c>
    </row>
    <row r="138" spans="2:65" s="1" customFormat="1" ht="25.5" customHeight="1">
      <c r="B138" s="43"/>
      <c r="C138" s="214" t="s">
        <v>211</v>
      </c>
      <c r="D138" s="214" t="s">
        <v>126</v>
      </c>
      <c r="E138" s="215" t="s">
        <v>212</v>
      </c>
      <c r="F138" s="216" t="s">
        <v>213</v>
      </c>
      <c r="G138" s="217" t="s">
        <v>184</v>
      </c>
      <c r="H138" s="218">
        <v>188.1</v>
      </c>
      <c r="I138" s="219"/>
      <c r="J138" s="220">
        <f>ROUND(I138*H138,2)</f>
        <v>0</v>
      </c>
      <c r="K138" s="216" t="s">
        <v>21</v>
      </c>
      <c r="L138" s="69"/>
      <c r="M138" s="221" t="s">
        <v>21</v>
      </c>
      <c r="N138" s="222" t="s">
        <v>42</v>
      </c>
      <c r="O138" s="44"/>
      <c r="P138" s="223">
        <f>O138*H138</f>
        <v>0</v>
      </c>
      <c r="Q138" s="223">
        <v>0.00438</v>
      </c>
      <c r="R138" s="223">
        <f>Q138*H138</f>
        <v>0.823878</v>
      </c>
      <c r="S138" s="223">
        <v>0</v>
      </c>
      <c r="T138" s="224">
        <f>S138*H138</f>
        <v>0</v>
      </c>
      <c r="AR138" s="21" t="s">
        <v>131</v>
      </c>
      <c r="AT138" s="21" t="s">
        <v>126</v>
      </c>
      <c r="AU138" s="21" t="s">
        <v>81</v>
      </c>
      <c r="AY138" s="21" t="s">
        <v>124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21" t="s">
        <v>79</v>
      </c>
      <c r="BK138" s="225">
        <f>ROUND(I138*H138,2)</f>
        <v>0</v>
      </c>
      <c r="BL138" s="21" t="s">
        <v>131</v>
      </c>
      <c r="BM138" s="21" t="s">
        <v>214</v>
      </c>
    </row>
    <row r="139" spans="2:65" s="1" customFormat="1" ht="25.5" customHeight="1">
      <c r="B139" s="43"/>
      <c r="C139" s="214" t="s">
        <v>215</v>
      </c>
      <c r="D139" s="214" t="s">
        <v>126</v>
      </c>
      <c r="E139" s="215" t="s">
        <v>216</v>
      </c>
      <c r="F139" s="216" t="s">
        <v>217</v>
      </c>
      <c r="G139" s="217" t="s">
        <v>184</v>
      </c>
      <c r="H139" s="218">
        <v>188.1</v>
      </c>
      <c r="I139" s="219"/>
      <c r="J139" s="220">
        <f>ROUND(I139*H139,2)</f>
        <v>0</v>
      </c>
      <c r="K139" s="216" t="s">
        <v>130</v>
      </c>
      <c r="L139" s="69"/>
      <c r="M139" s="221" t="s">
        <v>21</v>
      </c>
      <c r="N139" s="222" t="s">
        <v>42</v>
      </c>
      <c r="O139" s="44"/>
      <c r="P139" s="223">
        <f>O139*H139</f>
        <v>0</v>
      </c>
      <c r="Q139" s="223">
        <v>0.01146</v>
      </c>
      <c r="R139" s="223">
        <f>Q139*H139</f>
        <v>2.155626</v>
      </c>
      <c r="S139" s="223">
        <v>0</v>
      </c>
      <c r="T139" s="224">
        <f>S139*H139</f>
        <v>0</v>
      </c>
      <c r="AR139" s="21" t="s">
        <v>131</v>
      </c>
      <c r="AT139" s="21" t="s">
        <v>126</v>
      </c>
      <c r="AU139" s="21" t="s">
        <v>81</v>
      </c>
      <c r="AY139" s="21" t="s">
        <v>124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21" t="s">
        <v>79</v>
      </c>
      <c r="BK139" s="225">
        <f>ROUND(I139*H139,2)</f>
        <v>0</v>
      </c>
      <c r="BL139" s="21" t="s">
        <v>131</v>
      </c>
      <c r="BM139" s="21" t="s">
        <v>218</v>
      </c>
    </row>
    <row r="140" spans="2:65" s="1" customFormat="1" ht="16.5" customHeight="1">
      <c r="B140" s="43"/>
      <c r="C140" s="214" t="s">
        <v>219</v>
      </c>
      <c r="D140" s="214" t="s">
        <v>126</v>
      </c>
      <c r="E140" s="215" t="s">
        <v>220</v>
      </c>
      <c r="F140" s="216" t="s">
        <v>221</v>
      </c>
      <c r="G140" s="217" t="s">
        <v>184</v>
      </c>
      <c r="H140" s="218">
        <v>150.157</v>
      </c>
      <c r="I140" s="219"/>
      <c r="J140" s="220">
        <f>ROUND(I140*H140,2)</f>
        <v>0</v>
      </c>
      <c r="K140" s="216" t="s">
        <v>130</v>
      </c>
      <c r="L140" s="69"/>
      <c r="M140" s="221" t="s">
        <v>21</v>
      </c>
      <c r="N140" s="222" t="s">
        <v>42</v>
      </c>
      <c r="O140" s="44"/>
      <c r="P140" s="223">
        <f>O140*H140</f>
        <v>0</v>
      </c>
      <c r="Q140" s="223">
        <v>0.0315</v>
      </c>
      <c r="R140" s="223">
        <f>Q140*H140</f>
        <v>4.7299455</v>
      </c>
      <c r="S140" s="223">
        <v>0</v>
      </c>
      <c r="T140" s="224">
        <f>S140*H140</f>
        <v>0</v>
      </c>
      <c r="AR140" s="21" t="s">
        <v>131</v>
      </c>
      <c r="AT140" s="21" t="s">
        <v>126</v>
      </c>
      <c r="AU140" s="21" t="s">
        <v>81</v>
      </c>
      <c r="AY140" s="21" t="s">
        <v>124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21" t="s">
        <v>79</v>
      </c>
      <c r="BK140" s="225">
        <f>ROUND(I140*H140,2)</f>
        <v>0</v>
      </c>
      <c r="BL140" s="21" t="s">
        <v>131</v>
      </c>
      <c r="BM140" s="21" t="s">
        <v>222</v>
      </c>
    </row>
    <row r="141" spans="2:65" s="1" customFormat="1" ht="25.5" customHeight="1">
      <c r="B141" s="43"/>
      <c r="C141" s="214" t="s">
        <v>223</v>
      </c>
      <c r="D141" s="214" t="s">
        <v>126</v>
      </c>
      <c r="E141" s="215" t="s">
        <v>224</v>
      </c>
      <c r="F141" s="216" t="s">
        <v>225</v>
      </c>
      <c r="G141" s="217" t="s">
        <v>184</v>
      </c>
      <c r="H141" s="218">
        <v>188.1</v>
      </c>
      <c r="I141" s="219"/>
      <c r="J141" s="220">
        <f>ROUND(I141*H141,2)</f>
        <v>0</v>
      </c>
      <c r="K141" s="216" t="s">
        <v>130</v>
      </c>
      <c r="L141" s="69"/>
      <c r="M141" s="221" t="s">
        <v>21</v>
      </c>
      <c r="N141" s="222" t="s">
        <v>42</v>
      </c>
      <c r="O141" s="44"/>
      <c r="P141" s="223">
        <f>O141*H141</f>
        <v>0</v>
      </c>
      <c r="Q141" s="223">
        <v>0.00348</v>
      </c>
      <c r="R141" s="223">
        <f>Q141*H141</f>
        <v>0.654588</v>
      </c>
      <c r="S141" s="223">
        <v>0</v>
      </c>
      <c r="T141" s="224">
        <f>S141*H141</f>
        <v>0</v>
      </c>
      <c r="AR141" s="21" t="s">
        <v>131</v>
      </c>
      <c r="AT141" s="21" t="s">
        <v>126</v>
      </c>
      <c r="AU141" s="21" t="s">
        <v>81</v>
      </c>
      <c r="AY141" s="21" t="s">
        <v>124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21" t="s">
        <v>79</v>
      </c>
      <c r="BK141" s="225">
        <f>ROUND(I141*H141,2)</f>
        <v>0</v>
      </c>
      <c r="BL141" s="21" t="s">
        <v>131</v>
      </c>
      <c r="BM141" s="21" t="s">
        <v>226</v>
      </c>
    </row>
    <row r="142" spans="2:65" s="1" customFormat="1" ht="16.5" customHeight="1">
      <c r="B142" s="43"/>
      <c r="C142" s="214" t="s">
        <v>9</v>
      </c>
      <c r="D142" s="214" t="s">
        <v>126</v>
      </c>
      <c r="E142" s="215" t="s">
        <v>227</v>
      </c>
      <c r="F142" s="216" t="s">
        <v>228</v>
      </c>
      <c r="G142" s="217" t="s">
        <v>184</v>
      </c>
      <c r="H142" s="218">
        <v>150.157</v>
      </c>
      <c r="I142" s="219"/>
      <c r="J142" s="220">
        <f>ROUND(I142*H142,2)</f>
        <v>0</v>
      </c>
      <c r="K142" s="216" t="s">
        <v>130</v>
      </c>
      <c r="L142" s="69"/>
      <c r="M142" s="221" t="s">
        <v>21</v>
      </c>
      <c r="N142" s="222" t="s">
        <v>42</v>
      </c>
      <c r="O142" s="44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AR142" s="21" t="s">
        <v>131</v>
      </c>
      <c r="AT142" s="21" t="s">
        <v>126</v>
      </c>
      <c r="AU142" s="21" t="s">
        <v>81</v>
      </c>
      <c r="AY142" s="21" t="s">
        <v>124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21" t="s">
        <v>79</v>
      </c>
      <c r="BK142" s="225">
        <f>ROUND(I142*H142,2)</f>
        <v>0</v>
      </c>
      <c r="BL142" s="21" t="s">
        <v>131</v>
      </c>
      <c r="BM142" s="21" t="s">
        <v>229</v>
      </c>
    </row>
    <row r="143" spans="2:51" s="11" customFormat="1" ht="13.5">
      <c r="B143" s="226"/>
      <c r="C143" s="227"/>
      <c r="D143" s="228" t="s">
        <v>133</v>
      </c>
      <c r="E143" s="229" t="s">
        <v>21</v>
      </c>
      <c r="F143" s="230" t="s">
        <v>230</v>
      </c>
      <c r="G143" s="227"/>
      <c r="H143" s="231">
        <v>17.34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133</v>
      </c>
      <c r="AU143" s="237" t="s">
        <v>81</v>
      </c>
      <c r="AV143" s="11" t="s">
        <v>81</v>
      </c>
      <c r="AW143" s="11" t="s">
        <v>35</v>
      </c>
      <c r="AX143" s="11" t="s">
        <v>71</v>
      </c>
      <c r="AY143" s="237" t="s">
        <v>124</v>
      </c>
    </row>
    <row r="144" spans="2:51" s="11" customFormat="1" ht="13.5">
      <c r="B144" s="226"/>
      <c r="C144" s="227"/>
      <c r="D144" s="228" t="s">
        <v>133</v>
      </c>
      <c r="E144" s="229" t="s">
        <v>21</v>
      </c>
      <c r="F144" s="230" t="s">
        <v>231</v>
      </c>
      <c r="G144" s="227"/>
      <c r="H144" s="231">
        <v>30.674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133</v>
      </c>
      <c r="AU144" s="237" t="s">
        <v>81</v>
      </c>
      <c r="AV144" s="11" t="s">
        <v>81</v>
      </c>
      <c r="AW144" s="11" t="s">
        <v>35</v>
      </c>
      <c r="AX144" s="11" t="s">
        <v>71</v>
      </c>
      <c r="AY144" s="237" t="s">
        <v>124</v>
      </c>
    </row>
    <row r="145" spans="2:51" s="11" customFormat="1" ht="13.5">
      <c r="B145" s="226"/>
      <c r="C145" s="227"/>
      <c r="D145" s="228" t="s">
        <v>133</v>
      </c>
      <c r="E145" s="229" t="s">
        <v>21</v>
      </c>
      <c r="F145" s="230" t="s">
        <v>232</v>
      </c>
      <c r="G145" s="227"/>
      <c r="H145" s="231">
        <v>18.774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133</v>
      </c>
      <c r="AU145" s="237" t="s">
        <v>81</v>
      </c>
      <c r="AV145" s="11" t="s">
        <v>81</v>
      </c>
      <c r="AW145" s="11" t="s">
        <v>35</v>
      </c>
      <c r="AX145" s="11" t="s">
        <v>71</v>
      </c>
      <c r="AY145" s="237" t="s">
        <v>124</v>
      </c>
    </row>
    <row r="146" spans="2:51" s="11" customFormat="1" ht="13.5">
      <c r="B146" s="226"/>
      <c r="C146" s="227"/>
      <c r="D146" s="228" t="s">
        <v>133</v>
      </c>
      <c r="E146" s="229" t="s">
        <v>21</v>
      </c>
      <c r="F146" s="230" t="s">
        <v>233</v>
      </c>
      <c r="G146" s="227"/>
      <c r="H146" s="231">
        <v>43.623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133</v>
      </c>
      <c r="AU146" s="237" t="s">
        <v>81</v>
      </c>
      <c r="AV146" s="11" t="s">
        <v>81</v>
      </c>
      <c r="AW146" s="11" t="s">
        <v>35</v>
      </c>
      <c r="AX146" s="11" t="s">
        <v>71</v>
      </c>
      <c r="AY146" s="237" t="s">
        <v>124</v>
      </c>
    </row>
    <row r="147" spans="2:51" s="11" customFormat="1" ht="13.5">
      <c r="B147" s="226"/>
      <c r="C147" s="227"/>
      <c r="D147" s="228" t="s">
        <v>133</v>
      </c>
      <c r="E147" s="229" t="s">
        <v>21</v>
      </c>
      <c r="F147" s="230" t="s">
        <v>234</v>
      </c>
      <c r="G147" s="227"/>
      <c r="H147" s="231">
        <v>14.734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133</v>
      </c>
      <c r="AU147" s="237" t="s">
        <v>81</v>
      </c>
      <c r="AV147" s="11" t="s">
        <v>81</v>
      </c>
      <c r="AW147" s="11" t="s">
        <v>35</v>
      </c>
      <c r="AX147" s="11" t="s">
        <v>71</v>
      </c>
      <c r="AY147" s="237" t="s">
        <v>124</v>
      </c>
    </row>
    <row r="148" spans="2:51" s="11" customFormat="1" ht="13.5">
      <c r="B148" s="226"/>
      <c r="C148" s="227"/>
      <c r="D148" s="228" t="s">
        <v>133</v>
      </c>
      <c r="E148" s="229" t="s">
        <v>21</v>
      </c>
      <c r="F148" s="230" t="s">
        <v>235</v>
      </c>
      <c r="G148" s="227"/>
      <c r="H148" s="231">
        <v>25.012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133</v>
      </c>
      <c r="AU148" s="237" t="s">
        <v>81</v>
      </c>
      <c r="AV148" s="11" t="s">
        <v>81</v>
      </c>
      <c r="AW148" s="11" t="s">
        <v>35</v>
      </c>
      <c r="AX148" s="11" t="s">
        <v>71</v>
      </c>
      <c r="AY148" s="237" t="s">
        <v>124</v>
      </c>
    </row>
    <row r="149" spans="2:63" s="10" customFormat="1" ht="29.85" customHeight="1">
      <c r="B149" s="198"/>
      <c r="C149" s="199"/>
      <c r="D149" s="200" t="s">
        <v>70</v>
      </c>
      <c r="E149" s="212" t="s">
        <v>166</v>
      </c>
      <c r="F149" s="212" t="s">
        <v>236</v>
      </c>
      <c r="G149" s="199"/>
      <c r="H149" s="199"/>
      <c r="I149" s="202"/>
      <c r="J149" s="213">
        <f>BK149</f>
        <v>0</v>
      </c>
      <c r="K149" s="199"/>
      <c r="L149" s="204"/>
      <c r="M149" s="205"/>
      <c r="N149" s="206"/>
      <c r="O149" s="206"/>
      <c r="P149" s="207">
        <f>SUM(P150:P154)</f>
        <v>0</v>
      </c>
      <c r="Q149" s="206"/>
      <c r="R149" s="207">
        <f>SUM(R150:R154)</f>
        <v>0.09292600000000001</v>
      </c>
      <c r="S149" s="206"/>
      <c r="T149" s="208">
        <f>SUM(T150:T154)</f>
        <v>0</v>
      </c>
      <c r="AR149" s="209" t="s">
        <v>79</v>
      </c>
      <c r="AT149" s="210" t="s">
        <v>70</v>
      </c>
      <c r="AU149" s="210" t="s">
        <v>79</v>
      </c>
      <c r="AY149" s="209" t="s">
        <v>124</v>
      </c>
      <c r="BK149" s="211">
        <f>SUM(BK150:BK154)</f>
        <v>0</v>
      </c>
    </row>
    <row r="150" spans="2:65" s="1" customFormat="1" ht="16.5" customHeight="1">
      <c r="B150" s="43"/>
      <c r="C150" s="214" t="s">
        <v>237</v>
      </c>
      <c r="D150" s="214" t="s">
        <v>126</v>
      </c>
      <c r="E150" s="215" t="s">
        <v>238</v>
      </c>
      <c r="F150" s="216" t="s">
        <v>239</v>
      </c>
      <c r="G150" s="217" t="s">
        <v>240</v>
      </c>
      <c r="H150" s="218">
        <v>18.1</v>
      </c>
      <c r="I150" s="219"/>
      <c r="J150" s="220">
        <f>ROUND(I150*H150,2)</f>
        <v>0</v>
      </c>
      <c r="K150" s="216" t="s">
        <v>130</v>
      </c>
      <c r="L150" s="69"/>
      <c r="M150" s="221" t="s">
        <v>21</v>
      </c>
      <c r="N150" s="222" t="s">
        <v>42</v>
      </c>
      <c r="O150" s="44"/>
      <c r="P150" s="223">
        <f>O150*H150</f>
        <v>0</v>
      </c>
      <c r="Q150" s="223">
        <v>0.00274</v>
      </c>
      <c r="R150" s="223">
        <f>Q150*H150</f>
        <v>0.049594</v>
      </c>
      <c r="S150" s="223">
        <v>0</v>
      </c>
      <c r="T150" s="224">
        <f>S150*H150</f>
        <v>0</v>
      </c>
      <c r="AR150" s="21" t="s">
        <v>131</v>
      </c>
      <c r="AT150" s="21" t="s">
        <v>126</v>
      </c>
      <c r="AU150" s="21" t="s">
        <v>81</v>
      </c>
      <c r="AY150" s="21" t="s">
        <v>124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21" t="s">
        <v>79</v>
      </c>
      <c r="BK150" s="225">
        <f>ROUND(I150*H150,2)</f>
        <v>0</v>
      </c>
      <c r="BL150" s="21" t="s">
        <v>131</v>
      </c>
      <c r="BM150" s="21" t="s">
        <v>241</v>
      </c>
    </row>
    <row r="151" spans="2:65" s="1" customFormat="1" ht="16.5" customHeight="1">
      <c r="B151" s="43"/>
      <c r="C151" s="214" t="s">
        <v>242</v>
      </c>
      <c r="D151" s="214" t="s">
        <v>126</v>
      </c>
      <c r="E151" s="215" t="s">
        <v>243</v>
      </c>
      <c r="F151" s="216" t="s">
        <v>244</v>
      </c>
      <c r="G151" s="217" t="s">
        <v>245</v>
      </c>
      <c r="H151" s="218">
        <v>1</v>
      </c>
      <c r="I151" s="219"/>
      <c r="J151" s="220">
        <f>ROUND(I151*H151,2)</f>
        <v>0</v>
      </c>
      <c r="K151" s="216" t="s">
        <v>21</v>
      </c>
      <c r="L151" s="69"/>
      <c r="M151" s="221" t="s">
        <v>21</v>
      </c>
      <c r="N151" s="222" t="s">
        <v>42</v>
      </c>
      <c r="O151" s="44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AR151" s="21" t="s">
        <v>131</v>
      </c>
      <c r="AT151" s="21" t="s">
        <v>126</v>
      </c>
      <c r="AU151" s="21" t="s">
        <v>81</v>
      </c>
      <c r="AY151" s="21" t="s">
        <v>124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21" t="s">
        <v>79</v>
      </c>
      <c r="BK151" s="225">
        <f>ROUND(I151*H151,2)</f>
        <v>0</v>
      </c>
      <c r="BL151" s="21" t="s">
        <v>131</v>
      </c>
      <c r="BM151" s="21" t="s">
        <v>246</v>
      </c>
    </row>
    <row r="152" spans="2:65" s="1" customFormat="1" ht="16.5" customHeight="1">
      <c r="B152" s="43"/>
      <c r="C152" s="214" t="s">
        <v>247</v>
      </c>
      <c r="D152" s="214" t="s">
        <v>126</v>
      </c>
      <c r="E152" s="215" t="s">
        <v>248</v>
      </c>
      <c r="F152" s="216" t="s">
        <v>249</v>
      </c>
      <c r="G152" s="217" t="s">
        <v>240</v>
      </c>
      <c r="H152" s="218">
        <v>3</v>
      </c>
      <c r="I152" s="219"/>
      <c r="J152" s="220">
        <f>ROUND(I152*H152,2)</f>
        <v>0</v>
      </c>
      <c r="K152" s="216" t="s">
        <v>130</v>
      </c>
      <c r="L152" s="69"/>
      <c r="M152" s="221" t="s">
        <v>21</v>
      </c>
      <c r="N152" s="222" t="s">
        <v>42</v>
      </c>
      <c r="O152" s="44"/>
      <c r="P152" s="223">
        <f>O152*H152</f>
        <v>0</v>
      </c>
      <c r="Q152" s="223">
        <v>0.00428</v>
      </c>
      <c r="R152" s="223">
        <f>Q152*H152</f>
        <v>0.01284</v>
      </c>
      <c r="S152" s="223">
        <v>0</v>
      </c>
      <c r="T152" s="224">
        <f>S152*H152</f>
        <v>0</v>
      </c>
      <c r="AR152" s="21" t="s">
        <v>131</v>
      </c>
      <c r="AT152" s="21" t="s">
        <v>126</v>
      </c>
      <c r="AU152" s="21" t="s">
        <v>81</v>
      </c>
      <c r="AY152" s="21" t="s">
        <v>124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21" t="s">
        <v>79</v>
      </c>
      <c r="BK152" s="225">
        <f>ROUND(I152*H152,2)</f>
        <v>0</v>
      </c>
      <c r="BL152" s="21" t="s">
        <v>131</v>
      </c>
      <c r="BM152" s="21" t="s">
        <v>250</v>
      </c>
    </row>
    <row r="153" spans="2:65" s="1" customFormat="1" ht="16.5" customHeight="1">
      <c r="B153" s="43"/>
      <c r="C153" s="214" t="s">
        <v>251</v>
      </c>
      <c r="D153" s="214" t="s">
        <v>126</v>
      </c>
      <c r="E153" s="215" t="s">
        <v>252</v>
      </c>
      <c r="F153" s="216" t="s">
        <v>253</v>
      </c>
      <c r="G153" s="217" t="s">
        <v>240</v>
      </c>
      <c r="H153" s="218">
        <v>4.2</v>
      </c>
      <c r="I153" s="219"/>
      <c r="J153" s="220">
        <f>ROUND(I153*H153,2)</f>
        <v>0</v>
      </c>
      <c r="K153" s="216" t="s">
        <v>130</v>
      </c>
      <c r="L153" s="69"/>
      <c r="M153" s="221" t="s">
        <v>21</v>
      </c>
      <c r="N153" s="222" t="s">
        <v>42</v>
      </c>
      <c r="O153" s="44"/>
      <c r="P153" s="223">
        <f>O153*H153</f>
        <v>0</v>
      </c>
      <c r="Q153" s="223">
        <v>0.00726</v>
      </c>
      <c r="R153" s="223">
        <f>Q153*H153</f>
        <v>0.030492000000000002</v>
      </c>
      <c r="S153" s="223">
        <v>0</v>
      </c>
      <c r="T153" s="224">
        <f>S153*H153</f>
        <v>0</v>
      </c>
      <c r="AR153" s="21" t="s">
        <v>131</v>
      </c>
      <c r="AT153" s="21" t="s">
        <v>126</v>
      </c>
      <c r="AU153" s="21" t="s">
        <v>81</v>
      </c>
      <c r="AY153" s="21" t="s">
        <v>124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21" t="s">
        <v>79</v>
      </c>
      <c r="BK153" s="225">
        <f>ROUND(I153*H153,2)</f>
        <v>0</v>
      </c>
      <c r="BL153" s="21" t="s">
        <v>131</v>
      </c>
      <c r="BM153" s="21" t="s">
        <v>254</v>
      </c>
    </row>
    <row r="154" spans="2:65" s="1" customFormat="1" ht="16.5" customHeight="1">
      <c r="B154" s="43"/>
      <c r="C154" s="214" t="s">
        <v>255</v>
      </c>
      <c r="D154" s="214" t="s">
        <v>126</v>
      </c>
      <c r="E154" s="215" t="s">
        <v>256</v>
      </c>
      <c r="F154" s="216" t="s">
        <v>257</v>
      </c>
      <c r="G154" s="217" t="s">
        <v>245</v>
      </c>
      <c r="H154" s="218">
        <v>2</v>
      </c>
      <c r="I154" s="219"/>
      <c r="J154" s="220">
        <f>ROUND(I154*H154,2)</f>
        <v>0</v>
      </c>
      <c r="K154" s="216" t="s">
        <v>21</v>
      </c>
      <c r="L154" s="69"/>
      <c r="M154" s="221" t="s">
        <v>21</v>
      </c>
      <c r="N154" s="222" t="s">
        <v>42</v>
      </c>
      <c r="O154" s="44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AR154" s="21" t="s">
        <v>131</v>
      </c>
      <c r="AT154" s="21" t="s">
        <v>126</v>
      </c>
      <c r="AU154" s="21" t="s">
        <v>81</v>
      </c>
      <c r="AY154" s="21" t="s">
        <v>124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21" t="s">
        <v>79</v>
      </c>
      <c r="BK154" s="225">
        <f>ROUND(I154*H154,2)</f>
        <v>0</v>
      </c>
      <c r="BL154" s="21" t="s">
        <v>131</v>
      </c>
      <c r="BM154" s="21" t="s">
        <v>258</v>
      </c>
    </row>
    <row r="155" spans="2:63" s="10" customFormat="1" ht="29.85" customHeight="1">
      <c r="B155" s="198"/>
      <c r="C155" s="199"/>
      <c r="D155" s="200" t="s">
        <v>70</v>
      </c>
      <c r="E155" s="212" t="s">
        <v>171</v>
      </c>
      <c r="F155" s="212" t="s">
        <v>259</v>
      </c>
      <c r="G155" s="199"/>
      <c r="H155" s="199"/>
      <c r="I155" s="202"/>
      <c r="J155" s="213">
        <f>BK155</f>
        <v>0</v>
      </c>
      <c r="K155" s="199"/>
      <c r="L155" s="204"/>
      <c r="M155" s="205"/>
      <c r="N155" s="206"/>
      <c r="O155" s="206"/>
      <c r="P155" s="207">
        <f>SUM(P156:P171)</f>
        <v>0</v>
      </c>
      <c r="Q155" s="206"/>
      <c r="R155" s="207">
        <f>SUM(R156:R171)</f>
        <v>17.678186</v>
      </c>
      <c r="S155" s="206"/>
      <c r="T155" s="208">
        <f>SUM(T156:T171)</f>
        <v>51.021863</v>
      </c>
      <c r="AR155" s="209" t="s">
        <v>79</v>
      </c>
      <c r="AT155" s="210" t="s">
        <v>70</v>
      </c>
      <c r="AU155" s="210" t="s">
        <v>79</v>
      </c>
      <c r="AY155" s="209" t="s">
        <v>124</v>
      </c>
      <c r="BK155" s="211">
        <f>SUM(BK156:BK171)</f>
        <v>0</v>
      </c>
    </row>
    <row r="156" spans="2:65" s="1" customFormat="1" ht="25.5" customHeight="1">
      <c r="B156" s="43"/>
      <c r="C156" s="214" t="s">
        <v>260</v>
      </c>
      <c r="D156" s="214" t="s">
        <v>126</v>
      </c>
      <c r="E156" s="215" t="s">
        <v>261</v>
      </c>
      <c r="F156" s="216" t="s">
        <v>262</v>
      </c>
      <c r="G156" s="217" t="s">
        <v>240</v>
      </c>
      <c r="H156" s="218">
        <v>42.6</v>
      </c>
      <c r="I156" s="219"/>
      <c r="J156" s="220">
        <f>ROUND(I156*H156,2)</f>
        <v>0</v>
      </c>
      <c r="K156" s="216" t="s">
        <v>130</v>
      </c>
      <c r="L156" s="69"/>
      <c r="M156" s="221" t="s">
        <v>21</v>
      </c>
      <c r="N156" s="222" t="s">
        <v>42</v>
      </c>
      <c r="O156" s="44"/>
      <c r="P156" s="223">
        <f>O156*H156</f>
        <v>0</v>
      </c>
      <c r="Q156" s="223">
        <v>0.14761</v>
      </c>
      <c r="R156" s="223">
        <f>Q156*H156</f>
        <v>6.288186</v>
      </c>
      <c r="S156" s="223">
        <v>0</v>
      </c>
      <c r="T156" s="224">
        <f>S156*H156</f>
        <v>0</v>
      </c>
      <c r="AR156" s="21" t="s">
        <v>131</v>
      </c>
      <c r="AT156" s="21" t="s">
        <v>126</v>
      </c>
      <c r="AU156" s="21" t="s">
        <v>81</v>
      </c>
      <c r="AY156" s="21" t="s">
        <v>124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21" t="s">
        <v>79</v>
      </c>
      <c r="BK156" s="225">
        <f>ROUND(I156*H156,2)</f>
        <v>0</v>
      </c>
      <c r="BL156" s="21" t="s">
        <v>131</v>
      </c>
      <c r="BM156" s="21" t="s">
        <v>263</v>
      </c>
    </row>
    <row r="157" spans="2:65" s="1" customFormat="1" ht="16.5" customHeight="1">
      <c r="B157" s="43"/>
      <c r="C157" s="238" t="s">
        <v>264</v>
      </c>
      <c r="D157" s="238" t="s">
        <v>176</v>
      </c>
      <c r="E157" s="239" t="s">
        <v>265</v>
      </c>
      <c r="F157" s="240" t="s">
        <v>266</v>
      </c>
      <c r="G157" s="241" t="s">
        <v>240</v>
      </c>
      <c r="H157" s="242">
        <v>85</v>
      </c>
      <c r="I157" s="243"/>
      <c r="J157" s="244">
        <f>ROUND(I157*H157,2)</f>
        <v>0</v>
      </c>
      <c r="K157" s="240" t="s">
        <v>130</v>
      </c>
      <c r="L157" s="245"/>
      <c r="M157" s="246" t="s">
        <v>21</v>
      </c>
      <c r="N157" s="247" t="s">
        <v>42</v>
      </c>
      <c r="O157" s="44"/>
      <c r="P157" s="223">
        <f>O157*H157</f>
        <v>0</v>
      </c>
      <c r="Q157" s="223">
        <v>0.134</v>
      </c>
      <c r="R157" s="223">
        <f>Q157*H157</f>
        <v>11.39</v>
      </c>
      <c r="S157" s="223">
        <v>0</v>
      </c>
      <c r="T157" s="224">
        <f>S157*H157</f>
        <v>0</v>
      </c>
      <c r="AR157" s="21" t="s">
        <v>166</v>
      </c>
      <c r="AT157" s="21" t="s">
        <v>176</v>
      </c>
      <c r="AU157" s="21" t="s">
        <v>81</v>
      </c>
      <c r="AY157" s="21" t="s">
        <v>124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21" t="s">
        <v>79</v>
      </c>
      <c r="BK157" s="225">
        <f>ROUND(I157*H157,2)</f>
        <v>0</v>
      </c>
      <c r="BL157" s="21" t="s">
        <v>131</v>
      </c>
      <c r="BM157" s="21" t="s">
        <v>267</v>
      </c>
    </row>
    <row r="158" spans="2:65" s="1" customFormat="1" ht="25.5" customHeight="1">
      <c r="B158" s="43"/>
      <c r="C158" s="214" t="s">
        <v>268</v>
      </c>
      <c r="D158" s="214" t="s">
        <v>126</v>
      </c>
      <c r="E158" s="215" t="s">
        <v>269</v>
      </c>
      <c r="F158" s="216" t="s">
        <v>270</v>
      </c>
      <c r="G158" s="217" t="s">
        <v>184</v>
      </c>
      <c r="H158" s="218">
        <v>188.1</v>
      </c>
      <c r="I158" s="219"/>
      <c r="J158" s="220">
        <f>ROUND(I158*H158,2)</f>
        <v>0</v>
      </c>
      <c r="K158" s="216" t="s">
        <v>130</v>
      </c>
      <c r="L158" s="69"/>
      <c r="M158" s="221" t="s">
        <v>21</v>
      </c>
      <c r="N158" s="222" t="s">
        <v>42</v>
      </c>
      <c r="O158" s="44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AR158" s="21" t="s">
        <v>131</v>
      </c>
      <c r="AT158" s="21" t="s">
        <v>126</v>
      </c>
      <c r="AU158" s="21" t="s">
        <v>81</v>
      </c>
      <c r="AY158" s="21" t="s">
        <v>124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21" t="s">
        <v>79</v>
      </c>
      <c r="BK158" s="225">
        <f>ROUND(I158*H158,2)</f>
        <v>0</v>
      </c>
      <c r="BL158" s="21" t="s">
        <v>131</v>
      </c>
      <c r="BM158" s="21" t="s">
        <v>271</v>
      </c>
    </row>
    <row r="159" spans="2:65" s="1" customFormat="1" ht="25.5" customHeight="1">
      <c r="B159" s="43"/>
      <c r="C159" s="214" t="s">
        <v>272</v>
      </c>
      <c r="D159" s="214" t="s">
        <v>126</v>
      </c>
      <c r="E159" s="215" t="s">
        <v>273</v>
      </c>
      <c r="F159" s="216" t="s">
        <v>274</v>
      </c>
      <c r="G159" s="217" t="s">
        <v>184</v>
      </c>
      <c r="H159" s="218">
        <v>5643</v>
      </c>
      <c r="I159" s="219"/>
      <c r="J159" s="220">
        <f>ROUND(I159*H159,2)</f>
        <v>0</v>
      </c>
      <c r="K159" s="216" t="s">
        <v>130</v>
      </c>
      <c r="L159" s="69"/>
      <c r="M159" s="221" t="s">
        <v>21</v>
      </c>
      <c r="N159" s="222" t="s">
        <v>42</v>
      </c>
      <c r="O159" s="44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AR159" s="21" t="s">
        <v>131</v>
      </c>
      <c r="AT159" s="21" t="s">
        <v>126</v>
      </c>
      <c r="AU159" s="21" t="s">
        <v>81</v>
      </c>
      <c r="AY159" s="21" t="s">
        <v>124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21" t="s">
        <v>79</v>
      </c>
      <c r="BK159" s="225">
        <f>ROUND(I159*H159,2)</f>
        <v>0</v>
      </c>
      <c r="BL159" s="21" t="s">
        <v>131</v>
      </c>
      <c r="BM159" s="21" t="s">
        <v>275</v>
      </c>
    </row>
    <row r="160" spans="2:51" s="11" customFormat="1" ht="13.5">
      <c r="B160" s="226"/>
      <c r="C160" s="227"/>
      <c r="D160" s="228" t="s">
        <v>133</v>
      </c>
      <c r="E160" s="227"/>
      <c r="F160" s="230" t="s">
        <v>276</v>
      </c>
      <c r="G160" s="227"/>
      <c r="H160" s="231">
        <v>5643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133</v>
      </c>
      <c r="AU160" s="237" t="s">
        <v>81</v>
      </c>
      <c r="AV160" s="11" t="s">
        <v>81</v>
      </c>
      <c r="AW160" s="11" t="s">
        <v>6</v>
      </c>
      <c r="AX160" s="11" t="s">
        <v>79</v>
      </c>
      <c r="AY160" s="237" t="s">
        <v>124</v>
      </c>
    </row>
    <row r="161" spans="2:65" s="1" customFormat="1" ht="25.5" customHeight="1">
      <c r="B161" s="43"/>
      <c r="C161" s="214" t="s">
        <v>277</v>
      </c>
      <c r="D161" s="214" t="s">
        <v>126</v>
      </c>
      <c r="E161" s="215" t="s">
        <v>278</v>
      </c>
      <c r="F161" s="216" t="s">
        <v>279</v>
      </c>
      <c r="G161" s="217" t="s">
        <v>184</v>
      </c>
      <c r="H161" s="218">
        <v>188.1</v>
      </c>
      <c r="I161" s="219"/>
      <c r="J161" s="220">
        <f>ROUND(I161*H161,2)</f>
        <v>0</v>
      </c>
      <c r="K161" s="216" t="s">
        <v>130</v>
      </c>
      <c r="L161" s="69"/>
      <c r="M161" s="221" t="s">
        <v>21</v>
      </c>
      <c r="N161" s="222" t="s">
        <v>42</v>
      </c>
      <c r="O161" s="44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AR161" s="21" t="s">
        <v>131</v>
      </c>
      <c r="AT161" s="21" t="s">
        <v>126</v>
      </c>
      <c r="AU161" s="21" t="s">
        <v>81</v>
      </c>
      <c r="AY161" s="21" t="s">
        <v>124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21" t="s">
        <v>79</v>
      </c>
      <c r="BK161" s="225">
        <f>ROUND(I161*H161,2)</f>
        <v>0</v>
      </c>
      <c r="BL161" s="21" t="s">
        <v>131</v>
      </c>
      <c r="BM161" s="21" t="s">
        <v>280</v>
      </c>
    </row>
    <row r="162" spans="2:65" s="1" customFormat="1" ht="16.5" customHeight="1">
      <c r="B162" s="43"/>
      <c r="C162" s="214" t="s">
        <v>281</v>
      </c>
      <c r="D162" s="214" t="s">
        <v>126</v>
      </c>
      <c r="E162" s="215" t="s">
        <v>282</v>
      </c>
      <c r="F162" s="216" t="s">
        <v>283</v>
      </c>
      <c r="G162" s="217" t="s">
        <v>184</v>
      </c>
      <c r="H162" s="218">
        <v>188.1</v>
      </c>
      <c r="I162" s="219"/>
      <c r="J162" s="220">
        <f>ROUND(I162*H162,2)</f>
        <v>0</v>
      </c>
      <c r="K162" s="216" t="s">
        <v>130</v>
      </c>
      <c r="L162" s="69"/>
      <c r="M162" s="221" t="s">
        <v>21</v>
      </c>
      <c r="N162" s="222" t="s">
        <v>42</v>
      </c>
      <c r="O162" s="44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AR162" s="21" t="s">
        <v>131</v>
      </c>
      <c r="AT162" s="21" t="s">
        <v>126</v>
      </c>
      <c r="AU162" s="21" t="s">
        <v>81</v>
      </c>
      <c r="AY162" s="21" t="s">
        <v>124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21" t="s">
        <v>79</v>
      </c>
      <c r="BK162" s="225">
        <f>ROUND(I162*H162,2)</f>
        <v>0</v>
      </c>
      <c r="BL162" s="21" t="s">
        <v>131</v>
      </c>
      <c r="BM162" s="21" t="s">
        <v>284</v>
      </c>
    </row>
    <row r="163" spans="2:65" s="1" customFormat="1" ht="16.5" customHeight="1">
      <c r="B163" s="43"/>
      <c r="C163" s="214" t="s">
        <v>285</v>
      </c>
      <c r="D163" s="214" t="s">
        <v>126</v>
      </c>
      <c r="E163" s="215" t="s">
        <v>286</v>
      </c>
      <c r="F163" s="216" t="s">
        <v>287</v>
      </c>
      <c r="G163" s="217" t="s">
        <v>184</v>
      </c>
      <c r="H163" s="218">
        <v>5643</v>
      </c>
      <c r="I163" s="219"/>
      <c r="J163" s="220">
        <f>ROUND(I163*H163,2)</f>
        <v>0</v>
      </c>
      <c r="K163" s="216" t="s">
        <v>130</v>
      </c>
      <c r="L163" s="69"/>
      <c r="M163" s="221" t="s">
        <v>21</v>
      </c>
      <c r="N163" s="222" t="s">
        <v>42</v>
      </c>
      <c r="O163" s="44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AR163" s="21" t="s">
        <v>131</v>
      </c>
      <c r="AT163" s="21" t="s">
        <v>126</v>
      </c>
      <c r="AU163" s="21" t="s">
        <v>81</v>
      </c>
      <c r="AY163" s="21" t="s">
        <v>124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21" t="s">
        <v>79</v>
      </c>
      <c r="BK163" s="225">
        <f>ROUND(I163*H163,2)</f>
        <v>0</v>
      </c>
      <c r="BL163" s="21" t="s">
        <v>131</v>
      </c>
      <c r="BM163" s="21" t="s">
        <v>288</v>
      </c>
    </row>
    <row r="164" spans="2:51" s="11" customFormat="1" ht="13.5">
      <c r="B164" s="226"/>
      <c r="C164" s="227"/>
      <c r="D164" s="228" t="s">
        <v>133</v>
      </c>
      <c r="E164" s="227"/>
      <c r="F164" s="230" t="s">
        <v>276</v>
      </c>
      <c r="G164" s="227"/>
      <c r="H164" s="231">
        <v>5643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133</v>
      </c>
      <c r="AU164" s="237" t="s">
        <v>81</v>
      </c>
      <c r="AV164" s="11" t="s">
        <v>81</v>
      </c>
      <c r="AW164" s="11" t="s">
        <v>6</v>
      </c>
      <c r="AX164" s="11" t="s">
        <v>79</v>
      </c>
      <c r="AY164" s="237" t="s">
        <v>124</v>
      </c>
    </row>
    <row r="165" spans="2:65" s="1" customFormat="1" ht="16.5" customHeight="1">
      <c r="B165" s="43"/>
      <c r="C165" s="214" t="s">
        <v>289</v>
      </c>
      <c r="D165" s="214" t="s">
        <v>126</v>
      </c>
      <c r="E165" s="215" t="s">
        <v>290</v>
      </c>
      <c r="F165" s="216" t="s">
        <v>291</v>
      </c>
      <c r="G165" s="217" t="s">
        <v>184</v>
      </c>
      <c r="H165" s="218">
        <v>188.1</v>
      </c>
      <c r="I165" s="219"/>
      <c r="J165" s="220">
        <f>ROUND(I165*H165,2)</f>
        <v>0</v>
      </c>
      <c r="K165" s="216" t="s">
        <v>130</v>
      </c>
      <c r="L165" s="69"/>
      <c r="M165" s="221" t="s">
        <v>21</v>
      </c>
      <c r="N165" s="222" t="s">
        <v>42</v>
      </c>
      <c r="O165" s="44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AR165" s="21" t="s">
        <v>131</v>
      </c>
      <c r="AT165" s="21" t="s">
        <v>126</v>
      </c>
      <c r="AU165" s="21" t="s">
        <v>81</v>
      </c>
      <c r="AY165" s="21" t="s">
        <v>124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21" t="s">
        <v>79</v>
      </c>
      <c r="BK165" s="225">
        <f>ROUND(I165*H165,2)</f>
        <v>0</v>
      </c>
      <c r="BL165" s="21" t="s">
        <v>131</v>
      </c>
      <c r="BM165" s="21" t="s">
        <v>292</v>
      </c>
    </row>
    <row r="166" spans="2:65" s="1" customFormat="1" ht="16.5" customHeight="1">
      <c r="B166" s="43"/>
      <c r="C166" s="214" t="s">
        <v>293</v>
      </c>
      <c r="D166" s="214" t="s">
        <v>126</v>
      </c>
      <c r="E166" s="215" t="s">
        <v>294</v>
      </c>
      <c r="F166" s="216" t="s">
        <v>295</v>
      </c>
      <c r="G166" s="217" t="s">
        <v>129</v>
      </c>
      <c r="H166" s="218">
        <v>5.865</v>
      </c>
      <c r="I166" s="219"/>
      <c r="J166" s="220">
        <f>ROUND(I166*H166,2)</f>
        <v>0</v>
      </c>
      <c r="K166" s="216" t="s">
        <v>130</v>
      </c>
      <c r="L166" s="69"/>
      <c r="M166" s="221" t="s">
        <v>21</v>
      </c>
      <c r="N166" s="222" t="s">
        <v>42</v>
      </c>
      <c r="O166" s="44"/>
      <c r="P166" s="223">
        <f>O166*H166</f>
        <v>0</v>
      </c>
      <c r="Q166" s="223">
        <v>0</v>
      </c>
      <c r="R166" s="223">
        <f>Q166*H166</f>
        <v>0</v>
      </c>
      <c r="S166" s="223">
        <v>2.2</v>
      </c>
      <c r="T166" s="224">
        <f>S166*H166</f>
        <v>12.903000000000002</v>
      </c>
      <c r="AR166" s="21" t="s">
        <v>131</v>
      </c>
      <c r="AT166" s="21" t="s">
        <v>126</v>
      </c>
      <c r="AU166" s="21" t="s">
        <v>81</v>
      </c>
      <c r="AY166" s="21" t="s">
        <v>124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21" t="s">
        <v>79</v>
      </c>
      <c r="BK166" s="225">
        <f>ROUND(I166*H166,2)</f>
        <v>0</v>
      </c>
      <c r="BL166" s="21" t="s">
        <v>131</v>
      </c>
      <c r="BM166" s="21" t="s">
        <v>296</v>
      </c>
    </row>
    <row r="167" spans="2:51" s="11" customFormat="1" ht="13.5">
      <c r="B167" s="226"/>
      <c r="C167" s="227"/>
      <c r="D167" s="228" t="s">
        <v>133</v>
      </c>
      <c r="E167" s="229" t="s">
        <v>21</v>
      </c>
      <c r="F167" s="230" t="s">
        <v>297</v>
      </c>
      <c r="G167" s="227"/>
      <c r="H167" s="231">
        <v>5.865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133</v>
      </c>
      <c r="AU167" s="237" t="s">
        <v>81</v>
      </c>
      <c r="AV167" s="11" t="s">
        <v>81</v>
      </c>
      <c r="AW167" s="11" t="s">
        <v>35</v>
      </c>
      <c r="AX167" s="11" t="s">
        <v>79</v>
      </c>
      <c r="AY167" s="237" t="s">
        <v>124</v>
      </c>
    </row>
    <row r="168" spans="2:65" s="1" customFormat="1" ht="16.5" customHeight="1">
      <c r="B168" s="43"/>
      <c r="C168" s="214" t="s">
        <v>298</v>
      </c>
      <c r="D168" s="214" t="s">
        <v>126</v>
      </c>
      <c r="E168" s="215" t="s">
        <v>299</v>
      </c>
      <c r="F168" s="216" t="s">
        <v>300</v>
      </c>
      <c r="G168" s="217" t="s">
        <v>240</v>
      </c>
      <c r="H168" s="218">
        <v>75</v>
      </c>
      <c r="I168" s="219"/>
      <c r="J168" s="220">
        <f>ROUND(I168*H168,2)</f>
        <v>0</v>
      </c>
      <c r="K168" s="216" t="s">
        <v>130</v>
      </c>
      <c r="L168" s="69"/>
      <c r="M168" s="221" t="s">
        <v>21</v>
      </c>
      <c r="N168" s="222" t="s">
        <v>42</v>
      </c>
      <c r="O168" s="44"/>
      <c r="P168" s="223">
        <f>O168*H168</f>
        <v>0</v>
      </c>
      <c r="Q168" s="223">
        <v>0</v>
      </c>
      <c r="R168" s="223">
        <f>Q168*H168</f>
        <v>0</v>
      </c>
      <c r="S168" s="223">
        <v>0.35</v>
      </c>
      <c r="T168" s="224">
        <f>S168*H168</f>
        <v>26.25</v>
      </c>
      <c r="AR168" s="21" t="s">
        <v>131</v>
      </c>
      <c r="AT168" s="21" t="s">
        <v>126</v>
      </c>
      <c r="AU168" s="21" t="s">
        <v>81</v>
      </c>
      <c r="AY168" s="21" t="s">
        <v>124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21" t="s">
        <v>79</v>
      </c>
      <c r="BK168" s="225">
        <f>ROUND(I168*H168,2)</f>
        <v>0</v>
      </c>
      <c r="BL168" s="21" t="s">
        <v>131</v>
      </c>
      <c r="BM168" s="21" t="s">
        <v>301</v>
      </c>
    </row>
    <row r="169" spans="2:65" s="1" customFormat="1" ht="25.5" customHeight="1">
      <c r="B169" s="43"/>
      <c r="C169" s="214" t="s">
        <v>302</v>
      </c>
      <c r="D169" s="214" t="s">
        <v>126</v>
      </c>
      <c r="E169" s="215" t="s">
        <v>303</v>
      </c>
      <c r="F169" s="216" t="s">
        <v>304</v>
      </c>
      <c r="G169" s="217" t="s">
        <v>184</v>
      </c>
      <c r="H169" s="218">
        <v>188.1</v>
      </c>
      <c r="I169" s="219"/>
      <c r="J169" s="220">
        <f>ROUND(I169*H169,2)</f>
        <v>0</v>
      </c>
      <c r="K169" s="216" t="s">
        <v>130</v>
      </c>
      <c r="L169" s="69"/>
      <c r="M169" s="221" t="s">
        <v>21</v>
      </c>
      <c r="N169" s="222" t="s">
        <v>42</v>
      </c>
      <c r="O169" s="44"/>
      <c r="P169" s="223">
        <f>O169*H169</f>
        <v>0</v>
      </c>
      <c r="Q169" s="223">
        <v>0</v>
      </c>
      <c r="R169" s="223">
        <f>Q169*H169</f>
        <v>0</v>
      </c>
      <c r="S169" s="223">
        <v>0.016</v>
      </c>
      <c r="T169" s="224">
        <f>S169*H169</f>
        <v>3.0096</v>
      </c>
      <c r="AR169" s="21" t="s">
        <v>131</v>
      </c>
      <c r="AT169" s="21" t="s">
        <v>126</v>
      </c>
      <c r="AU169" s="21" t="s">
        <v>81</v>
      </c>
      <c r="AY169" s="21" t="s">
        <v>124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21" t="s">
        <v>79</v>
      </c>
      <c r="BK169" s="225">
        <f>ROUND(I169*H169,2)</f>
        <v>0</v>
      </c>
      <c r="BL169" s="21" t="s">
        <v>131</v>
      </c>
      <c r="BM169" s="21" t="s">
        <v>305</v>
      </c>
    </row>
    <row r="170" spans="2:51" s="11" customFormat="1" ht="13.5">
      <c r="B170" s="226"/>
      <c r="C170" s="227"/>
      <c r="D170" s="228" t="s">
        <v>133</v>
      </c>
      <c r="E170" s="229" t="s">
        <v>21</v>
      </c>
      <c r="F170" s="230" t="s">
        <v>306</v>
      </c>
      <c r="G170" s="227"/>
      <c r="H170" s="231">
        <v>188.1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133</v>
      </c>
      <c r="AU170" s="237" t="s">
        <v>81</v>
      </c>
      <c r="AV170" s="11" t="s">
        <v>81</v>
      </c>
      <c r="AW170" s="11" t="s">
        <v>35</v>
      </c>
      <c r="AX170" s="11" t="s">
        <v>79</v>
      </c>
      <c r="AY170" s="237" t="s">
        <v>124</v>
      </c>
    </row>
    <row r="171" spans="2:65" s="1" customFormat="1" ht="25.5" customHeight="1">
      <c r="B171" s="43"/>
      <c r="C171" s="214" t="s">
        <v>307</v>
      </c>
      <c r="D171" s="214" t="s">
        <v>126</v>
      </c>
      <c r="E171" s="215" t="s">
        <v>308</v>
      </c>
      <c r="F171" s="216" t="s">
        <v>309</v>
      </c>
      <c r="G171" s="217" t="s">
        <v>184</v>
      </c>
      <c r="H171" s="218">
        <v>150.157</v>
      </c>
      <c r="I171" s="219"/>
      <c r="J171" s="220">
        <f>ROUND(I171*H171,2)</f>
        <v>0</v>
      </c>
      <c r="K171" s="216" t="s">
        <v>130</v>
      </c>
      <c r="L171" s="69"/>
      <c r="M171" s="221" t="s">
        <v>21</v>
      </c>
      <c r="N171" s="222" t="s">
        <v>42</v>
      </c>
      <c r="O171" s="44"/>
      <c r="P171" s="223">
        <f>O171*H171</f>
        <v>0</v>
      </c>
      <c r="Q171" s="223">
        <v>0</v>
      </c>
      <c r="R171" s="223">
        <f>Q171*H171</f>
        <v>0</v>
      </c>
      <c r="S171" s="223">
        <v>0.059</v>
      </c>
      <c r="T171" s="224">
        <f>S171*H171</f>
        <v>8.859263</v>
      </c>
      <c r="AR171" s="21" t="s">
        <v>131</v>
      </c>
      <c r="AT171" s="21" t="s">
        <v>126</v>
      </c>
      <c r="AU171" s="21" t="s">
        <v>81</v>
      </c>
      <c r="AY171" s="21" t="s">
        <v>124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21" t="s">
        <v>79</v>
      </c>
      <c r="BK171" s="225">
        <f>ROUND(I171*H171,2)</f>
        <v>0</v>
      </c>
      <c r="BL171" s="21" t="s">
        <v>131</v>
      </c>
      <c r="BM171" s="21" t="s">
        <v>310</v>
      </c>
    </row>
    <row r="172" spans="2:63" s="10" customFormat="1" ht="29.85" customHeight="1">
      <c r="B172" s="198"/>
      <c r="C172" s="199"/>
      <c r="D172" s="200" t="s">
        <v>70</v>
      </c>
      <c r="E172" s="212" t="s">
        <v>311</v>
      </c>
      <c r="F172" s="212" t="s">
        <v>312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SUM(P173:P177)</f>
        <v>0</v>
      </c>
      <c r="Q172" s="206"/>
      <c r="R172" s="207">
        <f>SUM(R173:R177)</f>
        <v>0</v>
      </c>
      <c r="S172" s="206"/>
      <c r="T172" s="208">
        <f>SUM(T173:T177)</f>
        <v>0</v>
      </c>
      <c r="AR172" s="209" t="s">
        <v>79</v>
      </c>
      <c r="AT172" s="210" t="s">
        <v>70</v>
      </c>
      <c r="AU172" s="210" t="s">
        <v>79</v>
      </c>
      <c r="AY172" s="209" t="s">
        <v>124</v>
      </c>
      <c r="BK172" s="211">
        <f>SUM(BK173:BK177)</f>
        <v>0</v>
      </c>
    </row>
    <row r="173" spans="2:65" s="1" customFormat="1" ht="25.5" customHeight="1">
      <c r="B173" s="43"/>
      <c r="C173" s="214" t="s">
        <v>313</v>
      </c>
      <c r="D173" s="214" t="s">
        <v>126</v>
      </c>
      <c r="E173" s="215" t="s">
        <v>314</v>
      </c>
      <c r="F173" s="216" t="s">
        <v>315</v>
      </c>
      <c r="G173" s="217" t="s">
        <v>163</v>
      </c>
      <c r="H173" s="218">
        <v>51.022</v>
      </c>
      <c r="I173" s="219"/>
      <c r="J173" s="220">
        <f>ROUND(I173*H173,2)</f>
        <v>0</v>
      </c>
      <c r="K173" s="216" t="s">
        <v>130</v>
      </c>
      <c r="L173" s="69"/>
      <c r="M173" s="221" t="s">
        <v>21</v>
      </c>
      <c r="N173" s="222" t="s">
        <v>42</v>
      </c>
      <c r="O173" s="44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AR173" s="21" t="s">
        <v>131</v>
      </c>
      <c r="AT173" s="21" t="s">
        <v>126</v>
      </c>
      <c r="AU173" s="21" t="s">
        <v>81</v>
      </c>
      <c r="AY173" s="21" t="s">
        <v>124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21" t="s">
        <v>79</v>
      </c>
      <c r="BK173" s="225">
        <f>ROUND(I173*H173,2)</f>
        <v>0</v>
      </c>
      <c r="BL173" s="21" t="s">
        <v>131</v>
      </c>
      <c r="BM173" s="21" t="s">
        <v>316</v>
      </c>
    </row>
    <row r="174" spans="2:65" s="1" customFormat="1" ht="25.5" customHeight="1">
      <c r="B174" s="43"/>
      <c r="C174" s="214" t="s">
        <v>317</v>
      </c>
      <c r="D174" s="214" t="s">
        <v>126</v>
      </c>
      <c r="E174" s="215" t="s">
        <v>318</v>
      </c>
      <c r="F174" s="216" t="s">
        <v>319</v>
      </c>
      <c r="G174" s="217" t="s">
        <v>163</v>
      </c>
      <c r="H174" s="218">
        <v>51.022</v>
      </c>
      <c r="I174" s="219"/>
      <c r="J174" s="220">
        <f>ROUND(I174*H174,2)</f>
        <v>0</v>
      </c>
      <c r="K174" s="216" t="s">
        <v>130</v>
      </c>
      <c r="L174" s="69"/>
      <c r="M174" s="221" t="s">
        <v>21</v>
      </c>
      <c r="N174" s="222" t="s">
        <v>42</v>
      </c>
      <c r="O174" s="44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AR174" s="21" t="s">
        <v>131</v>
      </c>
      <c r="AT174" s="21" t="s">
        <v>126</v>
      </c>
      <c r="AU174" s="21" t="s">
        <v>81</v>
      </c>
      <c r="AY174" s="21" t="s">
        <v>124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21" t="s">
        <v>79</v>
      </c>
      <c r="BK174" s="225">
        <f>ROUND(I174*H174,2)</f>
        <v>0</v>
      </c>
      <c r="BL174" s="21" t="s">
        <v>131</v>
      </c>
      <c r="BM174" s="21" t="s">
        <v>320</v>
      </c>
    </row>
    <row r="175" spans="2:65" s="1" customFormat="1" ht="25.5" customHeight="1">
      <c r="B175" s="43"/>
      <c r="C175" s="214" t="s">
        <v>321</v>
      </c>
      <c r="D175" s="214" t="s">
        <v>126</v>
      </c>
      <c r="E175" s="215" t="s">
        <v>322</v>
      </c>
      <c r="F175" s="216" t="s">
        <v>323</v>
      </c>
      <c r="G175" s="217" t="s">
        <v>163</v>
      </c>
      <c r="H175" s="218">
        <v>459.198</v>
      </c>
      <c r="I175" s="219"/>
      <c r="J175" s="220">
        <f>ROUND(I175*H175,2)</f>
        <v>0</v>
      </c>
      <c r="K175" s="216" t="s">
        <v>130</v>
      </c>
      <c r="L175" s="69"/>
      <c r="M175" s="221" t="s">
        <v>21</v>
      </c>
      <c r="N175" s="222" t="s">
        <v>42</v>
      </c>
      <c r="O175" s="44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AR175" s="21" t="s">
        <v>131</v>
      </c>
      <c r="AT175" s="21" t="s">
        <v>126</v>
      </c>
      <c r="AU175" s="21" t="s">
        <v>81</v>
      </c>
      <c r="AY175" s="21" t="s">
        <v>124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21" t="s">
        <v>79</v>
      </c>
      <c r="BK175" s="225">
        <f>ROUND(I175*H175,2)</f>
        <v>0</v>
      </c>
      <c r="BL175" s="21" t="s">
        <v>131</v>
      </c>
      <c r="BM175" s="21" t="s">
        <v>324</v>
      </c>
    </row>
    <row r="176" spans="2:51" s="11" customFormat="1" ht="13.5">
      <c r="B176" s="226"/>
      <c r="C176" s="227"/>
      <c r="D176" s="228" t="s">
        <v>133</v>
      </c>
      <c r="E176" s="227"/>
      <c r="F176" s="230" t="s">
        <v>325</v>
      </c>
      <c r="G176" s="227"/>
      <c r="H176" s="231">
        <v>459.198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133</v>
      </c>
      <c r="AU176" s="237" t="s">
        <v>81</v>
      </c>
      <c r="AV176" s="11" t="s">
        <v>81</v>
      </c>
      <c r="AW176" s="11" t="s">
        <v>6</v>
      </c>
      <c r="AX176" s="11" t="s">
        <v>79</v>
      </c>
      <c r="AY176" s="237" t="s">
        <v>124</v>
      </c>
    </row>
    <row r="177" spans="2:65" s="1" customFormat="1" ht="25.5" customHeight="1">
      <c r="B177" s="43"/>
      <c r="C177" s="214" t="s">
        <v>326</v>
      </c>
      <c r="D177" s="214" t="s">
        <v>126</v>
      </c>
      <c r="E177" s="215" t="s">
        <v>327</v>
      </c>
      <c r="F177" s="216" t="s">
        <v>328</v>
      </c>
      <c r="G177" s="217" t="s">
        <v>163</v>
      </c>
      <c r="H177" s="218">
        <v>51.022</v>
      </c>
      <c r="I177" s="219"/>
      <c r="J177" s="220">
        <f>ROUND(I177*H177,2)</f>
        <v>0</v>
      </c>
      <c r="K177" s="216" t="s">
        <v>130</v>
      </c>
      <c r="L177" s="69"/>
      <c r="M177" s="221" t="s">
        <v>21</v>
      </c>
      <c r="N177" s="222" t="s">
        <v>42</v>
      </c>
      <c r="O177" s="44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AR177" s="21" t="s">
        <v>131</v>
      </c>
      <c r="AT177" s="21" t="s">
        <v>126</v>
      </c>
      <c r="AU177" s="21" t="s">
        <v>81</v>
      </c>
      <c r="AY177" s="21" t="s">
        <v>124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21" t="s">
        <v>79</v>
      </c>
      <c r="BK177" s="225">
        <f>ROUND(I177*H177,2)</f>
        <v>0</v>
      </c>
      <c r="BL177" s="21" t="s">
        <v>131</v>
      </c>
      <c r="BM177" s="21" t="s">
        <v>329</v>
      </c>
    </row>
    <row r="178" spans="2:63" s="10" customFormat="1" ht="29.85" customHeight="1">
      <c r="B178" s="198"/>
      <c r="C178" s="199"/>
      <c r="D178" s="200" t="s">
        <v>70</v>
      </c>
      <c r="E178" s="212" t="s">
        <v>330</v>
      </c>
      <c r="F178" s="212" t="s">
        <v>331</v>
      </c>
      <c r="G178" s="199"/>
      <c r="H178" s="199"/>
      <c r="I178" s="202"/>
      <c r="J178" s="213">
        <f>BK178</f>
        <v>0</v>
      </c>
      <c r="K178" s="199"/>
      <c r="L178" s="204"/>
      <c r="M178" s="205"/>
      <c r="N178" s="206"/>
      <c r="O178" s="206"/>
      <c r="P178" s="207">
        <f>P179</f>
        <v>0</v>
      </c>
      <c r="Q178" s="206"/>
      <c r="R178" s="207">
        <f>R179</f>
        <v>0</v>
      </c>
      <c r="S178" s="206"/>
      <c r="T178" s="208">
        <f>T179</f>
        <v>0</v>
      </c>
      <c r="AR178" s="209" t="s">
        <v>79</v>
      </c>
      <c r="AT178" s="210" t="s">
        <v>70</v>
      </c>
      <c r="AU178" s="210" t="s">
        <v>79</v>
      </c>
      <c r="AY178" s="209" t="s">
        <v>124</v>
      </c>
      <c r="BK178" s="211">
        <f>BK179</f>
        <v>0</v>
      </c>
    </row>
    <row r="179" spans="2:65" s="1" customFormat="1" ht="16.5" customHeight="1">
      <c r="B179" s="43"/>
      <c r="C179" s="214" t="s">
        <v>332</v>
      </c>
      <c r="D179" s="214" t="s">
        <v>126</v>
      </c>
      <c r="E179" s="215" t="s">
        <v>333</v>
      </c>
      <c r="F179" s="216" t="s">
        <v>334</v>
      </c>
      <c r="G179" s="217" t="s">
        <v>163</v>
      </c>
      <c r="H179" s="218">
        <v>43.674</v>
      </c>
      <c r="I179" s="219"/>
      <c r="J179" s="220">
        <f>ROUND(I179*H179,2)</f>
        <v>0</v>
      </c>
      <c r="K179" s="216" t="s">
        <v>130</v>
      </c>
      <c r="L179" s="69"/>
      <c r="M179" s="221" t="s">
        <v>21</v>
      </c>
      <c r="N179" s="222" t="s">
        <v>42</v>
      </c>
      <c r="O179" s="44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AR179" s="21" t="s">
        <v>131</v>
      </c>
      <c r="AT179" s="21" t="s">
        <v>126</v>
      </c>
      <c r="AU179" s="21" t="s">
        <v>81</v>
      </c>
      <c r="AY179" s="21" t="s">
        <v>124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21" t="s">
        <v>79</v>
      </c>
      <c r="BK179" s="225">
        <f>ROUND(I179*H179,2)</f>
        <v>0</v>
      </c>
      <c r="BL179" s="21" t="s">
        <v>131</v>
      </c>
      <c r="BM179" s="21" t="s">
        <v>335</v>
      </c>
    </row>
    <row r="180" spans="2:63" s="10" customFormat="1" ht="37.4" customHeight="1">
      <c r="B180" s="198"/>
      <c r="C180" s="199"/>
      <c r="D180" s="200" t="s">
        <v>70</v>
      </c>
      <c r="E180" s="201" t="s">
        <v>336</v>
      </c>
      <c r="F180" s="201" t="s">
        <v>337</v>
      </c>
      <c r="G180" s="199"/>
      <c r="H180" s="199"/>
      <c r="I180" s="202"/>
      <c r="J180" s="203">
        <f>BK180</f>
        <v>0</v>
      </c>
      <c r="K180" s="199"/>
      <c r="L180" s="204"/>
      <c r="M180" s="205"/>
      <c r="N180" s="206"/>
      <c r="O180" s="206"/>
      <c r="P180" s="207">
        <f>P181+P198</f>
        <v>0</v>
      </c>
      <c r="Q180" s="206"/>
      <c r="R180" s="207">
        <f>R181+R198</f>
        <v>0.35741376</v>
      </c>
      <c r="S180" s="206"/>
      <c r="T180" s="208">
        <f>T181+T198</f>
        <v>0</v>
      </c>
      <c r="AR180" s="209" t="s">
        <v>81</v>
      </c>
      <c r="AT180" s="210" t="s">
        <v>70</v>
      </c>
      <c r="AU180" s="210" t="s">
        <v>71</v>
      </c>
      <c r="AY180" s="209" t="s">
        <v>124</v>
      </c>
      <c r="BK180" s="211">
        <f>BK181+BK198</f>
        <v>0</v>
      </c>
    </row>
    <row r="181" spans="2:63" s="10" customFormat="1" ht="19.9" customHeight="1">
      <c r="B181" s="198"/>
      <c r="C181" s="199"/>
      <c r="D181" s="200" t="s">
        <v>70</v>
      </c>
      <c r="E181" s="212" t="s">
        <v>338</v>
      </c>
      <c r="F181" s="212" t="s">
        <v>339</v>
      </c>
      <c r="G181" s="199"/>
      <c r="H181" s="199"/>
      <c r="I181" s="202"/>
      <c r="J181" s="213">
        <f>BK181</f>
        <v>0</v>
      </c>
      <c r="K181" s="199"/>
      <c r="L181" s="204"/>
      <c r="M181" s="205"/>
      <c r="N181" s="206"/>
      <c r="O181" s="206"/>
      <c r="P181" s="207">
        <f>SUM(P182:P197)</f>
        <v>0</v>
      </c>
      <c r="Q181" s="206"/>
      <c r="R181" s="207">
        <f>SUM(R182:R197)</f>
        <v>0.29108376</v>
      </c>
      <c r="S181" s="206"/>
      <c r="T181" s="208">
        <f>SUM(T182:T197)</f>
        <v>0</v>
      </c>
      <c r="AR181" s="209" t="s">
        <v>81</v>
      </c>
      <c r="AT181" s="210" t="s">
        <v>70</v>
      </c>
      <c r="AU181" s="210" t="s">
        <v>79</v>
      </c>
      <c r="AY181" s="209" t="s">
        <v>124</v>
      </c>
      <c r="BK181" s="211">
        <f>SUM(BK182:BK197)</f>
        <v>0</v>
      </c>
    </row>
    <row r="182" spans="2:65" s="1" customFormat="1" ht="16.5" customHeight="1">
      <c r="B182" s="43"/>
      <c r="C182" s="214" t="s">
        <v>340</v>
      </c>
      <c r="D182" s="214" t="s">
        <v>126</v>
      </c>
      <c r="E182" s="215" t="s">
        <v>341</v>
      </c>
      <c r="F182" s="216" t="s">
        <v>342</v>
      </c>
      <c r="G182" s="217" t="s">
        <v>184</v>
      </c>
      <c r="H182" s="218">
        <v>150.157</v>
      </c>
      <c r="I182" s="219"/>
      <c r="J182" s="220">
        <f>ROUND(I182*H182,2)</f>
        <v>0</v>
      </c>
      <c r="K182" s="216" t="s">
        <v>130</v>
      </c>
      <c r="L182" s="69"/>
      <c r="M182" s="221" t="s">
        <v>21</v>
      </c>
      <c r="N182" s="222" t="s">
        <v>42</v>
      </c>
      <c r="O182" s="44"/>
      <c r="P182" s="223">
        <f>O182*H182</f>
        <v>0</v>
      </c>
      <c r="Q182" s="223">
        <v>0.001</v>
      </c>
      <c r="R182" s="223">
        <f>Q182*H182</f>
        <v>0.150157</v>
      </c>
      <c r="S182" s="223">
        <v>0</v>
      </c>
      <c r="T182" s="224">
        <f>S182*H182</f>
        <v>0</v>
      </c>
      <c r="AR182" s="21" t="s">
        <v>205</v>
      </c>
      <c r="AT182" s="21" t="s">
        <v>126</v>
      </c>
      <c r="AU182" s="21" t="s">
        <v>81</v>
      </c>
      <c r="AY182" s="21" t="s">
        <v>124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21" t="s">
        <v>79</v>
      </c>
      <c r="BK182" s="225">
        <f>ROUND(I182*H182,2)</f>
        <v>0</v>
      </c>
      <c r="BL182" s="21" t="s">
        <v>205</v>
      </c>
      <c r="BM182" s="21" t="s">
        <v>343</v>
      </c>
    </row>
    <row r="183" spans="2:65" s="1" customFormat="1" ht="25.5" customHeight="1">
      <c r="B183" s="43"/>
      <c r="C183" s="214" t="s">
        <v>344</v>
      </c>
      <c r="D183" s="214" t="s">
        <v>126</v>
      </c>
      <c r="E183" s="215" t="s">
        <v>345</v>
      </c>
      <c r="F183" s="216" t="s">
        <v>346</v>
      </c>
      <c r="G183" s="217" t="s">
        <v>184</v>
      </c>
      <c r="H183" s="218">
        <v>182.507</v>
      </c>
      <c r="I183" s="219"/>
      <c r="J183" s="220">
        <f>ROUND(I183*H183,2)</f>
        <v>0</v>
      </c>
      <c r="K183" s="216" t="s">
        <v>130</v>
      </c>
      <c r="L183" s="69"/>
      <c r="M183" s="221" t="s">
        <v>21</v>
      </c>
      <c r="N183" s="222" t="s">
        <v>42</v>
      </c>
      <c r="O183" s="44"/>
      <c r="P183" s="223">
        <f>O183*H183</f>
        <v>0</v>
      </c>
      <c r="Q183" s="223">
        <v>0.00068</v>
      </c>
      <c r="R183" s="223">
        <f>Q183*H183</f>
        <v>0.12410476000000001</v>
      </c>
      <c r="S183" s="223">
        <v>0</v>
      </c>
      <c r="T183" s="224">
        <f>S183*H183</f>
        <v>0</v>
      </c>
      <c r="AR183" s="21" t="s">
        <v>205</v>
      </c>
      <c r="AT183" s="21" t="s">
        <v>126</v>
      </c>
      <c r="AU183" s="21" t="s">
        <v>81</v>
      </c>
      <c r="AY183" s="21" t="s">
        <v>124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21" t="s">
        <v>79</v>
      </c>
      <c r="BK183" s="225">
        <f>ROUND(I183*H183,2)</f>
        <v>0</v>
      </c>
      <c r="BL183" s="21" t="s">
        <v>205</v>
      </c>
      <c r="BM183" s="21" t="s">
        <v>347</v>
      </c>
    </row>
    <row r="184" spans="2:51" s="11" customFormat="1" ht="13.5">
      <c r="B184" s="226"/>
      <c r="C184" s="227"/>
      <c r="D184" s="228" t="s">
        <v>133</v>
      </c>
      <c r="E184" s="229" t="s">
        <v>21</v>
      </c>
      <c r="F184" s="230" t="s">
        <v>348</v>
      </c>
      <c r="G184" s="227"/>
      <c r="H184" s="231">
        <v>20.74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133</v>
      </c>
      <c r="AU184" s="237" t="s">
        <v>81</v>
      </c>
      <c r="AV184" s="11" t="s">
        <v>81</v>
      </c>
      <c r="AW184" s="11" t="s">
        <v>35</v>
      </c>
      <c r="AX184" s="11" t="s">
        <v>71</v>
      </c>
      <c r="AY184" s="237" t="s">
        <v>124</v>
      </c>
    </row>
    <row r="185" spans="2:51" s="11" customFormat="1" ht="13.5">
      <c r="B185" s="226"/>
      <c r="C185" s="227"/>
      <c r="D185" s="228" t="s">
        <v>133</v>
      </c>
      <c r="E185" s="229" t="s">
        <v>21</v>
      </c>
      <c r="F185" s="230" t="s">
        <v>349</v>
      </c>
      <c r="G185" s="227"/>
      <c r="H185" s="231">
        <v>35.574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133</v>
      </c>
      <c r="AU185" s="237" t="s">
        <v>81</v>
      </c>
      <c r="AV185" s="11" t="s">
        <v>81</v>
      </c>
      <c r="AW185" s="11" t="s">
        <v>35</v>
      </c>
      <c r="AX185" s="11" t="s">
        <v>71</v>
      </c>
      <c r="AY185" s="237" t="s">
        <v>124</v>
      </c>
    </row>
    <row r="186" spans="2:51" s="11" customFormat="1" ht="13.5">
      <c r="B186" s="226"/>
      <c r="C186" s="227"/>
      <c r="D186" s="228" t="s">
        <v>133</v>
      </c>
      <c r="E186" s="229" t="s">
        <v>21</v>
      </c>
      <c r="F186" s="230" t="s">
        <v>350</v>
      </c>
      <c r="G186" s="227"/>
      <c r="H186" s="231">
        <v>21.924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133</v>
      </c>
      <c r="AU186" s="237" t="s">
        <v>81</v>
      </c>
      <c r="AV186" s="11" t="s">
        <v>81</v>
      </c>
      <c r="AW186" s="11" t="s">
        <v>35</v>
      </c>
      <c r="AX186" s="11" t="s">
        <v>71</v>
      </c>
      <c r="AY186" s="237" t="s">
        <v>124</v>
      </c>
    </row>
    <row r="187" spans="2:51" s="11" customFormat="1" ht="13.5">
      <c r="B187" s="226"/>
      <c r="C187" s="227"/>
      <c r="D187" s="228" t="s">
        <v>133</v>
      </c>
      <c r="E187" s="229" t="s">
        <v>21</v>
      </c>
      <c r="F187" s="230" t="s">
        <v>351</v>
      </c>
      <c r="G187" s="227"/>
      <c r="H187" s="231">
        <v>50.173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133</v>
      </c>
      <c r="AU187" s="237" t="s">
        <v>81</v>
      </c>
      <c r="AV187" s="11" t="s">
        <v>81</v>
      </c>
      <c r="AW187" s="11" t="s">
        <v>35</v>
      </c>
      <c r="AX187" s="11" t="s">
        <v>71</v>
      </c>
      <c r="AY187" s="237" t="s">
        <v>124</v>
      </c>
    </row>
    <row r="188" spans="2:51" s="11" customFormat="1" ht="13.5">
      <c r="B188" s="226"/>
      <c r="C188" s="227"/>
      <c r="D188" s="228" t="s">
        <v>133</v>
      </c>
      <c r="E188" s="229" t="s">
        <v>21</v>
      </c>
      <c r="F188" s="230" t="s">
        <v>352</v>
      </c>
      <c r="G188" s="227"/>
      <c r="H188" s="231">
        <v>21.684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133</v>
      </c>
      <c r="AU188" s="237" t="s">
        <v>81</v>
      </c>
      <c r="AV188" s="11" t="s">
        <v>81</v>
      </c>
      <c r="AW188" s="11" t="s">
        <v>35</v>
      </c>
      <c r="AX188" s="11" t="s">
        <v>71</v>
      </c>
      <c r="AY188" s="237" t="s">
        <v>124</v>
      </c>
    </row>
    <row r="189" spans="2:51" s="11" customFormat="1" ht="13.5">
      <c r="B189" s="226"/>
      <c r="C189" s="227"/>
      <c r="D189" s="228" t="s">
        <v>133</v>
      </c>
      <c r="E189" s="229" t="s">
        <v>21</v>
      </c>
      <c r="F189" s="230" t="s">
        <v>353</v>
      </c>
      <c r="G189" s="227"/>
      <c r="H189" s="231">
        <v>32.412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133</v>
      </c>
      <c r="AU189" s="237" t="s">
        <v>81</v>
      </c>
      <c r="AV189" s="11" t="s">
        <v>81</v>
      </c>
      <c r="AW189" s="11" t="s">
        <v>35</v>
      </c>
      <c r="AX189" s="11" t="s">
        <v>71</v>
      </c>
      <c r="AY189" s="237" t="s">
        <v>124</v>
      </c>
    </row>
    <row r="190" spans="2:65" s="1" customFormat="1" ht="16.5" customHeight="1">
      <c r="B190" s="43"/>
      <c r="C190" s="214" t="s">
        <v>354</v>
      </c>
      <c r="D190" s="214" t="s">
        <v>126</v>
      </c>
      <c r="E190" s="215" t="s">
        <v>355</v>
      </c>
      <c r="F190" s="216" t="s">
        <v>356</v>
      </c>
      <c r="G190" s="217" t="s">
        <v>240</v>
      </c>
      <c r="H190" s="218">
        <v>64.7</v>
      </c>
      <c r="I190" s="219"/>
      <c r="J190" s="220">
        <f>ROUND(I190*H190,2)</f>
        <v>0</v>
      </c>
      <c r="K190" s="216" t="s">
        <v>130</v>
      </c>
      <c r="L190" s="69"/>
      <c r="M190" s="221" t="s">
        <v>21</v>
      </c>
      <c r="N190" s="222" t="s">
        <v>42</v>
      </c>
      <c r="O190" s="44"/>
      <c r="P190" s="223">
        <f>O190*H190</f>
        <v>0</v>
      </c>
      <c r="Q190" s="223">
        <v>0.00026</v>
      </c>
      <c r="R190" s="223">
        <f>Q190*H190</f>
        <v>0.016822</v>
      </c>
      <c r="S190" s="223">
        <v>0</v>
      </c>
      <c r="T190" s="224">
        <f>S190*H190</f>
        <v>0</v>
      </c>
      <c r="AR190" s="21" t="s">
        <v>205</v>
      </c>
      <c r="AT190" s="21" t="s">
        <v>126</v>
      </c>
      <c r="AU190" s="21" t="s">
        <v>81</v>
      </c>
      <c r="AY190" s="21" t="s">
        <v>124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21" t="s">
        <v>79</v>
      </c>
      <c r="BK190" s="225">
        <f>ROUND(I190*H190,2)</f>
        <v>0</v>
      </c>
      <c r="BL190" s="21" t="s">
        <v>205</v>
      </c>
      <c r="BM190" s="21" t="s">
        <v>357</v>
      </c>
    </row>
    <row r="191" spans="2:51" s="11" customFormat="1" ht="13.5">
      <c r="B191" s="226"/>
      <c r="C191" s="227"/>
      <c r="D191" s="228" t="s">
        <v>133</v>
      </c>
      <c r="E191" s="229" t="s">
        <v>21</v>
      </c>
      <c r="F191" s="230" t="s">
        <v>358</v>
      </c>
      <c r="G191" s="227"/>
      <c r="H191" s="231">
        <v>6.8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133</v>
      </c>
      <c r="AU191" s="237" t="s">
        <v>81</v>
      </c>
      <c r="AV191" s="11" t="s">
        <v>81</v>
      </c>
      <c r="AW191" s="11" t="s">
        <v>35</v>
      </c>
      <c r="AX191" s="11" t="s">
        <v>71</v>
      </c>
      <c r="AY191" s="237" t="s">
        <v>124</v>
      </c>
    </row>
    <row r="192" spans="2:51" s="11" customFormat="1" ht="13.5">
      <c r="B192" s="226"/>
      <c r="C192" s="227"/>
      <c r="D192" s="228" t="s">
        <v>133</v>
      </c>
      <c r="E192" s="229" t="s">
        <v>21</v>
      </c>
      <c r="F192" s="230" t="s">
        <v>359</v>
      </c>
      <c r="G192" s="227"/>
      <c r="H192" s="231">
        <v>9.8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133</v>
      </c>
      <c r="AU192" s="237" t="s">
        <v>81</v>
      </c>
      <c r="AV192" s="11" t="s">
        <v>81</v>
      </c>
      <c r="AW192" s="11" t="s">
        <v>35</v>
      </c>
      <c r="AX192" s="11" t="s">
        <v>71</v>
      </c>
      <c r="AY192" s="237" t="s">
        <v>124</v>
      </c>
    </row>
    <row r="193" spans="2:51" s="11" customFormat="1" ht="13.5">
      <c r="B193" s="226"/>
      <c r="C193" s="227"/>
      <c r="D193" s="228" t="s">
        <v>133</v>
      </c>
      <c r="E193" s="229" t="s">
        <v>21</v>
      </c>
      <c r="F193" s="230" t="s">
        <v>360</v>
      </c>
      <c r="G193" s="227"/>
      <c r="H193" s="231">
        <v>6.3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133</v>
      </c>
      <c r="AU193" s="237" t="s">
        <v>81</v>
      </c>
      <c r="AV193" s="11" t="s">
        <v>81</v>
      </c>
      <c r="AW193" s="11" t="s">
        <v>35</v>
      </c>
      <c r="AX193" s="11" t="s">
        <v>71</v>
      </c>
      <c r="AY193" s="237" t="s">
        <v>124</v>
      </c>
    </row>
    <row r="194" spans="2:51" s="11" customFormat="1" ht="13.5">
      <c r="B194" s="226"/>
      <c r="C194" s="227"/>
      <c r="D194" s="228" t="s">
        <v>133</v>
      </c>
      <c r="E194" s="229" t="s">
        <v>21</v>
      </c>
      <c r="F194" s="230" t="s">
        <v>361</v>
      </c>
      <c r="G194" s="227"/>
      <c r="H194" s="231">
        <v>13.1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133</v>
      </c>
      <c r="AU194" s="237" t="s">
        <v>81</v>
      </c>
      <c r="AV194" s="11" t="s">
        <v>81</v>
      </c>
      <c r="AW194" s="11" t="s">
        <v>35</v>
      </c>
      <c r="AX194" s="11" t="s">
        <v>71</v>
      </c>
      <c r="AY194" s="237" t="s">
        <v>124</v>
      </c>
    </row>
    <row r="195" spans="2:51" s="11" customFormat="1" ht="13.5">
      <c r="B195" s="226"/>
      <c r="C195" s="227"/>
      <c r="D195" s="228" t="s">
        <v>133</v>
      </c>
      <c r="E195" s="229" t="s">
        <v>21</v>
      </c>
      <c r="F195" s="230" t="s">
        <v>362</v>
      </c>
      <c r="G195" s="227"/>
      <c r="H195" s="231">
        <v>13.9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133</v>
      </c>
      <c r="AU195" s="237" t="s">
        <v>81</v>
      </c>
      <c r="AV195" s="11" t="s">
        <v>81</v>
      </c>
      <c r="AW195" s="11" t="s">
        <v>35</v>
      </c>
      <c r="AX195" s="11" t="s">
        <v>71</v>
      </c>
      <c r="AY195" s="237" t="s">
        <v>124</v>
      </c>
    </row>
    <row r="196" spans="2:51" s="11" customFormat="1" ht="13.5">
      <c r="B196" s="226"/>
      <c r="C196" s="227"/>
      <c r="D196" s="228" t="s">
        <v>133</v>
      </c>
      <c r="E196" s="229" t="s">
        <v>21</v>
      </c>
      <c r="F196" s="230" t="s">
        <v>363</v>
      </c>
      <c r="G196" s="227"/>
      <c r="H196" s="231">
        <v>14.8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133</v>
      </c>
      <c r="AU196" s="237" t="s">
        <v>81</v>
      </c>
      <c r="AV196" s="11" t="s">
        <v>81</v>
      </c>
      <c r="AW196" s="11" t="s">
        <v>35</v>
      </c>
      <c r="AX196" s="11" t="s">
        <v>71</v>
      </c>
      <c r="AY196" s="237" t="s">
        <v>124</v>
      </c>
    </row>
    <row r="197" spans="2:65" s="1" customFormat="1" ht="25.5" customHeight="1">
      <c r="B197" s="43"/>
      <c r="C197" s="214" t="s">
        <v>364</v>
      </c>
      <c r="D197" s="214" t="s">
        <v>126</v>
      </c>
      <c r="E197" s="215" t="s">
        <v>365</v>
      </c>
      <c r="F197" s="216" t="s">
        <v>366</v>
      </c>
      <c r="G197" s="217" t="s">
        <v>367</v>
      </c>
      <c r="H197" s="248"/>
      <c r="I197" s="219"/>
      <c r="J197" s="220">
        <f>ROUND(I197*H197,2)</f>
        <v>0</v>
      </c>
      <c r="K197" s="216" t="s">
        <v>130</v>
      </c>
      <c r="L197" s="69"/>
      <c r="M197" s="221" t="s">
        <v>21</v>
      </c>
      <c r="N197" s="222" t="s">
        <v>42</v>
      </c>
      <c r="O197" s="44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AR197" s="21" t="s">
        <v>205</v>
      </c>
      <c r="AT197" s="21" t="s">
        <v>126</v>
      </c>
      <c r="AU197" s="21" t="s">
        <v>81</v>
      </c>
      <c r="AY197" s="21" t="s">
        <v>124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21" t="s">
        <v>79</v>
      </c>
      <c r="BK197" s="225">
        <f>ROUND(I197*H197,2)</f>
        <v>0</v>
      </c>
      <c r="BL197" s="21" t="s">
        <v>205</v>
      </c>
      <c r="BM197" s="21" t="s">
        <v>368</v>
      </c>
    </row>
    <row r="198" spans="2:63" s="10" customFormat="1" ht="29.85" customHeight="1">
      <c r="B198" s="198"/>
      <c r="C198" s="199"/>
      <c r="D198" s="200" t="s">
        <v>70</v>
      </c>
      <c r="E198" s="212" t="s">
        <v>369</v>
      </c>
      <c r="F198" s="212" t="s">
        <v>370</v>
      </c>
      <c r="G198" s="199"/>
      <c r="H198" s="199"/>
      <c r="I198" s="202"/>
      <c r="J198" s="213">
        <f>BK198</f>
        <v>0</v>
      </c>
      <c r="K198" s="199"/>
      <c r="L198" s="204"/>
      <c r="M198" s="205"/>
      <c r="N198" s="206"/>
      <c r="O198" s="206"/>
      <c r="P198" s="207">
        <f>SUM(P199:P201)</f>
        <v>0</v>
      </c>
      <c r="Q198" s="206"/>
      <c r="R198" s="207">
        <f>SUM(R199:R201)</f>
        <v>0.06633</v>
      </c>
      <c r="S198" s="206"/>
      <c r="T198" s="208">
        <f>SUM(T199:T201)</f>
        <v>0</v>
      </c>
      <c r="AR198" s="209" t="s">
        <v>81</v>
      </c>
      <c r="AT198" s="210" t="s">
        <v>70</v>
      </c>
      <c r="AU198" s="210" t="s">
        <v>79</v>
      </c>
      <c r="AY198" s="209" t="s">
        <v>124</v>
      </c>
      <c r="BK198" s="211">
        <f>SUM(BK199:BK201)</f>
        <v>0</v>
      </c>
    </row>
    <row r="199" spans="2:65" s="1" customFormat="1" ht="25.5" customHeight="1">
      <c r="B199" s="43"/>
      <c r="C199" s="214" t="s">
        <v>371</v>
      </c>
      <c r="D199" s="214" t="s">
        <v>126</v>
      </c>
      <c r="E199" s="215" t="s">
        <v>372</v>
      </c>
      <c r="F199" s="216" t="s">
        <v>373</v>
      </c>
      <c r="G199" s="217" t="s">
        <v>245</v>
      </c>
      <c r="H199" s="218">
        <v>3</v>
      </c>
      <c r="I199" s="219"/>
      <c r="J199" s="220">
        <f>ROUND(I199*H199,2)</f>
        <v>0</v>
      </c>
      <c r="K199" s="216" t="s">
        <v>130</v>
      </c>
      <c r="L199" s="69"/>
      <c r="M199" s="221" t="s">
        <v>21</v>
      </c>
      <c r="N199" s="222" t="s">
        <v>42</v>
      </c>
      <c r="O199" s="44"/>
      <c r="P199" s="223">
        <f>O199*H199</f>
        <v>0</v>
      </c>
      <c r="Q199" s="223">
        <v>0.00021</v>
      </c>
      <c r="R199" s="223">
        <f>Q199*H199</f>
        <v>0.00063</v>
      </c>
      <c r="S199" s="223">
        <v>0</v>
      </c>
      <c r="T199" s="224">
        <f>S199*H199</f>
        <v>0</v>
      </c>
      <c r="AR199" s="21" t="s">
        <v>205</v>
      </c>
      <c r="AT199" s="21" t="s">
        <v>126</v>
      </c>
      <c r="AU199" s="21" t="s">
        <v>81</v>
      </c>
      <c r="AY199" s="21" t="s">
        <v>124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21" t="s">
        <v>79</v>
      </c>
      <c r="BK199" s="225">
        <f>ROUND(I199*H199,2)</f>
        <v>0</v>
      </c>
      <c r="BL199" s="21" t="s">
        <v>205</v>
      </c>
      <c r="BM199" s="21" t="s">
        <v>374</v>
      </c>
    </row>
    <row r="200" spans="2:65" s="1" customFormat="1" ht="25.5" customHeight="1">
      <c r="B200" s="43"/>
      <c r="C200" s="238" t="s">
        <v>375</v>
      </c>
      <c r="D200" s="238" t="s">
        <v>176</v>
      </c>
      <c r="E200" s="239" t="s">
        <v>376</v>
      </c>
      <c r="F200" s="240" t="s">
        <v>377</v>
      </c>
      <c r="G200" s="241" t="s">
        <v>245</v>
      </c>
      <c r="H200" s="242">
        <v>3</v>
      </c>
      <c r="I200" s="243"/>
      <c r="J200" s="244">
        <f>ROUND(I200*H200,2)</f>
        <v>0</v>
      </c>
      <c r="K200" s="240" t="s">
        <v>130</v>
      </c>
      <c r="L200" s="245"/>
      <c r="M200" s="246" t="s">
        <v>21</v>
      </c>
      <c r="N200" s="247" t="s">
        <v>42</v>
      </c>
      <c r="O200" s="44"/>
      <c r="P200" s="223">
        <f>O200*H200</f>
        <v>0</v>
      </c>
      <c r="Q200" s="223">
        <v>0.0219</v>
      </c>
      <c r="R200" s="223">
        <f>Q200*H200</f>
        <v>0.0657</v>
      </c>
      <c r="S200" s="223">
        <v>0</v>
      </c>
      <c r="T200" s="224">
        <f>S200*H200</f>
        <v>0</v>
      </c>
      <c r="AR200" s="21" t="s">
        <v>281</v>
      </c>
      <c r="AT200" s="21" t="s">
        <v>176</v>
      </c>
      <c r="AU200" s="21" t="s">
        <v>81</v>
      </c>
      <c r="AY200" s="21" t="s">
        <v>124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21" t="s">
        <v>79</v>
      </c>
      <c r="BK200" s="225">
        <f>ROUND(I200*H200,2)</f>
        <v>0</v>
      </c>
      <c r="BL200" s="21" t="s">
        <v>205</v>
      </c>
      <c r="BM200" s="21" t="s">
        <v>378</v>
      </c>
    </row>
    <row r="201" spans="2:65" s="1" customFormat="1" ht="16.5" customHeight="1">
      <c r="B201" s="43"/>
      <c r="C201" s="214" t="s">
        <v>379</v>
      </c>
      <c r="D201" s="214" t="s">
        <v>126</v>
      </c>
      <c r="E201" s="215" t="s">
        <v>380</v>
      </c>
      <c r="F201" s="216" t="s">
        <v>381</v>
      </c>
      <c r="G201" s="217" t="s">
        <v>367</v>
      </c>
      <c r="H201" s="248"/>
      <c r="I201" s="219"/>
      <c r="J201" s="220">
        <f>ROUND(I201*H201,2)</f>
        <v>0</v>
      </c>
      <c r="K201" s="216" t="s">
        <v>130</v>
      </c>
      <c r="L201" s="69"/>
      <c r="M201" s="221" t="s">
        <v>21</v>
      </c>
      <c r="N201" s="222" t="s">
        <v>42</v>
      </c>
      <c r="O201" s="44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AR201" s="21" t="s">
        <v>205</v>
      </c>
      <c r="AT201" s="21" t="s">
        <v>126</v>
      </c>
      <c r="AU201" s="21" t="s">
        <v>81</v>
      </c>
      <c r="AY201" s="21" t="s">
        <v>124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21" t="s">
        <v>79</v>
      </c>
      <c r="BK201" s="225">
        <f>ROUND(I201*H201,2)</f>
        <v>0</v>
      </c>
      <c r="BL201" s="21" t="s">
        <v>205</v>
      </c>
      <c r="BM201" s="21" t="s">
        <v>382</v>
      </c>
    </row>
    <row r="202" spans="2:63" s="10" customFormat="1" ht="37.4" customHeight="1">
      <c r="B202" s="198"/>
      <c r="C202" s="199"/>
      <c r="D202" s="200" t="s">
        <v>70</v>
      </c>
      <c r="E202" s="201" t="s">
        <v>383</v>
      </c>
      <c r="F202" s="201" t="s">
        <v>384</v>
      </c>
      <c r="G202" s="199"/>
      <c r="H202" s="199"/>
      <c r="I202" s="202"/>
      <c r="J202" s="203">
        <f>BK202</f>
        <v>0</v>
      </c>
      <c r="K202" s="199"/>
      <c r="L202" s="204"/>
      <c r="M202" s="205"/>
      <c r="N202" s="206"/>
      <c r="O202" s="206"/>
      <c r="P202" s="207">
        <f>P203</f>
        <v>0</v>
      </c>
      <c r="Q202" s="206"/>
      <c r="R202" s="207">
        <f>R203</f>
        <v>0</v>
      </c>
      <c r="S202" s="206"/>
      <c r="T202" s="208">
        <f>T203</f>
        <v>0</v>
      </c>
      <c r="AR202" s="209" t="s">
        <v>131</v>
      </c>
      <c r="AT202" s="210" t="s">
        <v>70</v>
      </c>
      <c r="AU202" s="210" t="s">
        <v>71</v>
      </c>
      <c r="AY202" s="209" t="s">
        <v>124</v>
      </c>
      <c r="BK202" s="211">
        <f>BK203</f>
        <v>0</v>
      </c>
    </row>
    <row r="203" spans="2:63" s="10" customFormat="1" ht="19.9" customHeight="1">
      <c r="B203" s="198"/>
      <c r="C203" s="199"/>
      <c r="D203" s="200" t="s">
        <v>70</v>
      </c>
      <c r="E203" s="212" t="s">
        <v>385</v>
      </c>
      <c r="F203" s="212" t="s">
        <v>386</v>
      </c>
      <c r="G203" s="199"/>
      <c r="H203" s="199"/>
      <c r="I203" s="202"/>
      <c r="J203" s="213">
        <f>BK203</f>
        <v>0</v>
      </c>
      <c r="K203" s="199"/>
      <c r="L203" s="204"/>
      <c r="M203" s="205"/>
      <c r="N203" s="206"/>
      <c r="O203" s="206"/>
      <c r="P203" s="207">
        <f>P204</f>
        <v>0</v>
      </c>
      <c r="Q203" s="206"/>
      <c r="R203" s="207">
        <f>R204</f>
        <v>0</v>
      </c>
      <c r="S203" s="206"/>
      <c r="T203" s="208">
        <f>T204</f>
        <v>0</v>
      </c>
      <c r="AR203" s="209" t="s">
        <v>131</v>
      </c>
      <c r="AT203" s="210" t="s">
        <v>70</v>
      </c>
      <c r="AU203" s="210" t="s">
        <v>79</v>
      </c>
      <c r="AY203" s="209" t="s">
        <v>124</v>
      </c>
      <c r="BK203" s="211">
        <f>BK204</f>
        <v>0</v>
      </c>
    </row>
    <row r="204" spans="2:65" s="1" customFormat="1" ht="16.5" customHeight="1">
      <c r="B204" s="43"/>
      <c r="C204" s="214" t="s">
        <v>387</v>
      </c>
      <c r="D204" s="214" t="s">
        <v>126</v>
      </c>
      <c r="E204" s="215" t="s">
        <v>388</v>
      </c>
      <c r="F204" s="216" t="s">
        <v>389</v>
      </c>
      <c r="G204" s="217" t="s">
        <v>367</v>
      </c>
      <c r="H204" s="248"/>
      <c r="I204" s="219"/>
      <c r="J204" s="220">
        <f>ROUND(I204*H204,2)</f>
        <v>0</v>
      </c>
      <c r="K204" s="216" t="s">
        <v>21</v>
      </c>
      <c r="L204" s="69"/>
      <c r="M204" s="221" t="s">
        <v>21</v>
      </c>
      <c r="N204" s="249" t="s">
        <v>42</v>
      </c>
      <c r="O204" s="250"/>
      <c r="P204" s="251">
        <f>O204*H204</f>
        <v>0</v>
      </c>
      <c r="Q204" s="251">
        <v>0</v>
      </c>
      <c r="R204" s="251">
        <f>Q204*H204</f>
        <v>0</v>
      </c>
      <c r="S204" s="251">
        <v>0</v>
      </c>
      <c r="T204" s="252">
        <f>S204*H204</f>
        <v>0</v>
      </c>
      <c r="AR204" s="21" t="s">
        <v>131</v>
      </c>
      <c r="AT204" s="21" t="s">
        <v>126</v>
      </c>
      <c r="AU204" s="21" t="s">
        <v>81</v>
      </c>
      <c r="AY204" s="21" t="s">
        <v>124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21" t="s">
        <v>79</v>
      </c>
      <c r="BK204" s="225">
        <f>ROUND(I204*H204,2)</f>
        <v>0</v>
      </c>
      <c r="BL204" s="21" t="s">
        <v>131</v>
      </c>
      <c r="BM204" s="21" t="s">
        <v>390</v>
      </c>
    </row>
    <row r="205" spans="2:12" s="1" customFormat="1" ht="6.95" customHeight="1">
      <c r="B205" s="64"/>
      <c r="C205" s="65"/>
      <c r="D205" s="65"/>
      <c r="E205" s="65"/>
      <c r="F205" s="65"/>
      <c r="G205" s="65"/>
      <c r="H205" s="65"/>
      <c r="I205" s="159"/>
      <c r="J205" s="65"/>
      <c r="K205" s="65"/>
      <c r="L205" s="69"/>
    </row>
  </sheetData>
  <sheetProtection password="CC35" sheet="1" objects="1" scenarios="1" formatColumns="0" formatRows="0" autoFilter="0"/>
  <autoFilter ref="C88:K204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3" customWidth="1"/>
    <col min="2" max="2" width="1.66796875" style="253" customWidth="1"/>
    <col min="3" max="4" width="5" style="253" customWidth="1"/>
    <col min="5" max="5" width="11.66015625" style="253" customWidth="1"/>
    <col min="6" max="6" width="9.16015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79687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2" customFormat="1" ht="45" customHeight="1">
      <c r="B3" s="257"/>
      <c r="C3" s="258" t="s">
        <v>391</v>
      </c>
      <c r="D3" s="258"/>
      <c r="E3" s="258"/>
      <c r="F3" s="258"/>
      <c r="G3" s="258"/>
      <c r="H3" s="258"/>
      <c r="I3" s="258"/>
      <c r="J3" s="258"/>
      <c r="K3" s="259"/>
    </row>
    <row r="4" spans="2:11" ht="25.5" customHeight="1">
      <c r="B4" s="260"/>
      <c r="C4" s="261" t="s">
        <v>392</v>
      </c>
      <c r="D4" s="261"/>
      <c r="E4" s="261"/>
      <c r="F4" s="261"/>
      <c r="G4" s="261"/>
      <c r="H4" s="261"/>
      <c r="I4" s="261"/>
      <c r="J4" s="261"/>
      <c r="K4" s="262"/>
    </row>
    <row r="5" spans="2:1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0"/>
      <c r="C6" s="264" t="s">
        <v>393</v>
      </c>
      <c r="D6" s="264"/>
      <c r="E6" s="264"/>
      <c r="F6" s="264"/>
      <c r="G6" s="264"/>
      <c r="H6" s="264"/>
      <c r="I6" s="264"/>
      <c r="J6" s="264"/>
      <c r="K6" s="262"/>
    </row>
    <row r="7" spans="2:11" ht="15" customHeight="1">
      <c r="B7" s="265"/>
      <c r="C7" s="264" t="s">
        <v>394</v>
      </c>
      <c r="D7" s="264"/>
      <c r="E7" s="264"/>
      <c r="F7" s="264"/>
      <c r="G7" s="264"/>
      <c r="H7" s="264"/>
      <c r="I7" s="264"/>
      <c r="J7" s="264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264" t="s">
        <v>395</v>
      </c>
      <c r="D9" s="264"/>
      <c r="E9" s="264"/>
      <c r="F9" s="264"/>
      <c r="G9" s="264"/>
      <c r="H9" s="264"/>
      <c r="I9" s="264"/>
      <c r="J9" s="264"/>
      <c r="K9" s="262"/>
    </row>
    <row r="10" spans="2:11" ht="15" customHeight="1">
      <c r="B10" s="265"/>
      <c r="C10" s="264"/>
      <c r="D10" s="264" t="s">
        <v>396</v>
      </c>
      <c r="E10" s="264"/>
      <c r="F10" s="264"/>
      <c r="G10" s="264"/>
      <c r="H10" s="264"/>
      <c r="I10" s="264"/>
      <c r="J10" s="264"/>
      <c r="K10" s="262"/>
    </row>
    <row r="11" spans="2:11" ht="15" customHeight="1">
      <c r="B11" s="265"/>
      <c r="C11" s="266"/>
      <c r="D11" s="264" t="s">
        <v>397</v>
      </c>
      <c r="E11" s="264"/>
      <c r="F11" s="264"/>
      <c r="G11" s="264"/>
      <c r="H11" s="264"/>
      <c r="I11" s="264"/>
      <c r="J11" s="264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264" t="s">
        <v>398</v>
      </c>
      <c r="E13" s="264"/>
      <c r="F13" s="264"/>
      <c r="G13" s="264"/>
      <c r="H13" s="264"/>
      <c r="I13" s="264"/>
      <c r="J13" s="264"/>
      <c r="K13" s="262"/>
    </row>
    <row r="14" spans="2:11" ht="15" customHeight="1">
      <c r="B14" s="265"/>
      <c r="C14" s="266"/>
      <c r="D14" s="264" t="s">
        <v>399</v>
      </c>
      <c r="E14" s="264"/>
      <c r="F14" s="264"/>
      <c r="G14" s="264"/>
      <c r="H14" s="264"/>
      <c r="I14" s="264"/>
      <c r="J14" s="264"/>
      <c r="K14" s="262"/>
    </row>
    <row r="15" spans="2:11" ht="15" customHeight="1">
      <c r="B15" s="265"/>
      <c r="C15" s="266"/>
      <c r="D15" s="264" t="s">
        <v>400</v>
      </c>
      <c r="E15" s="264"/>
      <c r="F15" s="264"/>
      <c r="G15" s="264"/>
      <c r="H15" s="264"/>
      <c r="I15" s="264"/>
      <c r="J15" s="264"/>
      <c r="K15" s="262"/>
    </row>
    <row r="16" spans="2:11" ht="15" customHeight="1">
      <c r="B16" s="265"/>
      <c r="C16" s="266"/>
      <c r="D16" s="266"/>
      <c r="E16" s="267" t="s">
        <v>78</v>
      </c>
      <c r="F16" s="264" t="s">
        <v>401</v>
      </c>
      <c r="G16" s="264"/>
      <c r="H16" s="264"/>
      <c r="I16" s="264"/>
      <c r="J16" s="264"/>
      <c r="K16" s="262"/>
    </row>
    <row r="17" spans="2:11" ht="15" customHeight="1">
      <c r="B17" s="265"/>
      <c r="C17" s="266"/>
      <c r="D17" s="266"/>
      <c r="E17" s="267" t="s">
        <v>402</v>
      </c>
      <c r="F17" s="264" t="s">
        <v>403</v>
      </c>
      <c r="G17" s="264"/>
      <c r="H17" s="264"/>
      <c r="I17" s="264"/>
      <c r="J17" s="264"/>
      <c r="K17" s="262"/>
    </row>
    <row r="18" spans="2:11" ht="15" customHeight="1">
      <c r="B18" s="265"/>
      <c r="C18" s="266"/>
      <c r="D18" s="266"/>
      <c r="E18" s="267" t="s">
        <v>404</v>
      </c>
      <c r="F18" s="264" t="s">
        <v>405</v>
      </c>
      <c r="G18" s="264"/>
      <c r="H18" s="264"/>
      <c r="I18" s="264"/>
      <c r="J18" s="264"/>
      <c r="K18" s="262"/>
    </row>
    <row r="19" spans="2:11" ht="15" customHeight="1">
      <c r="B19" s="265"/>
      <c r="C19" s="266"/>
      <c r="D19" s="266"/>
      <c r="E19" s="267" t="s">
        <v>406</v>
      </c>
      <c r="F19" s="264" t="s">
        <v>407</v>
      </c>
      <c r="G19" s="264"/>
      <c r="H19" s="264"/>
      <c r="I19" s="264"/>
      <c r="J19" s="264"/>
      <c r="K19" s="262"/>
    </row>
    <row r="20" spans="2:11" ht="15" customHeight="1">
      <c r="B20" s="265"/>
      <c r="C20" s="266"/>
      <c r="D20" s="266"/>
      <c r="E20" s="267" t="s">
        <v>383</v>
      </c>
      <c r="F20" s="264" t="s">
        <v>384</v>
      </c>
      <c r="G20" s="264"/>
      <c r="H20" s="264"/>
      <c r="I20" s="264"/>
      <c r="J20" s="264"/>
      <c r="K20" s="262"/>
    </row>
    <row r="21" spans="2:11" ht="15" customHeight="1">
      <c r="B21" s="265"/>
      <c r="C21" s="266"/>
      <c r="D21" s="266"/>
      <c r="E21" s="267" t="s">
        <v>408</v>
      </c>
      <c r="F21" s="264" t="s">
        <v>409</v>
      </c>
      <c r="G21" s="264"/>
      <c r="H21" s="264"/>
      <c r="I21" s="264"/>
      <c r="J21" s="264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264" t="s">
        <v>410</v>
      </c>
      <c r="D23" s="264"/>
      <c r="E23" s="264"/>
      <c r="F23" s="264"/>
      <c r="G23" s="264"/>
      <c r="H23" s="264"/>
      <c r="I23" s="264"/>
      <c r="J23" s="264"/>
      <c r="K23" s="262"/>
    </row>
    <row r="24" spans="2:11" ht="15" customHeight="1">
      <c r="B24" s="265"/>
      <c r="C24" s="264" t="s">
        <v>411</v>
      </c>
      <c r="D24" s="264"/>
      <c r="E24" s="264"/>
      <c r="F24" s="264"/>
      <c r="G24" s="264"/>
      <c r="H24" s="264"/>
      <c r="I24" s="264"/>
      <c r="J24" s="264"/>
      <c r="K24" s="262"/>
    </row>
    <row r="25" spans="2:11" ht="15" customHeight="1">
      <c r="B25" s="265"/>
      <c r="C25" s="264"/>
      <c r="D25" s="264" t="s">
        <v>412</v>
      </c>
      <c r="E25" s="264"/>
      <c r="F25" s="264"/>
      <c r="G25" s="264"/>
      <c r="H25" s="264"/>
      <c r="I25" s="264"/>
      <c r="J25" s="264"/>
      <c r="K25" s="262"/>
    </row>
    <row r="26" spans="2:11" ht="15" customHeight="1">
      <c r="B26" s="265"/>
      <c r="C26" s="266"/>
      <c r="D26" s="264" t="s">
        <v>413</v>
      </c>
      <c r="E26" s="264"/>
      <c r="F26" s="264"/>
      <c r="G26" s="264"/>
      <c r="H26" s="264"/>
      <c r="I26" s="264"/>
      <c r="J26" s="264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264" t="s">
        <v>414</v>
      </c>
      <c r="E28" s="264"/>
      <c r="F28" s="264"/>
      <c r="G28" s="264"/>
      <c r="H28" s="264"/>
      <c r="I28" s="264"/>
      <c r="J28" s="264"/>
      <c r="K28" s="262"/>
    </row>
    <row r="29" spans="2:11" ht="15" customHeight="1">
      <c r="B29" s="265"/>
      <c r="C29" s="266"/>
      <c r="D29" s="264" t="s">
        <v>415</v>
      </c>
      <c r="E29" s="264"/>
      <c r="F29" s="264"/>
      <c r="G29" s="264"/>
      <c r="H29" s="264"/>
      <c r="I29" s="264"/>
      <c r="J29" s="264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264" t="s">
        <v>416</v>
      </c>
      <c r="E31" s="264"/>
      <c r="F31" s="264"/>
      <c r="G31" s="264"/>
      <c r="H31" s="264"/>
      <c r="I31" s="264"/>
      <c r="J31" s="264"/>
      <c r="K31" s="262"/>
    </row>
    <row r="32" spans="2:11" ht="15" customHeight="1">
      <c r="B32" s="265"/>
      <c r="C32" s="266"/>
      <c r="D32" s="264" t="s">
        <v>417</v>
      </c>
      <c r="E32" s="264"/>
      <c r="F32" s="264"/>
      <c r="G32" s="264"/>
      <c r="H32" s="264"/>
      <c r="I32" s="264"/>
      <c r="J32" s="264"/>
      <c r="K32" s="262"/>
    </row>
    <row r="33" spans="2:11" ht="15" customHeight="1">
      <c r="B33" s="265"/>
      <c r="C33" s="266"/>
      <c r="D33" s="264" t="s">
        <v>418</v>
      </c>
      <c r="E33" s="264"/>
      <c r="F33" s="264"/>
      <c r="G33" s="264"/>
      <c r="H33" s="264"/>
      <c r="I33" s="264"/>
      <c r="J33" s="264"/>
      <c r="K33" s="262"/>
    </row>
    <row r="34" spans="2:11" ht="15" customHeight="1">
      <c r="B34" s="265"/>
      <c r="C34" s="266"/>
      <c r="D34" s="264"/>
      <c r="E34" s="268" t="s">
        <v>109</v>
      </c>
      <c r="F34" s="264"/>
      <c r="G34" s="264" t="s">
        <v>419</v>
      </c>
      <c r="H34" s="264"/>
      <c r="I34" s="264"/>
      <c r="J34" s="264"/>
      <c r="K34" s="262"/>
    </row>
    <row r="35" spans="2:11" ht="30.75" customHeight="1">
      <c r="B35" s="265"/>
      <c r="C35" s="266"/>
      <c r="D35" s="264"/>
      <c r="E35" s="268" t="s">
        <v>420</v>
      </c>
      <c r="F35" s="264"/>
      <c r="G35" s="264" t="s">
        <v>421</v>
      </c>
      <c r="H35" s="264"/>
      <c r="I35" s="264"/>
      <c r="J35" s="264"/>
      <c r="K35" s="262"/>
    </row>
    <row r="36" spans="2:11" ht="15" customHeight="1">
      <c r="B36" s="265"/>
      <c r="C36" s="266"/>
      <c r="D36" s="264"/>
      <c r="E36" s="268" t="s">
        <v>52</v>
      </c>
      <c r="F36" s="264"/>
      <c r="G36" s="264" t="s">
        <v>422</v>
      </c>
      <c r="H36" s="264"/>
      <c r="I36" s="264"/>
      <c r="J36" s="264"/>
      <c r="K36" s="262"/>
    </row>
    <row r="37" spans="2:11" ht="15" customHeight="1">
      <c r="B37" s="265"/>
      <c r="C37" s="266"/>
      <c r="D37" s="264"/>
      <c r="E37" s="268" t="s">
        <v>110</v>
      </c>
      <c r="F37" s="264"/>
      <c r="G37" s="264" t="s">
        <v>423</v>
      </c>
      <c r="H37" s="264"/>
      <c r="I37" s="264"/>
      <c r="J37" s="264"/>
      <c r="K37" s="262"/>
    </row>
    <row r="38" spans="2:11" ht="15" customHeight="1">
      <c r="B38" s="265"/>
      <c r="C38" s="266"/>
      <c r="D38" s="264"/>
      <c r="E38" s="268" t="s">
        <v>111</v>
      </c>
      <c r="F38" s="264"/>
      <c r="G38" s="264" t="s">
        <v>424</v>
      </c>
      <c r="H38" s="264"/>
      <c r="I38" s="264"/>
      <c r="J38" s="264"/>
      <c r="K38" s="262"/>
    </row>
    <row r="39" spans="2:11" ht="15" customHeight="1">
      <c r="B39" s="265"/>
      <c r="C39" s="266"/>
      <c r="D39" s="264"/>
      <c r="E39" s="268" t="s">
        <v>112</v>
      </c>
      <c r="F39" s="264"/>
      <c r="G39" s="264" t="s">
        <v>425</v>
      </c>
      <c r="H39" s="264"/>
      <c r="I39" s="264"/>
      <c r="J39" s="264"/>
      <c r="K39" s="262"/>
    </row>
    <row r="40" spans="2:11" ht="15" customHeight="1">
      <c r="B40" s="265"/>
      <c r="C40" s="266"/>
      <c r="D40" s="264"/>
      <c r="E40" s="268" t="s">
        <v>426</v>
      </c>
      <c r="F40" s="264"/>
      <c r="G40" s="264" t="s">
        <v>427</v>
      </c>
      <c r="H40" s="264"/>
      <c r="I40" s="264"/>
      <c r="J40" s="264"/>
      <c r="K40" s="262"/>
    </row>
    <row r="41" spans="2:11" ht="15" customHeight="1">
      <c r="B41" s="265"/>
      <c r="C41" s="266"/>
      <c r="D41" s="264"/>
      <c r="E41" s="268"/>
      <c r="F41" s="264"/>
      <c r="G41" s="264" t="s">
        <v>428</v>
      </c>
      <c r="H41" s="264"/>
      <c r="I41" s="264"/>
      <c r="J41" s="264"/>
      <c r="K41" s="262"/>
    </row>
    <row r="42" spans="2:11" ht="15" customHeight="1">
      <c r="B42" s="265"/>
      <c r="C42" s="266"/>
      <c r="D42" s="264"/>
      <c r="E42" s="268" t="s">
        <v>429</v>
      </c>
      <c r="F42" s="264"/>
      <c r="G42" s="264" t="s">
        <v>430</v>
      </c>
      <c r="H42" s="264"/>
      <c r="I42" s="264"/>
      <c r="J42" s="264"/>
      <c r="K42" s="262"/>
    </row>
    <row r="43" spans="2:11" ht="15" customHeight="1">
      <c r="B43" s="265"/>
      <c r="C43" s="266"/>
      <c r="D43" s="264"/>
      <c r="E43" s="268" t="s">
        <v>114</v>
      </c>
      <c r="F43" s="264"/>
      <c r="G43" s="264" t="s">
        <v>431</v>
      </c>
      <c r="H43" s="264"/>
      <c r="I43" s="264"/>
      <c r="J43" s="264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264" t="s">
        <v>432</v>
      </c>
      <c r="E45" s="264"/>
      <c r="F45" s="264"/>
      <c r="G45" s="264"/>
      <c r="H45" s="264"/>
      <c r="I45" s="264"/>
      <c r="J45" s="264"/>
      <c r="K45" s="262"/>
    </row>
    <row r="46" spans="2:11" ht="15" customHeight="1">
      <c r="B46" s="265"/>
      <c r="C46" s="266"/>
      <c r="D46" s="266"/>
      <c r="E46" s="264" t="s">
        <v>433</v>
      </c>
      <c r="F46" s="264"/>
      <c r="G46" s="264"/>
      <c r="H46" s="264"/>
      <c r="I46" s="264"/>
      <c r="J46" s="264"/>
      <c r="K46" s="262"/>
    </row>
    <row r="47" spans="2:11" ht="15" customHeight="1">
      <c r="B47" s="265"/>
      <c r="C47" s="266"/>
      <c r="D47" s="266"/>
      <c r="E47" s="264" t="s">
        <v>434</v>
      </c>
      <c r="F47" s="264"/>
      <c r="G47" s="264"/>
      <c r="H47" s="264"/>
      <c r="I47" s="264"/>
      <c r="J47" s="264"/>
      <c r="K47" s="262"/>
    </row>
    <row r="48" spans="2:11" ht="15" customHeight="1">
      <c r="B48" s="265"/>
      <c r="C48" s="266"/>
      <c r="D48" s="266"/>
      <c r="E48" s="264" t="s">
        <v>435</v>
      </c>
      <c r="F48" s="264"/>
      <c r="G48" s="264"/>
      <c r="H48" s="264"/>
      <c r="I48" s="264"/>
      <c r="J48" s="264"/>
      <c r="K48" s="262"/>
    </row>
    <row r="49" spans="2:11" ht="15" customHeight="1">
      <c r="B49" s="265"/>
      <c r="C49" s="266"/>
      <c r="D49" s="264" t="s">
        <v>436</v>
      </c>
      <c r="E49" s="264"/>
      <c r="F49" s="264"/>
      <c r="G49" s="264"/>
      <c r="H49" s="264"/>
      <c r="I49" s="264"/>
      <c r="J49" s="264"/>
      <c r="K49" s="262"/>
    </row>
    <row r="50" spans="2:11" ht="25.5" customHeight="1">
      <c r="B50" s="260"/>
      <c r="C50" s="261" t="s">
        <v>437</v>
      </c>
      <c r="D50" s="261"/>
      <c r="E50" s="261"/>
      <c r="F50" s="261"/>
      <c r="G50" s="261"/>
      <c r="H50" s="261"/>
      <c r="I50" s="261"/>
      <c r="J50" s="261"/>
      <c r="K50" s="262"/>
    </row>
    <row r="51" spans="2:11" ht="5.25" customHeight="1">
      <c r="B51" s="260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0"/>
      <c r="C52" s="264" t="s">
        <v>438</v>
      </c>
      <c r="D52" s="264"/>
      <c r="E52" s="264"/>
      <c r="F52" s="264"/>
      <c r="G52" s="264"/>
      <c r="H52" s="264"/>
      <c r="I52" s="264"/>
      <c r="J52" s="264"/>
      <c r="K52" s="262"/>
    </row>
    <row r="53" spans="2:11" ht="15" customHeight="1">
      <c r="B53" s="260"/>
      <c r="C53" s="264" t="s">
        <v>439</v>
      </c>
      <c r="D53" s="264"/>
      <c r="E53" s="264"/>
      <c r="F53" s="264"/>
      <c r="G53" s="264"/>
      <c r="H53" s="264"/>
      <c r="I53" s="264"/>
      <c r="J53" s="264"/>
      <c r="K53" s="262"/>
    </row>
    <row r="54" spans="2:11" ht="12.75" customHeight="1">
      <c r="B54" s="260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0"/>
      <c r="C55" s="264" t="s">
        <v>440</v>
      </c>
      <c r="D55" s="264"/>
      <c r="E55" s="264"/>
      <c r="F55" s="264"/>
      <c r="G55" s="264"/>
      <c r="H55" s="264"/>
      <c r="I55" s="264"/>
      <c r="J55" s="264"/>
      <c r="K55" s="262"/>
    </row>
    <row r="56" spans="2:11" ht="15" customHeight="1">
      <c r="B56" s="260"/>
      <c r="C56" s="266"/>
      <c r="D56" s="264" t="s">
        <v>441</v>
      </c>
      <c r="E56" s="264"/>
      <c r="F56" s="264"/>
      <c r="G56" s="264"/>
      <c r="H56" s="264"/>
      <c r="I56" s="264"/>
      <c r="J56" s="264"/>
      <c r="K56" s="262"/>
    </row>
    <row r="57" spans="2:11" ht="15" customHeight="1">
      <c r="B57" s="260"/>
      <c r="C57" s="266"/>
      <c r="D57" s="264" t="s">
        <v>442</v>
      </c>
      <c r="E57" s="264"/>
      <c r="F57" s="264"/>
      <c r="G57" s="264"/>
      <c r="H57" s="264"/>
      <c r="I57" s="264"/>
      <c r="J57" s="264"/>
      <c r="K57" s="262"/>
    </row>
    <row r="58" spans="2:11" ht="15" customHeight="1">
      <c r="B58" s="260"/>
      <c r="C58" s="266"/>
      <c r="D58" s="264" t="s">
        <v>443</v>
      </c>
      <c r="E58" s="264"/>
      <c r="F58" s="264"/>
      <c r="G58" s="264"/>
      <c r="H58" s="264"/>
      <c r="I58" s="264"/>
      <c r="J58" s="264"/>
      <c r="K58" s="262"/>
    </row>
    <row r="59" spans="2:11" ht="15" customHeight="1">
      <c r="B59" s="260"/>
      <c r="C59" s="266"/>
      <c r="D59" s="264" t="s">
        <v>444</v>
      </c>
      <c r="E59" s="264"/>
      <c r="F59" s="264"/>
      <c r="G59" s="264"/>
      <c r="H59" s="264"/>
      <c r="I59" s="264"/>
      <c r="J59" s="264"/>
      <c r="K59" s="262"/>
    </row>
    <row r="60" spans="2:11" ht="15" customHeight="1">
      <c r="B60" s="260"/>
      <c r="C60" s="266"/>
      <c r="D60" s="269" t="s">
        <v>445</v>
      </c>
      <c r="E60" s="269"/>
      <c r="F60" s="269"/>
      <c r="G60" s="269"/>
      <c r="H60" s="269"/>
      <c r="I60" s="269"/>
      <c r="J60" s="269"/>
      <c r="K60" s="262"/>
    </row>
    <row r="61" spans="2:11" ht="15" customHeight="1">
      <c r="B61" s="260"/>
      <c r="C61" s="266"/>
      <c r="D61" s="264" t="s">
        <v>446</v>
      </c>
      <c r="E61" s="264"/>
      <c r="F61" s="264"/>
      <c r="G61" s="264"/>
      <c r="H61" s="264"/>
      <c r="I61" s="264"/>
      <c r="J61" s="264"/>
      <c r="K61" s="262"/>
    </row>
    <row r="62" spans="2:11" ht="12.75" customHeight="1">
      <c r="B62" s="260"/>
      <c r="C62" s="266"/>
      <c r="D62" s="266"/>
      <c r="E62" s="270"/>
      <c r="F62" s="266"/>
      <c r="G62" s="266"/>
      <c r="H62" s="266"/>
      <c r="I62" s="266"/>
      <c r="J62" s="266"/>
      <c r="K62" s="262"/>
    </row>
    <row r="63" spans="2:11" ht="15" customHeight="1">
      <c r="B63" s="260"/>
      <c r="C63" s="266"/>
      <c r="D63" s="264" t="s">
        <v>447</v>
      </c>
      <c r="E63" s="264"/>
      <c r="F63" s="264"/>
      <c r="G63" s="264"/>
      <c r="H63" s="264"/>
      <c r="I63" s="264"/>
      <c r="J63" s="264"/>
      <c r="K63" s="262"/>
    </row>
    <row r="64" spans="2:11" ht="15" customHeight="1">
      <c r="B64" s="260"/>
      <c r="C64" s="266"/>
      <c r="D64" s="269" t="s">
        <v>448</v>
      </c>
      <c r="E64" s="269"/>
      <c r="F64" s="269"/>
      <c r="G64" s="269"/>
      <c r="H64" s="269"/>
      <c r="I64" s="269"/>
      <c r="J64" s="269"/>
      <c r="K64" s="262"/>
    </row>
    <row r="65" spans="2:11" ht="15" customHeight="1">
      <c r="B65" s="260"/>
      <c r="C65" s="266"/>
      <c r="D65" s="264" t="s">
        <v>449</v>
      </c>
      <c r="E65" s="264"/>
      <c r="F65" s="264"/>
      <c r="G65" s="264"/>
      <c r="H65" s="264"/>
      <c r="I65" s="264"/>
      <c r="J65" s="264"/>
      <c r="K65" s="262"/>
    </row>
    <row r="66" spans="2:11" ht="15" customHeight="1">
      <c r="B66" s="260"/>
      <c r="C66" s="266"/>
      <c r="D66" s="264" t="s">
        <v>450</v>
      </c>
      <c r="E66" s="264"/>
      <c r="F66" s="264"/>
      <c r="G66" s="264"/>
      <c r="H66" s="264"/>
      <c r="I66" s="264"/>
      <c r="J66" s="264"/>
      <c r="K66" s="262"/>
    </row>
    <row r="67" spans="2:11" ht="15" customHeight="1">
      <c r="B67" s="260"/>
      <c r="C67" s="266"/>
      <c r="D67" s="264" t="s">
        <v>451</v>
      </c>
      <c r="E67" s="264"/>
      <c r="F67" s="264"/>
      <c r="G67" s="264"/>
      <c r="H67" s="264"/>
      <c r="I67" s="264"/>
      <c r="J67" s="264"/>
      <c r="K67" s="262"/>
    </row>
    <row r="68" spans="2:11" ht="15" customHeight="1">
      <c r="B68" s="260"/>
      <c r="C68" s="266"/>
      <c r="D68" s="264" t="s">
        <v>452</v>
      </c>
      <c r="E68" s="264"/>
      <c r="F68" s="264"/>
      <c r="G68" s="264"/>
      <c r="H68" s="264"/>
      <c r="I68" s="264"/>
      <c r="J68" s="264"/>
      <c r="K68" s="262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280" t="s">
        <v>86</v>
      </c>
      <c r="D73" s="280"/>
      <c r="E73" s="280"/>
      <c r="F73" s="280"/>
      <c r="G73" s="280"/>
      <c r="H73" s="280"/>
      <c r="I73" s="280"/>
      <c r="J73" s="280"/>
      <c r="K73" s="281"/>
    </row>
    <row r="74" spans="2:11" ht="17.25" customHeight="1">
      <c r="B74" s="279"/>
      <c r="C74" s="282" t="s">
        <v>453</v>
      </c>
      <c r="D74" s="282"/>
      <c r="E74" s="282"/>
      <c r="F74" s="282" t="s">
        <v>454</v>
      </c>
      <c r="G74" s="283"/>
      <c r="H74" s="282" t="s">
        <v>110</v>
      </c>
      <c r="I74" s="282" t="s">
        <v>56</v>
      </c>
      <c r="J74" s="282" t="s">
        <v>455</v>
      </c>
      <c r="K74" s="281"/>
    </row>
    <row r="75" spans="2:11" ht="17.25" customHeight="1">
      <c r="B75" s="279"/>
      <c r="C75" s="284" t="s">
        <v>456</v>
      </c>
      <c r="D75" s="284"/>
      <c r="E75" s="284"/>
      <c r="F75" s="285" t="s">
        <v>457</v>
      </c>
      <c r="G75" s="286"/>
      <c r="H75" s="284"/>
      <c r="I75" s="284"/>
      <c r="J75" s="284" t="s">
        <v>458</v>
      </c>
      <c r="K75" s="281"/>
    </row>
    <row r="76" spans="2:11" ht="5.25" customHeight="1">
      <c r="B76" s="279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79"/>
      <c r="C77" s="268" t="s">
        <v>52</v>
      </c>
      <c r="D77" s="287"/>
      <c r="E77" s="287"/>
      <c r="F77" s="289" t="s">
        <v>459</v>
      </c>
      <c r="G77" s="288"/>
      <c r="H77" s="268" t="s">
        <v>460</v>
      </c>
      <c r="I77" s="268" t="s">
        <v>461</v>
      </c>
      <c r="J77" s="268">
        <v>20</v>
      </c>
      <c r="K77" s="281"/>
    </row>
    <row r="78" spans="2:11" ht="15" customHeight="1">
      <c r="B78" s="279"/>
      <c r="C78" s="268" t="s">
        <v>462</v>
      </c>
      <c r="D78" s="268"/>
      <c r="E78" s="268"/>
      <c r="F78" s="289" t="s">
        <v>459</v>
      </c>
      <c r="G78" s="288"/>
      <c r="H78" s="268" t="s">
        <v>463</v>
      </c>
      <c r="I78" s="268" t="s">
        <v>461</v>
      </c>
      <c r="J78" s="268">
        <v>120</v>
      </c>
      <c r="K78" s="281"/>
    </row>
    <row r="79" spans="2:11" ht="15" customHeight="1">
      <c r="B79" s="290"/>
      <c r="C79" s="268" t="s">
        <v>464</v>
      </c>
      <c r="D79" s="268"/>
      <c r="E79" s="268"/>
      <c r="F79" s="289" t="s">
        <v>465</v>
      </c>
      <c r="G79" s="288"/>
      <c r="H79" s="268" t="s">
        <v>466</v>
      </c>
      <c r="I79" s="268" t="s">
        <v>461</v>
      </c>
      <c r="J79" s="268">
        <v>50</v>
      </c>
      <c r="K79" s="281"/>
    </row>
    <row r="80" spans="2:11" ht="15" customHeight="1">
      <c r="B80" s="290"/>
      <c r="C80" s="268" t="s">
        <v>467</v>
      </c>
      <c r="D80" s="268"/>
      <c r="E80" s="268"/>
      <c r="F80" s="289" t="s">
        <v>459</v>
      </c>
      <c r="G80" s="288"/>
      <c r="H80" s="268" t="s">
        <v>468</v>
      </c>
      <c r="I80" s="268" t="s">
        <v>469</v>
      </c>
      <c r="J80" s="268"/>
      <c r="K80" s="281"/>
    </row>
    <row r="81" spans="2:11" ht="15" customHeight="1">
      <c r="B81" s="290"/>
      <c r="C81" s="291" t="s">
        <v>470</v>
      </c>
      <c r="D81" s="291"/>
      <c r="E81" s="291"/>
      <c r="F81" s="292" t="s">
        <v>465</v>
      </c>
      <c r="G81" s="291"/>
      <c r="H81" s="291" t="s">
        <v>471</v>
      </c>
      <c r="I81" s="291" t="s">
        <v>461</v>
      </c>
      <c r="J81" s="291">
        <v>15</v>
      </c>
      <c r="K81" s="281"/>
    </row>
    <row r="82" spans="2:11" ht="15" customHeight="1">
      <c r="B82" s="290"/>
      <c r="C82" s="291" t="s">
        <v>472</v>
      </c>
      <c r="D82" s="291"/>
      <c r="E82" s="291"/>
      <c r="F82" s="292" t="s">
        <v>465</v>
      </c>
      <c r="G82" s="291"/>
      <c r="H82" s="291" t="s">
        <v>473</v>
      </c>
      <c r="I82" s="291" t="s">
        <v>461</v>
      </c>
      <c r="J82" s="291">
        <v>15</v>
      </c>
      <c r="K82" s="281"/>
    </row>
    <row r="83" spans="2:11" ht="15" customHeight="1">
      <c r="B83" s="290"/>
      <c r="C83" s="291" t="s">
        <v>474</v>
      </c>
      <c r="D83" s="291"/>
      <c r="E83" s="291"/>
      <c r="F83" s="292" t="s">
        <v>465</v>
      </c>
      <c r="G83" s="291"/>
      <c r="H83" s="291" t="s">
        <v>475</v>
      </c>
      <c r="I83" s="291" t="s">
        <v>461</v>
      </c>
      <c r="J83" s="291">
        <v>20</v>
      </c>
      <c r="K83" s="281"/>
    </row>
    <row r="84" spans="2:11" ht="15" customHeight="1">
      <c r="B84" s="290"/>
      <c r="C84" s="291" t="s">
        <v>476</v>
      </c>
      <c r="D84" s="291"/>
      <c r="E84" s="291"/>
      <c r="F84" s="292" t="s">
        <v>465</v>
      </c>
      <c r="G84" s="291"/>
      <c r="H84" s="291" t="s">
        <v>477</v>
      </c>
      <c r="I84" s="291" t="s">
        <v>461</v>
      </c>
      <c r="J84" s="291">
        <v>20</v>
      </c>
      <c r="K84" s="281"/>
    </row>
    <row r="85" spans="2:11" ht="15" customHeight="1">
      <c r="B85" s="290"/>
      <c r="C85" s="268" t="s">
        <v>478</v>
      </c>
      <c r="D85" s="268"/>
      <c r="E85" s="268"/>
      <c r="F85" s="289" t="s">
        <v>465</v>
      </c>
      <c r="G85" s="288"/>
      <c r="H85" s="268" t="s">
        <v>479</v>
      </c>
      <c r="I85" s="268" t="s">
        <v>461</v>
      </c>
      <c r="J85" s="268">
        <v>50</v>
      </c>
      <c r="K85" s="281"/>
    </row>
    <row r="86" spans="2:11" ht="15" customHeight="1">
      <c r="B86" s="290"/>
      <c r="C86" s="268" t="s">
        <v>480</v>
      </c>
      <c r="D86" s="268"/>
      <c r="E86" s="268"/>
      <c r="F86" s="289" t="s">
        <v>465</v>
      </c>
      <c r="G86" s="288"/>
      <c r="H86" s="268" t="s">
        <v>481</v>
      </c>
      <c r="I86" s="268" t="s">
        <v>461</v>
      </c>
      <c r="J86" s="268">
        <v>20</v>
      </c>
      <c r="K86" s="281"/>
    </row>
    <row r="87" spans="2:11" ht="15" customHeight="1">
      <c r="B87" s="290"/>
      <c r="C87" s="268" t="s">
        <v>482</v>
      </c>
      <c r="D87" s="268"/>
      <c r="E87" s="268"/>
      <c r="F87" s="289" t="s">
        <v>465</v>
      </c>
      <c r="G87" s="288"/>
      <c r="H87" s="268" t="s">
        <v>483</v>
      </c>
      <c r="I87" s="268" t="s">
        <v>461</v>
      </c>
      <c r="J87" s="268">
        <v>20</v>
      </c>
      <c r="K87" s="281"/>
    </row>
    <row r="88" spans="2:11" ht="15" customHeight="1">
      <c r="B88" s="290"/>
      <c r="C88" s="268" t="s">
        <v>484</v>
      </c>
      <c r="D88" s="268"/>
      <c r="E88" s="268"/>
      <c r="F88" s="289" t="s">
        <v>465</v>
      </c>
      <c r="G88" s="288"/>
      <c r="H88" s="268" t="s">
        <v>485</v>
      </c>
      <c r="I88" s="268" t="s">
        <v>461</v>
      </c>
      <c r="J88" s="268">
        <v>50</v>
      </c>
      <c r="K88" s="281"/>
    </row>
    <row r="89" spans="2:11" ht="15" customHeight="1">
      <c r="B89" s="290"/>
      <c r="C89" s="268" t="s">
        <v>486</v>
      </c>
      <c r="D89" s="268"/>
      <c r="E89" s="268"/>
      <c r="F89" s="289" t="s">
        <v>465</v>
      </c>
      <c r="G89" s="288"/>
      <c r="H89" s="268" t="s">
        <v>486</v>
      </c>
      <c r="I89" s="268" t="s">
        <v>461</v>
      </c>
      <c r="J89" s="268">
        <v>50</v>
      </c>
      <c r="K89" s="281"/>
    </row>
    <row r="90" spans="2:11" ht="15" customHeight="1">
      <c r="B90" s="290"/>
      <c r="C90" s="268" t="s">
        <v>115</v>
      </c>
      <c r="D90" s="268"/>
      <c r="E90" s="268"/>
      <c r="F90" s="289" t="s">
        <v>465</v>
      </c>
      <c r="G90" s="288"/>
      <c r="H90" s="268" t="s">
        <v>487</v>
      </c>
      <c r="I90" s="268" t="s">
        <v>461</v>
      </c>
      <c r="J90" s="268">
        <v>255</v>
      </c>
      <c r="K90" s="281"/>
    </row>
    <row r="91" spans="2:11" ht="15" customHeight="1">
      <c r="B91" s="290"/>
      <c r="C91" s="268" t="s">
        <v>488</v>
      </c>
      <c r="D91" s="268"/>
      <c r="E91" s="268"/>
      <c r="F91" s="289" t="s">
        <v>459</v>
      </c>
      <c r="G91" s="288"/>
      <c r="H91" s="268" t="s">
        <v>489</v>
      </c>
      <c r="I91" s="268" t="s">
        <v>490</v>
      </c>
      <c r="J91" s="268"/>
      <c r="K91" s="281"/>
    </row>
    <row r="92" spans="2:11" ht="15" customHeight="1">
      <c r="B92" s="290"/>
      <c r="C92" s="268" t="s">
        <v>491</v>
      </c>
      <c r="D92" s="268"/>
      <c r="E92" s="268"/>
      <c r="F92" s="289" t="s">
        <v>459</v>
      </c>
      <c r="G92" s="288"/>
      <c r="H92" s="268" t="s">
        <v>492</v>
      </c>
      <c r="I92" s="268" t="s">
        <v>493</v>
      </c>
      <c r="J92" s="268"/>
      <c r="K92" s="281"/>
    </row>
    <row r="93" spans="2:11" ht="15" customHeight="1">
      <c r="B93" s="290"/>
      <c r="C93" s="268" t="s">
        <v>494</v>
      </c>
      <c r="D93" s="268"/>
      <c r="E93" s="268"/>
      <c r="F93" s="289" t="s">
        <v>459</v>
      </c>
      <c r="G93" s="288"/>
      <c r="H93" s="268" t="s">
        <v>494</v>
      </c>
      <c r="I93" s="268" t="s">
        <v>493</v>
      </c>
      <c r="J93" s="268"/>
      <c r="K93" s="281"/>
    </row>
    <row r="94" spans="2:11" ht="15" customHeight="1">
      <c r="B94" s="290"/>
      <c r="C94" s="268" t="s">
        <v>37</v>
      </c>
      <c r="D94" s="268"/>
      <c r="E94" s="268"/>
      <c r="F94" s="289" t="s">
        <v>459</v>
      </c>
      <c r="G94" s="288"/>
      <c r="H94" s="268" t="s">
        <v>495</v>
      </c>
      <c r="I94" s="268" t="s">
        <v>493</v>
      </c>
      <c r="J94" s="268"/>
      <c r="K94" s="281"/>
    </row>
    <row r="95" spans="2:11" ht="15" customHeight="1">
      <c r="B95" s="290"/>
      <c r="C95" s="268" t="s">
        <v>47</v>
      </c>
      <c r="D95" s="268"/>
      <c r="E95" s="268"/>
      <c r="F95" s="289" t="s">
        <v>459</v>
      </c>
      <c r="G95" s="288"/>
      <c r="H95" s="268" t="s">
        <v>496</v>
      </c>
      <c r="I95" s="268" t="s">
        <v>493</v>
      </c>
      <c r="J95" s="268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280" t="s">
        <v>497</v>
      </c>
      <c r="D100" s="280"/>
      <c r="E100" s="280"/>
      <c r="F100" s="280"/>
      <c r="G100" s="280"/>
      <c r="H100" s="280"/>
      <c r="I100" s="280"/>
      <c r="J100" s="280"/>
      <c r="K100" s="281"/>
    </row>
    <row r="101" spans="2:11" ht="17.25" customHeight="1">
      <c r="B101" s="279"/>
      <c r="C101" s="282" t="s">
        <v>453</v>
      </c>
      <c r="D101" s="282"/>
      <c r="E101" s="282"/>
      <c r="F101" s="282" t="s">
        <v>454</v>
      </c>
      <c r="G101" s="283"/>
      <c r="H101" s="282" t="s">
        <v>110</v>
      </c>
      <c r="I101" s="282" t="s">
        <v>56</v>
      </c>
      <c r="J101" s="282" t="s">
        <v>455</v>
      </c>
      <c r="K101" s="281"/>
    </row>
    <row r="102" spans="2:11" ht="17.25" customHeight="1">
      <c r="B102" s="279"/>
      <c r="C102" s="284" t="s">
        <v>456</v>
      </c>
      <c r="D102" s="284"/>
      <c r="E102" s="284"/>
      <c r="F102" s="285" t="s">
        <v>457</v>
      </c>
      <c r="G102" s="286"/>
      <c r="H102" s="284"/>
      <c r="I102" s="284"/>
      <c r="J102" s="284" t="s">
        <v>458</v>
      </c>
      <c r="K102" s="281"/>
    </row>
    <row r="103" spans="2:11" ht="5.25" customHeight="1">
      <c r="B103" s="279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79"/>
      <c r="C104" s="268" t="s">
        <v>52</v>
      </c>
      <c r="D104" s="287"/>
      <c r="E104" s="287"/>
      <c r="F104" s="289" t="s">
        <v>459</v>
      </c>
      <c r="G104" s="298"/>
      <c r="H104" s="268" t="s">
        <v>498</v>
      </c>
      <c r="I104" s="268" t="s">
        <v>461</v>
      </c>
      <c r="J104" s="268">
        <v>20</v>
      </c>
      <c r="K104" s="281"/>
    </row>
    <row r="105" spans="2:11" ht="15" customHeight="1">
      <c r="B105" s="279"/>
      <c r="C105" s="268" t="s">
        <v>462</v>
      </c>
      <c r="D105" s="268"/>
      <c r="E105" s="268"/>
      <c r="F105" s="289" t="s">
        <v>459</v>
      </c>
      <c r="G105" s="268"/>
      <c r="H105" s="268" t="s">
        <v>498</v>
      </c>
      <c r="I105" s="268" t="s">
        <v>461</v>
      </c>
      <c r="J105" s="268">
        <v>120</v>
      </c>
      <c r="K105" s="281"/>
    </row>
    <row r="106" spans="2:11" ht="15" customHeight="1">
      <c r="B106" s="290"/>
      <c r="C106" s="268" t="s">
        <v>464</v>
      </c>
      <c r="D106" s="268"/>
      <c r="E106" s="268"/>
      <c r="F106" s="289" t="s">
        <v>465</v>
      </c>
      <c r="G106" s="268"/>
      <c r="H106" s="268" t="s">
        <v>498</v>
      </c>
      <c r="I106" s="268" t="s">
        <v>461</v>
      </c>
      <c r="J106" s="268">
        <v>50</v>
      </c>
      <c r="K106" s="281"/>
    </row>
    <row r="107" spans="2:11" ht="15" customHeight="1">
      <c r="B107" s="290"/>
      <c r="C107" s="268" t="s">
        <v>467</v>
      </c>
      <c r="D107" s="268"/>
      <c r="E107" s="268"/>
      <c r="F107" s="289" t="s">
        <v>459</v>
      </c>
      <c r="G107" s="268"/>
      <c r="H107" s="268" t="s">
        <v>498</v>
      </c>
      <c r="I107" s="268" t="s">
        <v>469</v>
      </c>
      <c r="J107" s="268"/>
      <c r="K107" s="281"/>
    </row>
    <row r="108" spans="2:11" ht="15" customHeight="1">
      <c r="B108" s="290"/>
      <c r="C108" s="268" t="s">
        <v>478</v>
      </c>
      <c r="D108" s="268"/>
      <c r="E108" s="268"/>
      <c r="F108" s="289" t="s">
        <v>465</v>
      </c>
      <c r="G108" s="268"/>
      <c r="H108" s="268" t="s">
        <v>498</v>
      </c>
      <c r="I108" s="268" t="s">
        <v>461</v>
      </c>
      <c r="J108" s="268">
        <v>50</v>
      </c>
      <c r="K108" s="281"/>
    </row>
    <row r="109" spans="2:11" ht="15" customHeight="1">
      <c r="B109" s="290"/>
      <c r="C109" s="268" t="s">
        <v>486</v>
      </c>
      <c r="D109" s="268"/>
      <c r="E109" s="268"/>
      <c r="F109" s="289" t="s">
        <v>465</v>
      </c>
      <c r="G109" s="268"/>
      <c r="H109" s="268" t="s">
        <v>498</v>
      </c>
      <c r="I109" s="268" t="s">
        <v>461</v>
      </c>
      <c r="J109" s="268">
        <v>50</v>
      </c>
      <c r="K109" s="281"/>
    </row>
    <row r="110" spans="2:11" ht="15" customHeight="1">
      <c r="B110" s="290"/>
      <c r="C110" s="268" t="s">
        <v>484</v>
      </c>
      <c r="D110" s="268"/>
      <c r="E110" s="268"/>
      <c r="F110" s="289" t="s">
        <v>465</v>
      </c>
      <c r="G110" s="268"/>
      <c r="H110" s="268" t="s">
        <v>498</v>
      </c>
      <c r="I110" s="268" t="s">
        <v>461</v>
      </c>
      <c r="J110" s="268">
        <v>50</v>
      </c>
      <c r="K110" s="281"/>
    </row>
    <row r="111" spans="2:11" ht="15" customHeight="1">
      <c r="B111" s="290"/>
      <c r="C111" s="268" t="s">
        <v>52</v>
      </c>
      <c r="D111" s="268"/>
      <c r="E111" s="268"/>
      <c r="F111" s="289" t="s">
        <v>459</v>
      </c>
      <c r="G111" s="268"/>
      <c r="H111" s="268" t="s">
        <v>499</v>
      </c>
      <c r="I111" s="268" t="s">
        <v>461</v>
      </c>
      <c r="J111" s="268">
        <v>20</v>
      </c>
      <c r="K111" s="281"/>
    </row>
    <row r="112" spans="2:11" ht="15" customHeight="1">
      <c r="B112" s="290"/>
      <c r="C112" s="268" t="s">
        <v>500</v>
      </c>
      <c r="D112" s="268"/>
      <c r="E112" s="268"/>
      <c r="F112" s="289" t="s">
        <v>459</v>
      </c>
      <c r="G112" s="268"/>
      <c r="H112" s="268" t="s">
        <v>501</v>
      </c>
      <c r="I112" s="268" t="s">
        <v>461</v>
      </c>
      <c r="J112" s="268">
        <v>120</v>
      </c>
      <c r="K112" s="281"/>
    </row>
    <row r="113" spans="2:11" ht="15" customHeight="1">
      <c r="B113" s="290"/>
      <c r="C113" s="268" t="s">
        <v>37</v>
      </c>
      <c r="D113" s="268"/>
      <c r="E113" s="268"/>
      <c r="F113" s="289" t="s">
        <v>459</v>
      </c>
      <c r="G113" s="268"/>
      <c r="H113" s="268" t="s">
        <v>502</v>
      </c>
      <c r="I113" s="268" t="s">
        <v>493</v>
      </c>
      <c r="J113" s="268"/>
      <c r="K113" s="281"/>
    </row>
    <row r="114" spans="2:11" ht="15" customHeight="1">
      <c r="B114" s="290"/>
      <c r="C114" s="268" t="s">
        <v>47</v>
      </c>
      <c r="D114" s="268"/>
      <c r="E114" s="268"/>
      <c r="F114" s="289" t="s">
        <v>459</v>
      </c>
      <c r="G114" s="268"/>
      <c r="H114" s="268" t="s">
        <v>503</v>
      </c>
      <c r="I114" s="268" t="s">
        <v>493</v>
      </c>
      <c r="J114" s="268"/>
      <c r="K114" s="281"/>
    </row>
    <row r="115" spans="2:11" ht="15" customHeight="1">
      <c r="B115" s="290"/>
      <c r="C115" s="268" t="s">
        <v>56</v>
      </c>
      <c r="D115" s="268"/>
      <c r="E115" s="268"/>
      <c r="F115" s="289" t="s">
        <v>459</v>
      </c>
      <c r="G115" s="268"/>
      <c r="H115" s="268" t="s">
        <v>504</v>
      </c>
      <c r="I115" s="268" t="s">
        <v>505</v>
      </c>
      <c r="J115" s="268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4"/>
      <c r="D117" s="264"/>
      <c r="E117" s="264"/>
      <c r="F117" s="301"/>
      <c r="G117" s="264"/>
      <c r="H117" s="264"/>
      <c r="I117" s="264"/>
      <c r="J117" s="264"/>
      <c r="K117" s="300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258" t="s">
        <v>506</v>
      </c>
      <c r="D120" s="258"/>
      <c r="E120" s="258"/>
      <c r="F120" s="258"/>
      <c r="G120" s="258"/>
      <c r="H120" s="258"/>
      <c r="I120" s="258"/>
      <c r="J120" s="258"/>
      <c r="K120" s="306"/>
    </row>
    <row r="121" spans="2:11" ht="17.25" customHeight="1">
      <c r="B121" s="307"/>
      <c r="C121" s="282" t="s">
        <v>453</v>
      </c>
      <c r="D121" s="282"/>
      <c r="E121" s="282"/>
      <c r="F121" s="282" t="s">
        <v>454</v>
      </c>
      <c r="G121" s="283"/>
      <c r="H121" s="282" t="s">
        <v>110</v>
      </c>
      <c r="I121" s="282" t="s">
        <v>56</v>
      </c>
      <c r="J121" s="282" t="s">
        <v>455</v>
      </c>
      <c r="K121" s="308"/>
    </row>
    <row r="122" spans="2:11" ht="17.25" customHeight="1">
      <c r="B122" s="307"/>
      <c r="C122" s="284" t="s">
        <v>456</v>
      </c>
      <c r="D122" s="284"/>
      <c r="E122" s="284"/>
      <c r="F122" s="285" t="s">
        <v>457</v>
      </c>
      <c r="G122" s="286"/>
      <c r="H122" s="284"/>
      <c r="I122" s="284"/>
      <c r="J122" s="284" t="s">
        <v>458</v>
      </c>
      <c r="K122" s="308"/>
    </row>
    <row r="123" spans="2:11" ht="5.25" customHeight="1">
      <c r="B123" s="309"/>
      <c r="C123" s="287"/>
      <c r="D123" s="287"/>
      <c r="E123" s="287"/>
      <c r="F123" s="287"/>
      <c r="G123" s="268"/>
      <c r="H123" s="287"/>
      <c r="I123" s="287"/>
      <c r="J123" s="287"/>
      <c r="K123" s="310"/>
    </row>
    <row r="124" spans="2:11" ht="15" customHeight="1">
      <c r="B124" s="309"/>
      <c r="C124" s="268" t="s">
        <v>462</v>
      </c>
      <c r="D124" s="287"/>
      <c r="E124" s="287"/>
      <c r="F124" s="289" t="s">
        <v>459</v>
      </c>
      <c r="G124" s="268"/>
      <c r="H124" s="268" t="s">
        <v>498</v>
      </c>
      <c r="I124" s="268" t="s">
        <v>461</v>
      </c>
      <c r="J124" s="268">
        <v>120</v>
      </c>
      <c r="K124" s="311"/>
    </row>
    <row r="125" spans="2:11" ht="15" customHeight="1">
      <c r="B125" s="309"/>
      <c r="C125" s="268" t="s">
        <v>507</v>
      </c>
      <c r="D125" s="268"/>
      <c r="E125" s="268"/>
      <c r="F125" s="289" t="s">
        <v>459</v>
      </c>
      <c r="G125" s="268"/>
      <c r="H125" s="268" t="s">
        <v>508</v>
      </c>
      <c r="I125" s="268" t="s">
        <v>461</v>
      </c>
      <c r="J125" s="268" t="s">
        <v>509</v>
      </c>
      <c r="K125" s="311"/>
    </row>
    <row r="126" spans="2:11" ht="15" customHeight="1">
      <c r="B126" s="309"/>
      <c r="C126" s="268" t="s">
        <v>408</v>
      </c>
      <c r="D126" s="268"/>
      <c r="E126" s="268"/>
      <c r="F126" s="289" t="s">
        <v>459</v>
      </c>
      <c r="G126" s="268"/>
      <c r="H126" s="268" t="s">
        <v>510</v>
      </c>
      <c r="I126" s="268" t="s">
        <v>461</v>
      </c>
      <c r="J126" s="268" t="s">
        <v>509</v>
      </c>
      <c r="K126" s="311"/>
    </row>
    <row r="127" spans="2:11" ht="15" customHeight="1">
      <c r="B127" s="309"/>
      <c r="C127" s="268" t="s">
        <v>470</v>
      </c>
      <c r="D127" s="268"/>
      <c r="E127" s="268"/>
      <c r="F127" s="289" t="s">
        <v>465</v>
      </c>
      <c r="G127" s="268"/>
      <c r="H127" s="268" t="s">
        <v>471</v>
      </c>
      <c r="I127" s="268" t="s">
        <v>461</v>
      </c>
      <c r="J127" s="268">
        <v>15</v>
      </c>
      <c r="K127" s="311"/>
    </row>
    <row r="128" spans="2:11" ht="15" customHeight="1">
      <c r="B128" s="309"/>
      <c r="C128" s="291" t="s">
        <v>472</v>
      </c>
      <c r="D128" s="291"/>
      <c r="E128" s="291"/>
      <c r="F128" s="292" t="s">
        <v>465</v>
      </c>
      <c r="G128" s="291"/>
      <c r="H128" s="291" t="s">
        <v>473</v>
      </c>
      <c r="I128" s="291" t="s">
        <v>461</v>
      </c>
      <c r="J128" s="291">
        <v>15</v>
      </c>
      <c r="K128" s="311"/>
    </row>
    <row r="129" spans="2:11" ht="15" customHeight="1">
      <c r="B129" s="309"/>
      <c r="C129" s="291" t="s">
        <v>474</v>
      </c>
      <c r="D129" s="291"/>
      <c r="E129" s="291"/>
      <c r="F129" s="292" t="s">
        <v>465</v>
      </c>
      <c r="G129" s="291"/>
      <c r="H129" s="291" t="s">
        <v>475</v>
      </c>
      <c r="I129" s="291" t="s">
        <v>461</v>
      </c>
      <c r="J129" s="291">
        <v>20</v>
      </c>
      <c r="K129" s="311"/>
    </row>
    <row r="130" spans="2:11" ht="15" customHeight="1">
      <c r="B130" s="309"/>
      <c r="C130" s="291" t="s">
        <v>476</v>
      </c>
      <c r="D130" s="291"/>
      <c r="E130" s="291"/>
      <c r="F130" s="292" t="s">
        <v>465</v>
      </c>
      <c r="G130" s="291"/>
      <c r="H130" s="291" t="s">
        <v>477</v>
      </c>
      <c r="I130" s="291" t="s">
        <v>461</v>
      </c>
      <c r="J130" s="291">
        <v>20</v>
      </c>
      <c r="K130" s="311"/>
    </row>
    <row r="131" spans="2:11" ht="15" customHeight="1">
      <c r="B131" s="309"/>
      <c r="C131" s="268" t="s">
        <v>464</v>
      </c>
      <c r="D131" s="268"/>
      <c r="E131" s="268"/>
      <c r="F131" s="289" t="s">
        <v>465</v>
      </c>
      <c r="G131" s="268"/>
      <c r="H131" s="268" t="s">
        <v>498</v>
      </c>
      <c r="I131" s="268" t="s">
        <v>461</v>
      </c>
      <c r="J131" s="268">
        <v>50</v>
      </c>
      <c r="K131" s="311"/>
    </row>
    <row r="132" spans="2:11" ht="15" customHeight="1">
      <c r="B132" s="309"/>
      <c r="C132" s="268" t="s">
        <v>478</v>
      </c>
      <c r="D132" s="268"/>
      <c r="E132" s="268"/>
      <c r="F132" s="289" t="s">
        <v>465</v>
      </c>
      <c r="G132" s="268"/>
      <c r="H132" s="268" t="s">
        <v>498</v>
      </c>
      <c r="I132" s="268" t="s">
        <v>461</v>
      </c>
      <c r="J132" s="268">
        <v>50</v>
      </c>
      <c r="K132" s="311"/>
    </row>
    <row r="133" spans="2:11" ht="15" customHeight="1">
      <c r="B133" s="309"/>
      <c r="C133" s="268" t="s">
        <v>484</v>
      </c>
      <c r="D133" s="268"/>
      <c r="E133" s="268"/>
      <c r="F133" s="289" t="s">
        <v>465</v>
      </c>
      <c r="G133" s="268"/>
      <c r="H133" s="268" t="s">
        <v>498</v>
      </c>
      <c r="I133" s="268" t="s">
        <v>461</v>
      </c>
      <c r="J133" s="268">
        <v>50</v>
      </c>
      <c r="K133" s="311"/>
    </row>
    <row r="134" spans="2:11" ht="15" customHeight="1">
      <c r="B134" s="309"/>
      <c r="C134" s="268" t="s">
        <v>486</v>
      </c>
      <c r="D134" s="268"/>
      <c r="E134" s="268"/>
      <c r="F134" s="289" t="s">
        <v>465</v>
      </c>
      <c r="G134" s="268"/>
      <c r="H134" s="268" t="s">
        <v>498</v>
      </c>
      <c r="I134" s="268" t="s">
        <v>461</v>
      </c>
      <c r="J134" s="268">
        <v>50</v>
      </c>
      <c r="K134" s="311"/>
    </row>
    <row r="135" spans="2:11" ht="15" customHeight="1">
      <c r="B135" s="309"/>
      <c r="C135" s="268" t="s">
        <v>115</v>
      </c>
      <c r="D135" s="268"/>
      <c r="E135" s="268"/>
      <c r="F135" s="289" t="s">
        <v>465</v>
      </c>
      <c r="G135" s="268"/>
      <c r="H135" s="268" t="s">
        <v>511</v>
      </c>
      <c r="I135" s="268" t="s">
        <v>461</v>
      </c>
      <c r="J135" s="268">
        <v>255</v>
      </c>
      <c r="K135" s="311"/>
    </row>
    <row r="136" spans="2:11" ht="15" customHeight="1">
      <c r="B136" s="309"/>
      <c r="C136" s="268" t="s">
        <v>488</v>
      </c>
      <c r="D136" s="268"/>
      <c r="E136" s="268"/>
      <c r="F136" s="289" t="s">
        <v>459</v>
      </c>
      <c r="G136" s="268"/>
      <c r="H136" s="268" t="s">
        <v>512</v>
      </c>
      <c r="I136" s="268" t="s">
        <v>490</v>
      </c>
      <c r="J136" s="268"/>
      <c r="K136" s="311"/>
    </row>
    <row r="137" spans="2:11" ht="15" customHeight="1">
      <c r="B137" s="309"/>
      <c r="C137" s="268" t="s">
        <v>491</v>
      </c>
      <c r="D137" s="268"/>
      <c r="E137" s="268"/>
      <c r="F137" s="289" t="s">
        <v>459</v>
      </c>
      <c r="G137" s="268"/>
      <c r="H137" s="268" t="s">
        <v>513</v>
      </c>
      <c r="I137" s="268" t="s">
        <v>493</v>
      </c>
      <c r="J137" s="268"/>
      <c r="K137" s="311"/>
    </row>
    <row r="138" spans="2:11" ht="15" customHeight="1">
      <c r="B138" s="309"/>
      <c r="C138" s="268" t="s">
        <v>494</v>
      </c>
      <c r="D138" s="268"/>
      <c r="E138" s="268"/>
      <c r="F138" s="289" t="s">
        <v>459</v>
      </c>
      <c r="G138" s="268"/>
      <c r="H138" s="268" t="s">
        <v>494</v>
      </c>
      <c r="I138" s="268" t="s">
        <v>493</v>
      </c>
      <c r="J138" s="268"/>
      <c r="K138" s="311"/>
    </row>
    <row r="139" spans="2:11" ht="15" customHeight="1">
      <c r="B139" s="309"/>
      <c r="C139" s="268" t="s">
        <v>37</v>
      </c>
      <c r="D139" s="268"/>
      <c r="E139" s="268"/>
      <c r="F139" s="289" t="s">
        <v>459</v>
      </c>
      <c r="G139" s="268"/>
      <c r="H139" s="268" t="s">
        <v>514</v>
      </c>
      <c r="I139" s="268" t="s">
        <v>493</v>
      </c>
      <c r="J139" s="268"/>
      <c r="K139" s="311"/>
    </row>
    <row r="140" spans="2:11" ht="15" customHeight="1">
      <c r="B140" s="309"/>
      <c r="C140" s="268" t="s">
        <v>515</v>
      </c>
      <c r="D140" s="268"/>
      <c r="E140" s="268"/>
      <c r="F140" s="289" t="s">
        <v>459</v>
      </c>
      <c r="G140" s="268"/>
      <c r="H140" s="268" t="s">
        <v>516</v>
      </c>
      <c r="I140" s="268" t="s">
        <v>493</v>
      </c>
      <c r="J140" s="268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4"/>
      <c r="C142" s="264"/>
      <c r="D142" s="264"/>
      <c r="E142" s="264"/>
      <c r="F142" s="301"/>
      <c r="G142" s="264"/>
      <c r="H142" s="264"/>
      <c r="I142" s="264"/>
      <c r="J142" s="264"/>
      <c r="K142" s="264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280" t="s">
        <v>517</v>
      </c>
      <c r="D145" s="280"/>
      <c r="E145" s="280"/>
      <c r="F145" s="280"/>
      <c r="G145" s="280"/>
      <c r="H145" s="280"/>
      <c r="I145" s="280"/>
      <c r="J145" s="280"/>
      <c r="K145" s="281"/>
    </row>
    <row r="146" spans="2:11" ht="17.25" customHeight="1">
      <c r="B146" s="279"/>
      <c r="C146" s="282" t="s">
        <v>453</v>
      </c>
      <c r="D146" s="282"/>
      <c r="E146" s="282"/>
      <c r="F146" s="282" t="s">
        <v>454</v>
      </c>
      <c r="G146" s="283"/>
      <c r="H146" s="282" t="s">
        <v>110</v>
      </c>
      <c r="I146" s="282" t="s">
        <v>56</v>
      </c>
      <c r="J146" s="282" t="s">
        <v>455</v>
      </c>
      <c r="K146" s="281"/>
    </row>
    <row r="147" spans="2:11" ht="17.25" customHeight="1">
      <c r="B147" s="279"/>
      <c r="C147" s="284" t="s">
        <v>456</v>
      </c>
      <c r="D147" s="284"/>
      <c r="E147" s="284"/>
      <c r="F147" s="285" t="s">
        <v>457</v>
      </c>
      <c r="G147" s="286"/>
      <c r="H147" s="284"/>
      <c r="I147" s="284"/>
      <c r="J147" s="284" t="s">
        <v>458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462</v>
      </c>
      <c r="D149" s="268"/>
      <c r="E149" s="268"/>
      <c r="F149" s="316" t="s">
        <v>459</v>
      </c>
      <c r="G149" s="268"/>
      <c r="H149" s="315" t="s">
        <v>498</v>
      </c>
      <c r="I149" s="315" t="s">
        <v>461</v>
      </c>
      <c r="J149" s="315">
        <v>120</v>
      </c>
      <c r="K149" s="311"/>
    </row>
    <row r="150" spans="2:11" ht="15" customHeight="1">
      <c r="B150" s="290"/>
      <c r="C150" s="315" t="s">
        <v>507</v>
      </c>
      <c r="D150" s="268"/>
      <c r="E150" s="268"/>
      <c r="F150" s="316" t="s">
        <v>459</v>
      </c>
      <c r="G150" s="268"/>
      <c r="H150" s="315" t="s">
        <v>518</v>
      </c>
      <c r="I150" s="315" t="s">
        <v>461</v>
      </c>
      <c r="J150" s="315" t="s">
        <v>509</v>
      </c>
      <c r="K150" s="311"/>
    </row>
    <row r="151" spans="2:11" ht="15" customHeight="1">
      <c r="B151" s="290"/>
      <c r="C151" s="315" t="s">
        <v>408</v>
      </c>
      <c r="D151" s="268"/>
      <c r="E151" s="268"/>
      <c r="F151" s="316" t="s">
        <v>459</v>
      </c>
      <c r="G151" s="268"/>
      <c r="H151" s="315" t="s">
        <v>519</v>
      </c>
      <c r="I151" s="315" t="s">
        <v>461</v>
      </c>
      <c r="J151" s="315" t="s">
        <v>509</v>
      </c>
      <c r="K151" s="311"/>
    </row>
    <row r="152" spans="2:11" ht="15" customHeight="1">
      <c r="B152" s="290"/>
      <c r="C152" s="315" t="s">
        <v>464</v>
      </c>
      <c r="D152" s="268"/>
      <c r="E152" s="268"/>
      <c r="F152" s="316" t="s">
        <v>465</v>
      </c>
      <c r="G152" s="268"/>
      <c r="H152" s="315" t="s">
        <v>498</v>
      </c>
      <c r="I152" s="315" t="s">
        <v>461</v>
      </c>
      <c r="J152" s="315">
        <v>50</v>
      </c>
      <c r="K152" s="311"/>
    </row>
    <row r="153" spans="2:11" ht="15" customHeight="1">
      <c r="B153" s="290"/>
      <c r="C153" s="315" t="s">
        <v>467</v>
      </c>
      <c r="D153" s="268"/>
      <c r="E153" s="268"/>
      <c r="F153" s="316" t="s">
        <v>459</v>
      </c>
      <c r="G153" s="268"/>
      <c r="H153" s="315" t="s">
        <v>498</v>
      </c>
      <c r="I153" s="315" t="s">
        <v>469</v>
      </c>
      <c r="J153" s="315"/>
      <c r="K153" s="311"/>
    </row>
    <row r="154" spans="2:11" ht="15" customHeight="1">
      <c r="B154" s="290"/>
      <c r="C154" s="315" t="s">
        <v>478</v>
      </c>
      <c r="D154" s="268"/>
      <c r="E154" s="268"/>
      <c r="F154" s="316" t="s">
        <v>465</v>
      </c>
      <c r="G154" s="268"/>
      <c r="H154" s="315" t="s">
        <v>498</v>
      </c>
      <c r="I154" s="315" t="s">
        <v>461</v>
      </c>
      <c r="J154" s="315">
        <v>50</v>
      </c>
      <c r="K154" s="311"/>
    </row>
    <row r="155" spans="2:11" ht="15" customHeight="1">
      <c r="B155" s="290"/>
      <c r="C155" s="315" t="s">
        <v>486</v>
      </c>
      <c r="D155" s="268"/>
      <c r="E155" s="268"/>
      <c r="F155" s="316" t="s">
        <v>465</v>
      </c>
      <c r="G155" s="268"/>
      <c r="H155" s="315" t="s">
        <v>498</v>
      </c>
      <c r="I155" s="315" t="s">
        <v>461</v>
      </c>
      <c r="J155" s="315">
        <v>50</v>
      </c>
      <c r="K155" s="311"/>
    </row>
    <row r="156" spans="2:11" ht="15" customHeight="1">
      <c r="B156" s="290"/>
      <c r="C156" s="315" t="s">
        <v>484</v>
      </c>
      <c r="D156" s="268"/>
      <c r="E156" s="268"/>
      <c r="F156" s="316" t="s">
        <v>465</v>
      </c>
      <c r="G156" s="268"/>
      <c r="H156" s="315" t="s">
        <v>498</v>
      </c>
      <c r="I156" s="315" t="s">
        <v>461</v>
      </c>
      <c r="J156" s="315">
        <v>50</v>
      </c>
      <c r="K156" s="311"/>
    </row>
    <row r="157" spans="2:11" ht="15" customHeight="1">
      <c r="B157" s="290"/>
      <c r="C157" s="315" t="s">
        <v>91</v>
      </c>
      <c r="D157" s="268"/>
      <c r="E157" s="268"/>
      <c r="F157" s="316" t="s">
        <v>459</v>
      </c>
      <c r="G157" s="268"/>
      <c r="H157" s="315" t="s">
        <v>520</v>
      </c>
      <c r="I157" s="315" t="s">
        <v>461</v>
      </c>
      <c r="J157" s="315" t="s">
        <v>521</v>
      </c>
      <c r="K157" s="311"/>
    </row>
    <row r="158" spans="2:11" ht="15" customHeight="1">
      <c r="B158" s="290"/>
      <c r="C158" s="315" t="s">
        <v>522</v>
      </c>
      <c r="D158" s="268"/>
      <c r="E158" s="268"/>
      <c r="F158" s="316" t="s">
        <v>459</v>
      </c>
      <c r="G158" s="268"/>
      <c r="H158" s="315" t="s">
        <v>523</v>
      </c>
      <c r="I158" s="315" t="s">
        <v>493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4"/>
      <c r="C160" s="268"/>
      <c r="D160" s="268"/>
      <c r="E160" s="268"/>
      <c r="F160" s="289"/>
      <c r="G160" s="268"/>
      <c r="H160" s="268"/>
      <c r="I160" s="268"/>
      <c r="J160" s="268"/>
      <c r="K160" s="264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258" t="s">
        <v>524</v>
      </c>
      <c r="D163" s="258"/>
      <c r="E163" s="258"/>
      <c r="F163" s="258"/>
      <c r="G163" s="258"/>
      <c r="H163" s="258"/>
      <c r="I163" s="258"/>
      <c r="J163" s="258"/>
      <c r="K163" s="259"/>
    </row>
    <row r="164" spans="2:11" ht="17.25" customHeight="1">
      <c r="B164" s="257"/>
      <c r="C164" s="282" t="s">
        <v>453</v>
      </c>
      <c r="D164" s="282"/>
      <c r="E164" s="282"/>
      <c r="F164" s="282" t="s">
        <v>454</v>
      </c>
      <c r="G164" s="319"/>
      <c r="H164" s="320" t="s">
        <v>110</v>
      </c>
      <c r="I164" s="320" t="s">
        <v>56</v>
      </c>
      <c r="J164" s="282" t="s">
        <v>455</v>
      </c>
      <c r="K164" s="259"/>
    </row>
    <row r="165" spans="2:11" ht="17.25" customHeight="1">
      <c r="B165" s="260"/>
      <c r="C165" s="284" t="s">
        <v>456</v>
      </c>
      <c r="D165" s="284"/>
      <c r="E165" s="284"/>
      <c r="F165" s="285" t="s">
        <v>457</v>
      </c>
      <c r="G165" s="321"/>
      <c r="H165" s="322"/>
      <c r="I165" s="322"/>
      <c r="J165" s="284" t="s">
        <v>458</v>
      </c>
      <c r="K165" s="262"/>
    </row>
    <row r="166" spans="2:11" ht="5.25" customHeight="1">
      <c r="B166" s="290"/>
      <c r="C166" s="287"/>
      <c r="D166" s="287"/>
      <c r="E166" s="287"/>
      <c r="F166" s="287"/>
      <c r="G166" s="288"/>
      <c r="H166" s="287"/>
      <c r="I166" s="287"/>
      <c r="J166" s="287"/>
      <c r="K166" s="311"/>
    </row>
    <row r="167" spans="2:11" ht="15" customHeight="1">
      <c r="B167" s="290"/>
      <c r="C167" s="268" t="s">
        <v>462</v>
      </c>
      <c r="D167" s="268"/>
      <c r="E167" s="268"/>
      <c r="F167" s="289" t="s">
        <v>459</v>
      </c>
      <c r="G167" s="268"/>
      <c r="H167" s="268" t="s">
        <v>498</v>
      </c>
      <c r="I167" s="268" t="s">
        <v>461</v>
      </c>
      <c r="J167" s="268">
        <v>120</v>
      </c>
      <c r="K167" s="311"/>
    </row>
    <row r="168" spans="2:11" ht="15" customHeight="1">
      <c r="B168" s="290"/>
      <c r="C168" s="268" t="s">
        <v>507</v>
      </c>
      <c r="D168" s="268"/>
      <c r="E168" s="268"/>
      <c r="F168" s="289" t="s">
        <v>459</v>
      </c>
      <c r="G168" s="268"/>
      <c r="H168" s="268" t="s">
        <v>508</v>
      </c>
      <c r="I168" s="268" t="s">
        <v>461</v>
      </c>
      <c r="J168" s="268" t="s">
        <v>509</v>
      </c>
      <c r="K168" s="311"/>
    </row>
    <row r="169" spans="2:11" ht="15" customHeight="1">
      <c r="B169" s="290"/>
      <c r="C169" s="268" t="s">
        <v>408</v>
      </c>
      <c r="D169" s="268"/>
      <c r="E169" s="268"/>
      <c r="F169" s="289" t="s">
        <v>459</v>
      </c>
      <c r="G169" s="268"/>
      <c r="H169" s="268" t="s">
        <v>525</v>
      </c>
      <c r="I169" s="268" t="s">
        <v>461</v>
      </c>
      <c r="J169" s="268" t="s">
        <v>509</v>
      </c>
      <c r="K169" s="311"/>
    </row>
    <row r="170" spans="2:11" ht="15" customHeight="1">
      <c r="B170" s="290"/>
      <c r="C170" s="268" t="s">
        <v>464</v>
      </c>
      <c r="D170" s="268"/>
      <c r="E170" s="268"/>
      <c r="F170" s="289" t="s">
        <v>465</v>
      </c>
      <c r="G170" s="268"/>
      <c r="H170" s="268" t="s">
        <v>525</v>
      </c>
      <c r="I170" s="268" t="s">
        <v>461</v>
      </c>
      <c r="J170" s="268">
        <v>50</v>
      </c>
      <c r="K170" s="311"/>
    </row>
    <row r="171" spans="2:11" ht="15" customHeight="1">
      <c r="B171" s="290"/>
      <c r="C171" s="268" t="s">
        <v>467</v>
      </c>
      <c r="D171" s="268"/>
      <c r="E171" s="268"/>
      <c r="F171" s="289" t="s">
        <v>459</v>
      </c>
      <c r="G171" s="268"/>
      <c r="H171" s="268" t="s">
        <v>525</v>
      </c>
      <c r="I171" s="268" t="s">
        <v>469</v>
      </c>
      <c r="J171" s="268"/>
      <c r="K171" s="311"/>
    </row>
    <row r="172" spans="2:11" ht="15" customHeight="1">
      <c r="B172" s="290"/>
      <c r="C172" s="268" t="s">
        <v>478</v>
      </c>
      <c r="D172" s="268"/>
      <c r="E172" s="268"/>
      <c r="F172" s="289" t="s">
        <v>465</v>
      </c>
      <c r="G172" s="268"/>
      <c r="H172" s="268" t="s">
        <v>525</v>
      </c>
      <c r="I172" s="268" t="s">
        <v>461</v>
      </c>
      <c r="J172" s="268">
        <v>50</v>
      </c>
      <c r="K172" s="311"/>
    </row>
    <row r="173" spans="2:11" ht="15" customHeight="1">
      <c r="B173" s="290"/>
      <c r="C173" s="268" t="s">
        <v>486</v>
      </c>
      <c r="D173" s="268"/>
      <c r="E173" s="268"/>
      <c r="F173" s="289" t="s">
        <v>465</v>
      </c>
      <c r="G173" s="268"/>
      <c r="H173" s="268" t="s">
        <v>525</v>
      </c>
      <c r="I173" s="268" t="s">
        <v>461</v>
      </c>
      <c r="J173" s="268">
        <v>50</v>
      </c>
      <c r="K173" s="311"/>
    </row>
    <row r="174" spans="2:11" ht="15" customHeight="1">
      <c r="B174" s="290"/>
      <c r="C174" s="268" t="s">
        <v>484</v>
      </c>
      <c r="D174" s="268"/>
      <c r="E174" s="268"/>
      <c r="F174" s="289" t="s">
        <v>465</v>
      </c>
      <c r="G174" s="268"/>
      <c r="H174" s="268" t="s">
        <v>525</v>
      </c>
      <c r="I174" s="268" t="s">
        <v>461</v>
      </c>
      <c r="J174" s="268">
        <v>50</v>
      </c>
      <c r="K174" s="311"/>
    </row>
    <row r="175" spans="2:11" ht="15" customHeight="1">
      <c r="B175" s="290"/>
      <c r="C175" s="268" t="s">
        <v>109</v>
      </c>
      <c r="D175" s="268"/>
      <c r="E175" s="268"/>
      <c r="F175" s="289" t="s">
        <v>459</v>
      </c>
      <c r="G175" s="268"/>
      <c r="H175" s="268" t="s">
        <v>526</v>
      </c>
      <c r="I175" s="268" t="s">
        <v>527</v>
      </c>
      <c r="J175" s="268"/>
      <c r="K175" s="311"/>
    </row>
    <row r="176" spans="2:11" ht="15" customHeight="1">
      <c r="B176" s="290"/>
      <c r="C176" s="268" t="s">
        <v>56</v>
      </c>
      <c r="D176" s="268"/>
      <c r="E176" s="268"/>
      <c r="F176" s="289" t="s">
        <v>459</v>
      </c>
      <c r="G176" s="268"/>
      <c r="H176" s="268" t="s">
        <v>528</v>
      </c>
      <c r="I176" s="268" t="s">
        <v>529</v>
      </c>
      <c r="J176" s="268">
        <v>1</v>
      </c>
      <c r="K176" s="311"/>
    </row>
    <row r="177" spans="2:11" ht="15" customHeight="1">
      <c r="B177" s="290"/>
      <c r="C177" s="268" t="s">
        <v>52</v>
      </c>
      <c r="D177" s="268"/>
      <c r="E177" s="268"/>
      <c r="F177" s="289" t="s">
        <v>459</v>
      </c>
      <c r="G177" s="268"/>
      <c r="H177" s="268" t="s">
        <v>530</v>
      </c>
      <c r="I177" s="268" t="s">
        <v>461</v>
      </c>
      <c r="J177" s="268">
        <v>20</v>
      </c>
      <c r="K177" s="311"/>
    </row>
    <row r="178" spans="2:11" ht="15" customHeight="1">
      <c r="B178" s="290"/>
      <c r="C178" s="268" t="s">
        <v>110</v>
      </c>
      <c r="D178" s="268"/>
      <c r="E178" s="268"/>
      <c r="F178" s="289" t="s">
        <v>459</v>
      </c>
      <c r="G178" s="268"/>
      <c r="H178" s="268" t="s">
        <v>531</v>
      </c>
      <c r="I178" s="268" t="s">
        <v>461</v>
      </c>
      <c r="J178" s="268">
        <v>255</v>
      </c>
      <c r="K178" s="311"/>
    </row>
    <row r="179" spans="2:11" ht="15" customHeight="1">
      <c r="B179" s="290"/>
      <c r="C179" s="268" t="s">
        <v>111</v>
      </c>
      <c r="D179" s="268"/>
      <c r="E179" s="268"/>
      <c r="F179" s="289" t="s">
        <v>459</v>
      </c>
      <c r="G179" s="268"/>
      <c r="H179" s="268" t="s">
        <v>424</v>
      </c>
      <c r="I179" s="268" t="s">
        <v>461</v>
      </c>
      <c r="J179" s="268">
        <v>10</v>
      </c>
      <c r="K179" s="311"/>
    </row>
    <row r="180" spans="2:11" ht="15" customHeight="1">
      <c r="B180" s="290"/>
      <c r="C180" s="268" t="s">
        <v>112</v>
      </c>
      <c r="D180" s="268"/>
      <c r="E180" s="268"/>
      <c r="F180" s="289" t="s">
        <v>459</v>
      </c>
      <c r="G180" s="268"/>
      <c r="H180" s="268" t="s">
        <v>532</v>
      </c>
      <c r="I180" s="268" t="s">
        <v>493</v>
      </c>
      <c r="J180" s="268"/>
      <c r="K180" s="311"/>
    </row>
    <row r="181" spans="2:11" ht="15" customHeight="1">
      <c r="B181" s="290"/>
      <c r="C181" s="268" t="s">
        <v>533</v>
      </c>
      <c r="D181" s="268"/>
      <c r="E181" s="268"/>
      <c r="F181" s="289" t="s">
        <v>459</v>
      </c>
      <c r="G181" s="268"/>
      <c r="H181" s="268" t="s">
        <v>534</v>
      </c>
      <c r="I181" s="268" t="s">
        <v>493</v>
      </c>
      <c r="J181" s="268"/>
      <c r="K181" s="311"/>
    </row>
    <row r="182" spans="2:11" ht="15" customHeight="1">
      <c r="B182" s="290"/>
      <c r="C182" s="268" t="s">
        <v>522</v>
      </c>
      <c r="D182" s="268"/>
      <c r="E182" s="268"/>
      <c r="F182" s="289" t="s">
        <v>459</v>
      </c>
      <c r="G182" s="268"/>
      <c r="H182" s="268" t="s">
        <v>535</v>
      </c>
      <c r="I182" s="268" t="s">
        <v>493</v>
      </c>
      <c r="J182" s="268"/>
      <c r="K182" s="311"/>
    </row>
    <row r="183" spans="2:11" ht="15" customHeight="1">
      <c r="B183" s="290"/>
      <c r="C183" s="268" t="s">
        <v>114</v>
      </c>
      <c r="D183" s="268"/>
      <c r="E183" s="268"/>
      <c r="F183" s="289" t="s">
        <v>465</v>
      </c>
      <c r="G183" s="268"/>
      <c r="H183" s="268" t="s">
        <v>536</v>
      </c>
      <c r="I183" s="268" t="s">
        <v>461</v>
      </c>
      <c r="J183" s="268">
        <v>50</v>
      </c>
      <c r="K183" s="311"/>
    </row>
    <row r="184" spans="2:11" ht="15" customHeight="1">
      <c r="B184" s="290"/>
      <c r="C184" s="268" t="s">
        <v>537</v>
      </c>
      <c r="D184" s="268"/>
      <c r="E184" s="268"/>
      <c r="F184" s="289" t="s">
        <v>465</v>
      </c>
      <c r="G184" s="268"/>
      <c r="H184" s="268" t="s">
        <v>538</v>
      </c>
      <c r="I184" s="268" t="s">
        <v>539</v>
      </c>
      <c r="J184" s="268"/>
      <c r="K184" s="311"/>
    </row>
    <row r="185" spans="2:11" ht="15" customHeight="1">
      <c r="B185" s="290"/>
      <c r="C185" s="268" t="s">
        <v>540</v>
      </c>
      <c r="D185" s="268"/>
      <c r="E185" s="268"/>
      <c r="F185" s="289" t="s">
        <v>465</v>
      </c>
      <c r="G185" s="268"/>
      <c r="H185" s="268" t="s">
        <v>541</v>
      </c>
      <c r="I185" s="268" t="s">
        <v>539</v>
      </c>
      <c r="J185" s="268"/>
      <c r="K185" s="311"/>
    </row>
    <row r="186" spans="2:11" ht="15" customHeight="1">
      <c r="B186" s="290"/>
      <c r="C186" s="268" t="s">
        <v>542</v>
      </c>
      <c r="D186" s="268"/>
      <c r="E186" s="268"/>
      <c r="F186" s="289" t="s">
        <v>465</v>
      </c>
      <c r="G186" s="268"/>
      <c r="H186" s="268" t="s">
        <v>543</v>
      </c>
      <c r="I186" s="268" t="s">
        <v>539</v>
      </c>
      <c r="J186" s="268"/>
      <c r="K186" s="311"/>
    </row>
    <row r="187" spans="2:11" ht="15" customHeight="1">
      <c r="B187" s="290"/>
      <c r="C187" s="323" t="s">
        <v>544</v>
      </c>
      <c r="D187" s="268"/>
      <c r="E187" s="268"/>
      <c r="F187" s="289" t="s">
        <v>465</v>
      </c>
      <c r="G187" s="268"/>
      <c r="H187" s="268" t="s">
        <v>545</v>
      </c>
      <c r="I187" s="268" t="s">
        <v>546</v>
      </c>
      <c r="J187" s="324" t="s">
        <v>547</v>
      </c>
      <c r="K187" s="311"/>
    </row>
    <row r="188" spans="2:11" ht="15" customHeight="1">
      <c r="B188" s="290"/>
      <c r="C188" s="274" t="s">
        <v>41</v>
      </c>
      <c r="D188" s="268"/>
      <c r="E188" s="268"/>
      <c r="F188" s="289" t="s">
        <v>459</v>
      </c>
      <c r="G188" s="268"/>
      <c r="H188" s="264" t="s">
        <v>548</v>
      </c>
      <c r="I188" s="268" t="s">
        <v>549</v>
      </c>
      <c r="J188" s="268"/>
      <c r="K188" s="311"/>
    </row>
    <row r="189" spans="2:11" ht="15" customHeight="1">
      <c r="B189" s="290"/>
      <c r="C189" s="274" t="s">
        <v>550</v>
      </c>
      <c r="D189" s="268"/>
      <c r="E189" s="268"/>
      <c r="F189" s="289" t="s">
        <v>459</v>
      </c>
      <c r="G189" s="268"/>
      <c r="H189" s="268" t="s">
        <v>551</v>
      </c>
      <c r="I189" s="268" t="s">
        <v>493</v>
      </c>
      <c r="J189" s="268"/>
      <c r="K189" s="311"/>
    </row>
    <row r="190" spans="2:11" ht="15" customHeight="1">
      <c r="B190" s="290"/>
      <c r="C190" s="274" t="s">
        <v>552</v>
      </c>
      <c r="D190" s="268"/>
      <c r="E190" s="268"/>
      <c r="F190" s="289" t="s">
        <v>459</v>
      </c>
      <c r="G190" s="268"/>
      <c r="H190" s="268" t="s">
        <v>553</v>
      </c>
      <c r="I190" s="268" t="s">
        <v>493</v>
      </c>
      <c r="J190" s="268"/>
      <c r="K190" s="311"/>
    </row>
    <row r="191" spans="2:11" ht="15" customHeight="1">
      <c r="B191" s="290"/>
      <c r="C191" s="274" t="s">
        <v>554</v>
      </c>
      <c r="D191" s="268"/>
      <c r="E191" s="268"/>
      <c r="F191" s="289" t="s">
        <v>465</v>
      </c>
      <c r="G191" s="268"/>
      <c r="H191" s="268" t="s">
        <v>555</v>
      </c>
      <c r="I191" s="268" t="s">
        <v>493</v>
      </c>
      <c r="J191" s="268"/>
      <c r="K191" s="311"/>
    </row>
    <row r="192" spans="2:11" ht="15" customHeight="1">
      <c r="B192" s="317"/>
      <c r="C192" s="325"/>
      <c r="D192" s="299"/>
      <c r="E192" s="299"/>
      <c r="F192" s="299"/>
      <c r="G192" s="299"/>
      <c r="H192" s="299"/>
      <c r="I192" s="299"/>
      <c r="J192" s="299"/>
      <c r="K192" s="318"/>
    </row>
    <row r="193" spans="2:11" ht="18.75" customHeight="1">
      <c r="B193" s="264"/>
      <c r="C193" s="268"/>
      <c r="D193" s="268"/>
      <c r="E193" s="268"/>
      <c r="F193" s="289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9"/>
      <c r="G194" s="268"/>
      <c r="H194" s="268"/>
      <c r="I194" s="268"/>
      <c r="J194" s="268"/>
      <c r="K194" s="264"/>
    </row>
    <row r="195" spans="2:11" ht="18.75" customHeight="1"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</row>
    <row r="196" spans="2:11" ht="13.5">
      <c r="B196" s="254"/>
      <c r="C196" s="255"/>
      <c r="D196" s="255"/>
      <c r="E196" s="255"/>
      <c r="F196" s="255"/>
      <c r="G196" s="255"/>
      <c r="H196" s="255"/>
      <c r="I196" s="255"/>
      <c r="J196" s="255"/>
      <c r="K196" s="256"/>
    </row>
    <row r="197" spans="2:11" ht="21">
      <c r="B197" s="257"/>
      <c r="C197" s="258" t="s">
        <v>556</v>
      </c>
      <c r="D197" s="258"/>
      <c r="E197" s="258"/>
      <c r="F197" s="258"/>
      <c r="G197" s="258"/>
      <c r="H197" s="258"/>
      <c r="I197" s="258"/>
      <c r="J197" s="258"/>
      <c r="K197" s="259"/>
    </row>
    <row r="198" spans="2:11" ht="25.5" customHeight="1">
      <c r="B198" s="257"/>
      <c r="C198" s="326" t="s">
        <v>557</v>
      </c>
      <c r="D198" s="326"/>
      <c r="E198" s="326"/>
      <c r="F198" s="326" t="s">
        <v>558</v>
      </c>
      <c r="G198" s="327"/>
      <c r="H198" s="326" t="s">
        <v>559</v>
      </c>
      <c r="I198" s="326"/>
      <c r="J198" s="326"/>
      <c r="K198" s="259"/>
    </row>
    <row r="199" spans="2:11" ht="5.25" customHeight="1">
      <c r="B199" s="290"/>
      <c r="C199" s="287"/>
      <c r="D199" s="287"/>
      <c r="E199" s="287"/>
      <c r="F199" s="287"/>
      <c r="G199" s="268"/>
      <c r="H199" s="287"/>
      <c r="I199" s="287"/>
      <c r="J199" s="287"/>
      <c r="K199" s="311"/>
    </row>
    <row r="200" spans="2:11" ht="15" customHeight="1">
      <c r="B200" s="290"/>
      <c r="C200" s="268" t="s">
        <v>549</v>
      </c>
      <c r="D200" s="268"/>
      <c r="E200" s="268"/>
      <c r="F200" s="289" t="s">
        <v>42</v>
      </c>
      <c r="G200" s="268"/>
      <c r="H200" s="268" t="s">
        <v>560</v>
      </c>
      <c r="I200" s="268"/>
      <c r="J200" s="268"/>
      <c r="K200" s="311"/>
    </row>
    <row r="201" spans="2:11" ht="15" customHeight="1">
      <c r="B201" s="290"/>
      <c r="C201" s="296"/>
      <c r="D201" s="268"/>
      <c r="E201" s="268"/>
      <c r="F201" s="289" t="s">
        <v>43</v>
      </c>
      <c r="G201" s="268"/>
      <c r="H201" s="268" t="s">
        <v>561</v>
      </c>
      <c r="I201" s="268"/>
      <c r="J201" s="268"/>
      <c r="K201" s="311"/>
    </row>
    <row r="202" spans="2:11" ht="15" customHeight="1">
      <c r="B202" s="290"/>
      <c r="C202" s="296"/>
      <c r="D202" s="268"/>
      <c r="E202" s="268"/>
      <c r="F202" s="289" t="s">
        <v>46</v>
      </c>
      <c r="G202" s="268"/>
      <c r="H202" s="268" t="s">
        <v>562</v>
      </c>
      <c r="I202" s="268"/>
      <c r="J202" s="268"/>
      <c r="K202" s="311"/>
    </row>
    <row r="203" spans="2:11" ht="15" customHeight="1">
      <c r="B203" s="290"/>
      <c r="C203" s="268"/>
      <c r="D203" s="268"/>
      <c r="E203" s="268"/>
      <c r="F203" s="289" t="s">
        <v>44</v>
      </c>
      <c r="G203" s="268"/>
      <c r="H203" s="268" t="s">
        <v>563</v>
      </c>
      <c r="I203" s="268"/>
      <c r="J203" s="268"/>
      <c r="K203" s="311"/>
    </row>
    <row r="204" spans="2:11" ht="15" customHeight="1">
      <c r="B204" s="290"/>
      <c r="C204" s="268"/>
      <c r="D204" s="268"/>
      <c r="E204" s="268"/>
      <c r="F204" s="289" t="s">
        <v>45</v>
      </c>
      <c r="G204" s="268"/>
      <c r="H204" s="268" t="s">
        <v>564</v>
      </c>
      <c r="I204" s="268"/>
      <c r="J204" s="268"/>
      <c r="K204" s="311"/>
    </row>
    <row r="205" spans="2:11" ht="15" customHeight="1">
      <c r="B205" s="290"/>
      <c r="C205" s="268"/>
      <c r="D205" s="268"/>
      <c r="E205" s="268"/>
      <c r="F205" s="289"/>
      <c r="G205" s="268"/>
      <c r="H205" s="268"/>
      <c r="I205" s="268"/>
      <c r="J205" s="268"/>
      <c r="K205" s="311"/>
    </row>
    <row r="206" spans="2:11" ht="15" customHeight="1">
      <c r="B206" s="290"/>
      <c r="C206" s="268" t="s">
        <v>505</v>
      </c>
      <c r="D206" s="268"/>
      <c r="E206" s="268"/>
      <c r="F206" s="289" t="s">
        <v>78</v>
      </c>
      <c r="G206" s="268"/>
      <c r="H206" s="268" t="s">
        <v>565</v>
      </c>
      <c r="I206" s="268"/>
      <c r="J206" s="268"/>
      <c r="K206" s="311"/>
    </row>
    <row r="207" spans="2:11" ht="15" customHeight="1">
      <c r="B207" s="290"/>
      <c r="C207" s="296"/>
      <c r="D207" s="268"/>
      <c r="E207" s="268"/>
      <c r="F207" s="289" t="s">
        <v>404</v>
      </c>
      <c r="G207" s="268"/>
      <c r="H207" s="268" t="s">
        <v>405</v>
      </c>
      <c r="I207" s="268"/>
      <c r="J207" s="268"/>
      <c r="K207" s="311"/>
    </row>
    <row r="208" spans="2:11" ht="15" customHeight="1">
      <c r="B208" s="290"/>
      <c r="C208" s="268"/>
      <c r="D208" s="268"/>
      <c r="E208" s="268"/>
      <c r="F208" s="289" t="s">
        <v>402</v>
      </c>
      <c r="G208" s="268"/>
      <c r="H208" s="268" t="s">
        <v>566</v>
      </c>
      <c r="I208" s="268"/>
      <c r="J208" s="268"/>
      <c r="K208" s="311"/>
    </row>
    <row r="209" spans="2:11" ht="15" customHeight="1">
      <c r="B209" s="328"/>
      <c r="C209" s="296"/>
      <c r="D209" s="296"/>
      <c r="E209" s="296"/>
      <c r="F209" s="289" t="s">
        <v>406</v>
      </c>
      <c r="G209" s="274"/>
      <c r="H209" s="315" t="s">
        <v>407</v>
      </c>
      <c r="I209" s="315"/>
      <c r="J209" s="315"/>
      <c r="K209" s="329"/>
    </row>
    <row r="210" spans="2:11" ht="15" customHeight="1">
      <c r="B210" s="328"/>
      <c r="C210" s="296"/>
      <c r="D210" s="296"/>
      <c r="E210" s="296"/>
      <c r="F210" s="289" t="s">
        <v>383</v>
      </c>
      <c r="G210" s="274"/>
      <c r="H210" s="315" t="s">
        <v>567</v>
      </c>
      <c r="I210" s="315"/>
      <c r="J210" s="315"/>
      <c r="K210" s="329"/>
    </row>
    <row r="211" spans="2:11" ht="15" customHeight="1">
      <c r="B211" s="328"/>
      <c r="C211" s="296"/>
      <c r="D211" s="296"/>
      <c r="E211" s="296"/>
      <c r="F211" s="330"/>
      <c r="G211" s="274"/>
      <c r="H211" s="331"/>
      <c r="I211" s="331"/>
      <c r="J211" s="331"/>
      <c r="K211" s="329"/>
    </row>
    <row r="212" spans="2:11" ht="15" customHeight="1">
      <c r="B212" s="328"/>
      <c r="C212" s="268" t="s">
        <v>529</v>
      </c>
      <c r="D212" s="296"/>
      <c r="E212" s="296"/>
      <c r="F212" s="289">
        <v>1</v>
      </c>
      <c r="G212" s="274"/>
      <c r="H212" s="315" t="s">
        <v>568</v>
      </c>
      <c r="I212" s="315"/>
      <c r="J212" s="315"/>
      <c r="K212" s="329"/>
    </row>
    <row r="213" spans="2:11" ht="15" customHeight="1">
      <c r="B213" s="328"/>
      <c r="C213" s="296"/>
      <c r="D213" s="296"/>
      <c r="E213" s="296"/>
      <c r="F213" s="289">
        <v>2</v>
      </c>
      <c r="G213" s="274"/>
      <c r="H213" s="315" t="s">
        <v>569</v>
      </c>
      <c r="I213" s="315"/>
      <c r="J213" s="315"/>
      <c r="K213" s="329"/>
    </row>
    <row r="214" spans="2:11" ht="15" customHeight="1">
      <c r="B214" s="328"/>
      <c r="C214" s="296"/>
      <c r="D214" s="296"/>
      <c r="E214" s="296"/>
      <c r="F214" s="289">
        <v>3</v>
      </c>
      <c r="G214" s="274"/>
      <c r="H214" s="315" t="s">
        <v>570</v>
      </c>
      <c r="I214" s="315"/>
      <c r="J214" s="315"/>
      <c r="K214" s="329"/>
    </row>
    <row r="215" spans="2:11" ht="15" customHeight="1">
      <c r="B215" s="328"/>
      <c r="C215" s="296"/>
      <c r="D215" s="296"/>
      <c r="E215" s="296"/>
      <c r="F215" s="289">
        <v>4</v>
      </c>
      <c r="G215" s="274"/>
      <c r="H215" s="315" t="s">
        <v>571</v>
      </c>
      <c r="I215" s="315"/>
      <c r="J215" s="315"/>
      <c r="K215" s="329"/>
    </row>
    <row r="216" spans="2:11" ht="12.75" customHeight="1">
      <c r="B216" s="332"/>
      <c r="C216" s="333"/>
      <c r="D216" s="333"/>
      <c r="E216" s="333"/>
      <c r="F216" s="333"/>
      <c r="G216" s="333"/>
      <c r="H216" s="333"/>
      <c r="I216" s="333"/>
      <c r="J216" s="333"/>
      <c r="K216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2018-08-16T12:28:19Z</dcterms:created>
  <dcterms:modified xsi:type="dcterms:W3CDTF">2018-08-16T12:28:28Z</dcterms:modified>
  <cp:category/>
  <cp:version/>
  <cp:contentType/>
  <cp:contentStatus/>
</cp:coreProperties>
</file>