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8680" yWindow="65416" windowWidth="29040" windowHeight="15840" tabRatio="824" firstSheet="6" activeTab="11"/>
  </bookViews>
  <sheets>
    <sheet name="II.PO_SOLITÉRNÍ STROMY" sheetId="8" r:id="rId1"/>
    <sheet name="I.vysadba_vzrostlé dřeviny l" sheetId="12" r:id="rId2"/>
    <sheet name="I.vysadba vzros.dřeviny sp. l" sheetId="13" r:id="rId3"/>
    <sheet name="II.vysadba_vzrostlé dřeviny j" sheetId="16" r:id="rId4"/>
    <sheet name="II.vysadba vzros.dřeviny sp. j" sheetId="17" r:id="rId5"/>
    <sheet name="III.vysadba_solit.keř" sheetId="18" r:id="rId6"/>
    <sheet name="III. vysadba solit. keře specif" sheetId="19" r:id="rId7"/>
    <sheet name="IV. vysadba keře jedn.-skup." sheetId="20" r:id="rId8"/>
    <sheet name="IV. vysadba keřů specif" sheetId="21" r:id="rId9"/>
    <sheet name="specifikace rostlin" sheetId="14" r:id="rId10"/>
    <sheet name="CELKEM VU" sheetId="15" r:id="rId11"/>
    <sheet name="CELKEM" sheetId="22" r:id="rId12"/>
  </sheets>
  <definedNames/>
  <calcPr calcId="152511"/>
  <extLst/>
</workbook>
</file>

<file path=xl/sharedStrings.xml><?xml version="1.0" encoding="utf-8"?>
<sst xmlns="http://schemas.openxmlformats.org/spreadsheetml/2006/main" count="571" uniqueCount="268">
  <si>
    <t> Cena celkem</t>
  </si>
  <si>
    <t>CELKEM Kč</t>
  </si>
  <si>
    <t>m.j.</t>
  </si>
  <si>
    <t>ks</t>
  </si>
  <si>
    <t>Cena / m.j.</t>
  </si>
  <si>
    <t xml:space="preserve">Počet m.j. </t>
  </si>
  <si>
    <t>CELKEM</t>
  </si>
  <si>
    <t>Kč/ks</t>
  </si>
  <si>
    <t>Číslo položky</t>
  </si>
  <si>
    <t>CELKEM Kč včetně 21% DPH</t>
  </si>
  <si>
    <r>
      <t>Plocha koruny stromu v m</t>
    </r>
    <r>
      <rPr>
        <vertAlign val="superscript"/>
        <sz val="11"/>
        <color theme="1"/>
        <rFont val="Calibri"/>
        <family val="2"/>
        <scheme val="minor"/>
      </rPr>
      <t>2</t>
    </r>
  </si>
  <si>
    <t>Řez stromů prováděný lezeckou technikou-bezpečnostní</t>
  </si>
  <si>
    <r>
      <t>přes 180 do 210 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</si>
  <si>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přes 210 do 240 m</t>
    </r>
    <r>
      <rPr>
        <vertAlign val="superscript"/>
        <sz val="10"/>
        <color theme="1"/>
        <rFont val="Calibri"/>
        <family val="2"/>
        <scheme val="minor"/>
      </rPr>
      <t>2</t>
    </r>
  </si>
  <si>
    <t>184 85-2119</t>
  </si>
  <si>
    <r>
      <t>přes 240 do 270 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</si>
  <si>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přes 270 do 300 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</si>
  <si>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přes 300 do 330 m</t>
    </r>
    <r>
      <rPr>
        <vertAlign val="superscript"/>
        <sz val="10"/>
        <color theme="1"/>
        <rFont val="Calibri"/>
        <family val="2"/>
        <scheme val="minor"/>
      </rPr>
      <t>2</t>
    </r>
  </si>
  <si>
    <t>Řez stromů prováděný lezeckou technikou-zdravotní</t>
  </si>
  <si>
    <r>
      <t>přes 60 do 90 m</t>
    </r>
    <r>
      <rPr>
        <vertAlign val="superscript"/>
        <sz val="10"/>
        <color theme="1"/>
        <rFont val="Calibri"/>
        <family val="2"/>
        <scheme val="minor"/>
      </rPr>
      <t>2</t>
    </r>
  </si>
  <si>
    <t>184 85-2213</t>
  </si>
  <si>
    <t>184 85-2218</t>
  </si>
  <si>
    <t>184 85-2219</t>
  </si>
  <si>
    <t>184 85-2221</t>
  </si>
  <si>
    <t>184 85-2223</t>
  </si>
  <si>
    <r>
      <t>přes 330 do 360 m</t>
    </r>
    <r>
      <rPr>
        <vertAlign val="superscript"/>
        <sz val="10"/>
        <color theme="1"/>
        <rFont val="Calibri"/>
        <family val="2"/>
        <scheme val="minor"/>
      </rPr>
      <t>2</t>
    </r>
  </si>
  <si>
    <t>184 85-2217</t>
  </si>
  <si>
    <t>184 85-2222</t>
  </si>
  <si>
    <t>184 85-2225</t>
  </si>
  <si>
    <r>
      <t>přes 30 do 60 m</t>
    </r>
    <r>
      <rPr>
        <vertAlign val="superscript"/>
        <sz val="10"/>
        <color theme="1"/>
        <rFont val="Calibri"/>
        <family val="2"/>
        <scheme val="minor"/>
      </rPr>
      <t>2</t>
    </r>
  </si>
  <si>
    <t>184 85-2114</t>
  </si>
  <si>
    <r>
      <t>přes 90 do 120 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</si>
  <si>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přes 120 do 150 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</si>
  <si>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přes 150 do 180 m</t>
    </r>
    <r>
      <rPr>
        <vertAlign val="superscript"/>
        <sz val="10"/>
        <color theme="1"/>
        <rFont val="Calibri"/>
        <family val="2"/>
        <scheme val="minor"/>
      </rPr>
      <t>2</t>
    </r>
  </si>
  <si>
    <t>184 85-2116</t>
  </si>
  <si>
    <t>184 85-2117</t>
  </si>
  <si>
    <t>184 85-2118</t>
  </si>
  <si>
    <t>184 85-2121</t>
  </si>
  <si>
    <t>184 85-2123</t>
  </si>
  <si>
    <t>184 85-2122</t>
  </si>
  <si>
    <r>
      <t>přes 360 do 390 m</t>
    </r>
    <r>
      <rPr>
        <vertAlign val="superscript"/>
        <sz val="10"/>
        <color theme="1"/>
        <rFont val="Calibri"/>
        <family val="2"/>
        <scheme val="minor"/>
      </rPr>
      <t>2</t>
    </r>
  </si>
  <si>
    <t>184 85-2124</t>
  </si>
  <si>
    <r>
      <t>přes 420 do 450 m</t>
    </r>
    <r>
      <rPr>
        <vertAlign val="superscript"/>
        <sz val="10"/>
        <color theme="1"/>
        <rFont val="Calibri"/>
        <family val="2"/>
        <scheme val="minor"/>
      </rPr>
      <t>2</t>
    </r>
  </si>
  <si>
    <t>184 85-2126</t>
  </si>
  <si>
    <t>Řez stromů prováděný lezeckou technikou-výchovný</t>
  </si>
  <si>
    <t>Výška stromu v m</t>
  </si>
  <si>
    <t>do 4 m</t>
  </si>
  <si>
    <t>přes 4 do 6 m</t>
  </si>
  <si>
    <t>přes 6 do 9 m</t>
  </si>
  <si>
    <t>přes 9 m</t>
  </si>
  <si>
    <t>184 85-2311</t>
  </si>
  <si>
    <t>184 85-2312</t>
  </si>
  <si>
    <t>184 85-2313</t>
  </si>
  <si>
    <t>R</t>
  </si>
  <si>
    <t>184 85-2212</t>
  </si>
  <si>
    <t>184 85-2215</t>
  </si>
  <si>
    <t>184 85-2216</t>
  </si>
  <si>
    <r>
      <t>přes 360 do 420 m</t>
    </r>
    <r>
      <rPr>
        <vertAlign val="superscript"/>
        <sz val="10"/>
        <color theme="1"/>
        <rFont val="Calibri"/>
        <family val="2"/>
        <scheme val="minor"/>
      </rPr>
      <t>2</t>
    </r>
  </si>
  <si>
    <t>Řez stromů prováděný lezeckou technikou-redukční obvodový</t>
  </si>
  <si>
    <t>184 85-2418</t>
  </si>
  <si>
    <t>184 85-2421</t>
  </si>
  <si>
    <t>Řez stromů prováděný lezeckou technikou-instalace dynamické vazby v horní úrovni</t>
  </si>
  <si>
    <t>Přesadba jehličnatého stromu</t>
  </si>
  <si>
    <t>do 1 m</t>
  </si>
  <si>
    <t xml:space="preserve">P.č. </t>
  </si>
  <si>
    <t>Popis pracovní operace</t>
  </si>
  <si>
    <t>M.j.</t>
  </si>
  <si>
    <t>Počet m.j.</t>
  </si>
  <si>
    <t>Cena celkem</t>
  </si>
  <si>
    <t>823 - 1 Plochy a úprava území  CÚ 2018</t>
  </si>
  <si>
    <t>Kč</t>
  </si>
  <si>
    <t>Technologický celek: příprava a výsadba</t>
  </si>
  <si>
    <t>183 10-1121</t>
  </si>
  <si>
    <r>
      <t>Hloubení jámy v rovině 0,4- 1,0m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 </t>
    </r>
    <r>
      <rPr>
        <sz val="9"/>
        <rFont val="Calibri"/>
        <family val="2"/>
      </rPr>
      <t>bez výměny půdy</t>
    </r>
  </si>
  <si>
    <t>184 10-2114</t>
  </si>
  <si>
    <t>Výsadba stromu s balem (400-500 mm průměr balu)</t>
  </si>
  <si>
    <t>185 80-2114</t>
  </si>
  <si>
    <t>Hnojení umělým hnojivem s rozdělením jednotlivě k rostlinám (40g)</t>
  </si>
  <si>
    <t>t/ks</t>
  </si>
  <si>
    <t>184 21-5133</t>
  </si>
  <si>
    <t>Ukotvení dřeviny třemi kůly, délky 2-3m,  průměr do 10 cm s příčkami a úvazkem</t>
  </si>
  <si>
    <t>184 21-5412</t>
  </si>
  <si>
    <t>Zhotovení závlahové mísy vel. přes 0,5 do 1m</t>
  </si>
  <si>
    <t>184 50-1121</t>
  </si>
  <si>
    <t>185 80-4311</t>
  </si>
  <si>
    <r>
      <t>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/ks</t>
    </r>
  </si>
  <si>
    <t>Celkem založení</t>
  </si>
  <si>
    <t>Technologický celek: dokončovací péče v roce výsadby</t>
  </si>
  <si>
    <t>184 91-1431</t>
  </si>
  <si>
    <t>Mulčování výsadby při tl. mulče 100-150 mm (drcená kůra)</t>
  </si>
  <si>
    <r>
      <t>1m</t>
    </r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/ks</t>
    </r>
  </si>
  <si>
    <t>184 80-2613</t>
  </si>
  <si>
    <t>Chemické odpl.po založení - herbicid s glyfosátem 5 l/ha ( hnízdově v ohniskách výskytu vytr. plevelů - do 15% plochy) -  min. 2x</t>
  </si>
  <si>
    <t>185 80-3511</t>
  </si>
  <si>
    <t>Odstranění přerostlého drnu</t>
  </si>
  <si>
    <t>3bm/ks</t>
  </si>
  <si>
    <t>Celkem dokončovací péče</t>
  </si>
  <si>
    <t>Celkem</t>
  </si>
  <si>
    <t>Kč/ ks</t>
  </si>
  <si>
    <t>Popis materiálu</t>
  </si>
  <si>
    <t>Specifikace: Pomocného materiálu</t>
  </si>
  <si>
    <r>
      <t>chemický postřik herbicid s glyfosatem 0,0005 l/m</t>
    </r>
    <r>
      <rPr>
        <vertAlign val="superscript"/>
        <sz val="9"/>
        <color indexed="8"/>
        <rFont val="Calibri"/>
        <family val="2"/>
      </rPr>
      <t>2</t>
    </r>
  </si>
  <si>
    <r>
      <t>l/m</t>
    </r>
    <r>
      <rPr>
        <vertAlign val="superscript"/>
        <sz val="9"/>
        <color indexed="8"/>
        <rFont val="Calibri"/>
        <family val="2"/>
      </rPr>
      <t>2</t>
    </r>
  </si>
  <si>
    <t xml:space="preserve">umělé hnojivo - tablety,  40g/ks, </t>
  </si>
  <si>
    <t>tabl.</t>
  </si>
  <si>
    <t>kůly na ukotvení stromů, kůl frézovaný s fazetou a špicí, pr. 7cm, délka 250cm, 3ks/1strom</t>
  </si>
  <si>
    <t>příčka z půlené frézované kulatiny pr. 9cm, délka 60cm, 3ks/1strom</t>
  </si>
  <si>
    <t>úvazek bavlněný, šíře 3cm, 1,5m/1ks</t>
  </si>
  <si>
    <t>bm</t>
  </si>
  <si>
    <t>drcená kůra na mulčování</t>
  </si>
  <si>
    <r>
      <t>m</t>
    </r>
    <r>
      <rPr>
        <vertAlign val="superscript"/>
        <sz val="9"/>
        <color indexed="8"/>
        <rFont val="Calibri"/>
        <family val="2"/>
      </rPr>
      <t>3</t>
    </r>
  </si>
  <si>
    <t>Taxon</t>
  </si>
  <si>
    <t xml:space="preserve">Kultivar </t>
  </si>
  <si>
    <t>český název</t>
  </si>
  <si>
    <t>kateg.</t>
  </si>
  <si>
    <t xml:space="preserve">Jedn. </t>
  </si>
  <si>
    <t>Cena</t>
  </si>
  <si>
    <t>výš.</t>
  </si>
  <si>
    <t>cena</t>
  </si>
  <si>
    <t>celk.</t>
  </si>
  <si>
    <t>STROM SOLITÉRNÍ</t>
  </si>
  <si>
    <t>Cs</t>
  </si>
  <si>
    <t>Cornus sanguinea</t>
  </si>
  <si>
    <t>svída krvavá</t>
  </si>
  <si>
    <t>Oceněný soupis prací/rozpočet - VEGETAČNÍ ÚPRAVY CELKEM</t>
  </si>
  <si>
    <t>Náklady na založení a specifikace pomoc. materiálu</t>
  </si>
  <si>
    <t>počet měř. jednotek</t>
  </si>
  <si>
    <t>jednotková cena Kč</t>
  </si>
  <si>
    <t xml:space="preserve">celkem Kč </t>
  </si>
  <si>
    <r>
      <t>m</t>
    </r>
    <r>
      <rPr>
        <b/>
        <vertAlign val="superscript"/>
        <sz val="10"/>
        <color indexed="8"/>
        <rFont val="Calibri"/>
        <family val="2"/>
      </rPr>
      <t>2</t>
    </r>
  </si>
  <si>
    <t xml:space="preserve"> -</t>
  </si>
  <si>
    <t>-</t>
  </si>
  <si>
    <t>Výsadba vzrostlého stromu - specifikace</t>
  </si>
  <si>
    <t xml:space="preserve">Výsadba solitérního keře – specifikace </t>
  </si>
  <si>
    <t xml:space="preserve">Výsadba keřů – skupina – specifikace </t>
  </si>
  <si>
    <t>Celkem založení a specifikace</t>
  </si>
  <si>
    <t>Náklady na rostlinný materiál vč. dopravy</t>
  </si>
  <si>
    <t>Strom solitérní</t>
  </si>
  <si>
    <t>Keře</t>
  </si>
  <si>
    <t>Celkem rostlinný materiál</t>
  </si>
  <si>
    <t>Dendrologické posouzení a návrh PO na stávajících dřevinách v areálu Boheminium M. Lázně, 2019</t>
  </si>
  <si>
    <t>Ukotvení dřeviny jedním kůlem, délky 2-3m,  průměr do 10 cm</t>
  </si>
  <si>
    <t>kůly na ukotvení stromů, kůl frézovaný s fazetou a špicí, pr. 7cm, délka 250cm, 1ks/1strom</t>
  </si>
  <si>
    <t>Picea omorika</t>
  </si>
  <si>
    <t>smrk Pančičův</t>
  </si>
  <si>
    <t>Alnus glutinosa</t>
  </si>
  <si>
    <t>´Laciniata´</t>
  </si>
  <si>
    <t>olše lepkavá</t>
  </si>
  <si>
    <t>Salix alba</t>
  </si>
  <si>
    <t>´Tristis´</t>
  </si>
  <si>
    <t>vrba bílá</t>
  </si>
  <si>
    <t>´Liempde´</t>
  </si>
  <si>
    <t>Betula pendula</t>
  </si>
  <si>
    <t>bříza bělokorá</t>
  </si>
  <si>
    <t>Quercus rubra</t>
  </si>
  <si>
    <t>dub červený</t>
  </si>
  <si>
    <t>dub bahenní</t>
  </si>
  <si>
    <t>Fraxinus angustifolia</t>
  </si>
  <si>
    <t>´Raywood´</t>
  </si>
  <si>
    <t>jasan úzkolistý</t>
  </si>
  <si>
    <t>Ulmus glabra</t>
  </si>
  <si>
    <t>´Camperdownii´</t>
  </si>
  <si>
    <t>jilm horský</t>
  </si>
  <si>
    <t>okrasná jabloň</t>
  </si>
  <si>
    <t>Sorbus aucuparia</t>
  </si>
  <si>
    <t>´Edulis´</t>
  </si>
  <si>
    <t>jeřáb ptačí</t>
  </si>
  <si>
    <t>PO</t>
  </si>
  <si>
    <t>AG</t>
  </si>
  <si>
    <t>SA</t>
  </si>
  <si>
    <t>UG</t>
  </si>
  <si>
    <t>ST</t>
  </si>
  <si>
    <t>SL</t>
  </si>
  <si>
    <t>BP</t>
  </si>
  <si>
    <t>QR</t>
  </si>
  <si>
    <t>QP</t>
  </si>
  <si>
    <t>FA</t>
  </si>
  <si>
    <t>MA</t>
  </si>
  <si>
    <t>AN</t>
  </si>
  <si>
    <t>AC</t>
  </si>
  <si>
    <t>FE</t>
  </si>
  <si>
    <t>Abies nordmanniana</t>
  </si>
  <si>
    <t>jedle kavkazská</t>
  </si>
  <si>
    <t>Acer campestre</t>
  </si>
  <si>
    <t>javor babyka</t>
  </si>
  <si>
    <t>Fraxinus excelsior</t>
  </si>
  <si>
    <t>´Westhof´s Glorie´</t>
  </si>
  <si>
    <t>jasan ztepilý</t>
  </si>
  <si>
    <t>14-16</t>
  </si>
  <si>
    <t>KEŘ SOLITÉRNÍ</t>
  </si>
  <si>
    <t>Vo</t>
  </si>
  <si>
    <t>Viburnum opulus</t>
  </si>
  <si>
    <t>kalina obecná</t>
  </si>
  <si>
    <t>100-150</t>
  </si>
  <si>
    <t>Lv</t>
  </si>
  <si>
    <t>Ligustrum vulgare</t>
  </si>
  <si>
    <t>ptačí zob obecný</t>
  </si>
  <si>
    <t>75-100</t>
  </si>
  <si>
    <t>KEŘ</t>
  </si>
  <si>
    <t>183 10-1115</t>
  </si>
  <si>
    <r>
      <t>Hloubení jámy v rovině 0,125-0,4 m</t>
    </r>
    <r>
      <rPr>
        <vertAlign val="superscript"/>
        <sz val="9"/>
        <color indexed="8"/>
        <rFont val="Calibri"/>
        <family val="2"/>
      </rPr>
      <t>3</t>
    </r>
    <r>
      <rPr>
        <sz val="9"/>
        <color rgb="FFFF0000"/>
        <rFont val="Calibri"/>
        <family val="2"/>
      </rPr>
      <t xml:space="preserve"> </t>
    </r>
    <r>
      <rPr>
        <sz val="9"/>
        <rFont val="Calibri"/>
        <family val="2"/>
      </rPr>
      <t>bez výměny půdy</t>
    </r>
  </si>
  <si>
    <t>184 10-2113</t>
  </si>
  <si>
    <t>Výsadba keře s balem (300-400 mm průměr balu)</t>
  </si>
  <si>
    <r>
      <t>chemický postřik herbicid s glyfosátem 0,0005 l/m</t>
    </r>
    <r>
      <rPr>
        <vertAlign val="superscript"/>
        <sz val="9"/>
        <color indexed="8"/>
        <rFont val="Calibri"/>
        <family val="2"/>
      </rPr>
      <t>2</t>
    </r>
  </si>
  <si>
    <t xml:space="preserve">umělé hnojivo - tablety,  30g/ks, </t>
  </si>
  <si>
    <t>P.č.</t>
  </si>
  <si>
    <t xml:space="preserve">823 - 1 Plochy a úprava území  CÚ 2018 </t>
  </si>
  <si>
    <r>
      <t>Technologický celek: příprava stanoviště (m</t>
    </r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)</t>
    </r>
  </si>
  <si>
    <t>184 80-2111</t>
  </si>
  <si>
    <t>Chemické odplevelení před založením, postřikem s glyfosátem na široko (cca 5l / ha)</t>
  </si>
  <si>
    <r>
      <t>m</t>
    </r>
    <r>
      <rPr>
        <vertAlign val="superscript"/>
        <sz val="9"/>
        <color indexed="8"/>
        <rFont val="Calibri"/>
        <family val="2"/>
      </rPr>
      <t>2</t>
    </r>
  </si>
  <si>
    <t>183 40-2121</t>
  </si>
  <si>
    <r>
      <t>Rozrušení půdy do 150 mm (100% plochy) souvislé plochy do 500 m</t>
    </r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v rovině nebo svahu do 1:5</t>
    </r>
  </si>
  <si>
    <t>181 11-1111</t>
  </si>
  <si>
    <r>
      <t>Plošná úprava terénu, s urovnáním povrchu, bez doplnění ornice, při nerovnostech 50-100 mm, plocha do 500 m</t>
    </r>
    <r>
      <rPr>
        <vertAlign val="superscript"/>
        <sz val="9"/>
        <color indexed="8"/>
        <rFont val="Calibri"/>
        <family val="2"/>
      </rPr>
      <t>2</t>
    </r>
  </si>
  <si>
    <t>183 20-5112</t>
  </si>
  <si>
    <t>Založení záhonu pro výsadbu rostlin v zemině tř. 3</t>
  </si>
  <si>
    <t>185 80-4214</t>
  </si>
  <si>
    <t>Vypletí dřevin v rovině nebo svahu do 1:5 s naložením odpadu (10% plochy)</t>
  </si>
  <si>
    <t>184 91-1311</t>
  </si>
  <si>
    <t>Položení mulčovací textilie v rovině nebo svahu 1:5</t>
  </si>
  <si>
    <t>Celkem příprava stanoviště</t>
  </si>
  <si>
    <r>
      <t>Kč/m</t>
    </r>
    <r>
      <rPr>
        <b/>
        <vertAlign val="superscript"/>
        <sz val="9"/>
        <color indexed="8"/>
        <rFont val="Calibri"/>
        <family val="2"/>
      </rPr>
      <t>2</t>
    </r>
  </si>
  <si>
    <t>Technologický celek: založení (ks)</t>
  </si>
  <si>
    <t>Zálivka rostlin – 5x 20 l/ks</t>
  </si>
  <si>
    <t>Hnojení umělým hnojivem s rozdělením jednotlivě k rostlinám (20g)</t>
  </si>
  <si>
    <t>Chemické odpl. po založení - herbicid s glyfosátem 5 l/ha ( hnízdově v ohniskách výskytu vytr. plevelů - do 15% plochy) -  min. 2x</t>
  </si>
  <si>
    <r>
      <t>1m</t>
    </r>
    <r>
      <rPr>
        <vertAlign val="superscript"/>
        <sz val="9"/>
        <color indexed="8"/>
        <rFont val="Calibri"/>
        <family val="2"/>
      </rPr>
      <t>2</t>
    </r>
  </si>
  <si>
    <t>m</t>
  </si>
  <si>
    <r>
      <t>Celkem m</t>
    </r>
    <r>
      <rPr>
        <b/>
        <vertAlign val="superscript"/>
        <sz val="9"/>
        <color indexed="8"/>
        <rFont val="Calibri"/>
        <family val="2"/>
      </rPr>
      <t>2</t>
    </r>
  </si>
  <si>
    <r>
      <t>Kč/m</t>
    </r>
    <r>
      <rPr>
        <b/>
        <vertAlign val="superscript"/>
        <sz val="11"/>
        <color indexed="8"/>
        <rFont val="Calibri"/>
        <family val="2"/>
      </rPr>
      <t>2</t>
    </r>
  </si>
  <si>
    <t>Celkem ks</t>
  </si>
  <si>
    <r>
      <t xml:space="preserve"> mulčovací  textilie 45g/m</t>
    </r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, šíře 1,6m</t>
    </r>
  </si>
  <si>
    <t xml:space="preserve">umělé rozpustné hnojivo tablety,  20g/ks, </t>
  </si>
  <si>
    <r>
      <t>tabl./m</t>
    </r>
    <r>
      <rPr>
        <vertAlign val="superscript"/>
        <sz val="9"/>
        <color indexed="8"/>
        <rFont val="Calibri"/>
        <family val="2"/>
      </rPr>
      <t>2</t>
    </r>
  </si>
  <si>
    <t>Výsadba keře s balem se zalitím (včetně urovnání povrchu půdy), bal 300-400 mm</t>
  </si>
  <si>
    <t>Quercus palustris</t>
  </si>
  <si>
    <t>´Liset´</t>
  </si>
  <si>
    <t>Malus</t>
  </si>
  <si>
    <t xml:space="preserve">Výsadba vzrostlého stromu jehličnatého – specifikace </t>
  </si>
  <si>
    <t>Keř solitérní</t>
  </si>
  <si>
    <t>I. Výsadba vzrostlého stromu /14-16/ v rovině nebo na svahu do 1:5 bez výměny půdy</t>
  </si>
  <si>
    <t>I. Výsadba vzrostlého stromu  /14-16/ v rovině nebo na svahu do 1:5 bez výměny půdy – specifikace pomocného materiálu</t>
  </si>
  <si>
    <t>II. Výsadba vzrostlého stromu jehličnatého /200-250 cm/ v rovině nebo na svahu do 1:5 bez výměny půdy</t>
  </si>
  <si>
    <r>
      <t>III. Výsadba solitérního keře /</t>
    </r>
    <r>
      <rPr>
        <b/>
        <sz val="11"/>
        <rFont val="Arial"/>
        <family val="2"/>
      </rPr>
      <t>100-150 cm/</t>
    </r>
    <r>
      <rPr>
        <b/>
        <sz val="11"/>
        <color theme="1"/>
        <rFont val="Arial"/>
        <family val="2"/>
      </rPr>
      <t xml:space="preserve"> v rovině nebo na svahu do 1:5 bez výměny půdy</t>
    </r>
  </si>
  <si>
    <r>
      <rPr>
        <b/>
        <sz val="11"/>
        <rFont val="Arial"/>
        <family val="2"/>
      </rPr>
      <t>IV. Výsadba keře /75-100 cm/ do skupin</t>
    </r>
    <r>
      <rPr>
        <b/>
        <sz val="11"/>
        <color theme="1"/>
        <rFont val="Arial"/>
        <family val="2"/>
      </rPr>
      <t xml:space="preserve"> do jamek</t>
    </r>
    <r>
      <rPr>
        <b/>
        <sz val="11"/>
        <rFont val="Arial"/>
        <family val="2"/>
      </rPr>
      <t xml:space="preserve"> v rovině nebo na svahu do 1:5 bez výměny půdy</t>
    </r>
  </si>
  <si>
    <t>III. Výsadba solitérního keře /100-150 cm/ v rovině nebo na svahu do 1:5 bez výměny půdy</t>
  </si>
  <si>
    <t>IV. Výsadba keře /75-100 cm/ do skupin do jamek v rovině nebo na svahu do 1:5 bez výměny půdy</t>
  </si>
  <si>
    <r>
      <t>Hloubení jamek</t>
    </r>
    <r>
      <rPr>
        <sz val="9"/>
        <rFont val="Calibri"/>
        <family val="2"/>
        <scheme val="minor"/>
      </rPr>
      <t xml:space="preserve"> bez výměny půdy</t>
    </r>
    <r>
      <rPr>
        <sz val="9"/>
        <color theme="1"/>
        <rFont val="Calibri"/>
        <family val="2"/>
        <scheme val="minor"/>
      </rPr>
      <t xml:space="preserve"> v rovině, o objemu 0,05 - 0,125 m</t>
    </r>
    <r>
      <rPr>
        <vertAlign val="superscript"/>
        <sz val="9"/>
        <color indexed="8"/>
        <rFont val="Calibri"/>
        <family val="2"/>
      </rPr>
      <t>3</t>
    </r>
  </si>
  <si>
    <t>183 10-1114</t>
  </si>
  <si>
    <t>200-250</t>
  </si>
  <si>
    <t>Náklady</t>
  </si>
  <si>
    <t>B) Pěstební opatření dřevin – solitérní dřeviny</t>
  </si>
  <si>
    <t>C) Vegetační úpravy - výsadby</t>
  </si>
  <si>
    <t>Pěstební opatření dřevin – solitérní dřeviny</t>
  </si>
  <si>
    <r>
      <t>III. Výsadba  solitérní</t>
    </r>
    <r>
      <rPr>
        <b/>
        <sz val="11"/>
        <rFont val="Arial"/>
        <family val="2"/>
      </rPr>
      <t>ho keře /100-150 cm/ v rovině nebo na svahu do 1:5 bez výměny půdy</t>
    </r>
    <r>
      <rPr>
        <b/>
        <sz val="11"/>
        <color theme="1"/>
        <rFont val="Arial"/>
        <family val="2"/>
      </rPr>
      <t xml:space="preserve"> – specifikace pomocného materiálu</t>
    </r>
  </si>
  <si>
    <r>
      <rPr>
        <b/>
        <sz val="11"/>
        <rFont val="Arial"/>
        <family val="2"/>
      </rPr>
      <t>IV. Výsadba keře /75-100 cm/ do skupin</t>
    </r>
    <r>
      <rPr>
        <b/>
        <sz val="11"/>
        <color theme="1"/>
        <rFont val="Arial"/>
        <family val="2"/>
      </rPr>
      <t xml:space="preserve"> do jamek</t>
    </r>
    <r>
      <rPr>
        <b/>
        <sz val="11"/>
        <rFont val="Arial"/>
        <family val="2"/>
      </rPr>
      <t xml:space="preserve"> v rovině nebo na svahu do 1:5 bez výměny půdy</t>
    </r>
    <r>
      <rPr>
        <b/>
        <sz val="11"/>
        <color theme="1"/>
        <rFont val="Arial"/>
        <family val="2"/>
      </rPr>
      <t xml:space="preserve"> – specifikace pomocného materiálu</t>
    </r>
  </si>
  <si>
    <t>Umístění závlahového vaku</t>
  </si>
  <si>
    <t>Zhotovení ochrany kmene - nátěrem Arboflex</t>
  </si>
  <si>
    <t>Zálivka rostlin – 10x 80 l/ks</t>
  </si>
  <si>
    <t>ochranný nátěr Arboflex</t>
  </si>
  <si>
    <t>závlahový vak objem min. 80 l</t>
  </si>
  <si>
    <t>drcená kůra na mulčování vč. dopravy</t>
  </si>
  <si>
    <t>Instalace závlahového vaku objem min. 60 l</t>
  </si>
  <si>
    <t>Zálivka rostlin – 10x 60 l/ks</t>
  </si>
  <si>
    <t>II. Výsadba jehličnatého  stromu  /200-250 cm/ v rovině nebo na svahu do 1:5 bez výměny půdy – specifikace pomocného materiálu</t>
  </si>
  <si>
    <t>závlahový vak objem min. 60 l typu límec</t>
  </si>
  <si>
    <t>Zálivka rostlin – 10x 50 l/ks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</si>
</sst>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č&quot;_-;\-* #,##0.00\ &quot;Kč&quot;_-;_-* &quot;-&quot;??\ &quot;Kč&quot;_-;_-@_-"/>
    <numFmt numFmtId="164" formatCode="#,##0.00\ &quot;Kč&quot;"/>
    <numFmt numFmtId="165" formatCode="#,##0.00\ _K_č"/>
    <numFmt numFmtId="166" formatCode="0.00;[Red]0.00"/>
    <numFmt numFmtId="167" formatCode="#,##0.00;[Red]#,##0.00"/>
    <numFmt numFmtId="168" formatCode="#,##0\ &quot;Kč&quot;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vertAlign val="superscript"/>
      <sz val="10"/>
      <color indexed="8"/>
      <name val="Calibri"/>
      <family val="2"/>
    </font>
    <font>
      <b/>
      <sz val="11"/>
      <name val="Arial"/>
      <family val="2"/>
    </font>
    <font>
      <sz val="9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indexed="8"/>
      <name val="Calibri"/>
      <family val="2"/>
    </font>
    <font>
      <sz val="9"/>
      <name val="Calibri"/>
      <family val="2"/>
      <scheme val="minor"/>
    </font>
    <font>
      <b/>
      <vertAlign val="superscript"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double"/>
    </border>
    <border>
      <left/>
      <right/>
      <top/>
      <bottom style="double"/>
    </border>
    <border>
      <left style="medium"/>
      <right style="thin"/>
      <top style="double"/>
      <bottom style="medium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double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thin"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/>
      <bottom style="double"/>
    </border>
    <border>
      <left/>
      <right style="medium"/>
      <top/>
      <bottom style="double"/>
    </border>
    <border>
      <left/>
      <right style="medium"/>
      <top style="medium"/>
      <bottom style="double"/>
    </border>
    <border>
      <left/>
      <right style="medium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</cellStyleXfs>
  <cellXfs count="387">
    <xf numFmtId="0" fontId="0" fillId="0" borderId="0" xfId="0"/>
    <xf numFmtId="164" fontId="4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164" fontId="2" fillId="2" borderId="1" xfId="0" applyNumberFormat="1" applyFont="1" applyFill="1" applyBorder="1"/>
    <xf numFmtId="2" fontId="4" fillId="0" borderId="4" xfId="0" applyNumberFormat="1" applyFont="1" applyFill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/>
    <xf numFmtId="1" fontId="0" fillId="0" borderId="0" xfId="0" applyNumberFormat="1"/>
    <xf numFmtId="0" fontId="3" fillId="0" borderId="0" xfId="0" applyFont="1" applyFill="1" applyAlignment="1">
      <alignment horizontal="left"/>
    </xf>
    <xf numFmtId="0" fontId="0" fillId="0" borderId="0" xfId="22">
      <alignment/>
      <protection/>
    </xf>
    <xf numFmtId="0" fontId="10" fillId="0" borderId="0" xfId="22" applyFont="1" applyAlignment="1">
      <alignment horizontal="justify" wrapText="1"/>
      <protection/>
    </xf>
    <xf numFmtId="0" fontId="10" fillId="0" borderId="0" xfId="22" applyFont="1" applyAlignment="1">
      <alignment horizontal="center" wrapText="1"/>
      <protection/>
    </xf>
    <xf numFmtId="0" fontId="12" fillId="0" borderId="3" xfId="22" applyFont="1" applyBorder="1" applyAlignment="1">
      <alignment horizontal="center"/>
      <protection/>
    </xf>
    <xf numFmtId="0" fontId="12" fillId="0" borderId="1" xfId="22" applyFont="1" applyBorder="1" applyAlignment="1">
      <alignment horizontal="center" vertical="center"/>
      <protection/>
    </xf>
    <xf numFmtId="0" fontId="12" fillId="0" borderId="1" xfId="22" applyFont="1" applyBorder="1" applyAlignment="1">
      <alignment horizontal="center"/>
      <protection/>
    </xf>
    <xf numFmtId="0" fontId="12" fillId="0" borderId="0" xfId="22" applyFont="1">
      <alignment/>
      <protection/>
    </xf>
    <xf numFmtId="0" fontId="12" fillId="0" borderId="2" xfId="22" applyFont="1" applyBorder="1" applyAlignment="1">
      <alignment horizontal="center" vertical="center"/>
      <protection/>
    </xf>
    <xf numFmtId="0" fontId="12" fillId="0" borderId="4" xfId="22" applyFont="1" applyBorder="1" applyAlignment="1">
      <alignment horizontal="center" vertical="center"/>
      <protection/>
    </xf>
    <xf numFmtId="0" fontId="8" fillId="0" borderId="0" xfId="22" applyFont="1" applyAlignment="1">
      <alignment horizontal="justify" wrapText="1"/>
      <protection/>
    </xf>
    <xf numFmtId="166" fontId="10" fillId="0" borderId="0" xfId="22" applyNumberFormat="1" applyFont="1" applyAlignment="1">
      <alignment horizontal="justify" wrapText="1"/>
      <protection/>
    </xf>
    <xf numFmtId="0" fontId="11" fillId="0" borderId="1" xfId="22" applyFont="1" applyBorder="1" applyAlignment="1">
      <alignment horizontal="center"/>
      <protection/>
    </xf>
    <xf numFmtId="0" fontId="11" fillId="0" borderId="1" xfId="22" applyFont="1" applyBorder="1">
      <alignment/>
      <protection/>
    </xf>
    <xf numFmtId="166" fontId="11" fillId="0" borderId="1" xfId="22" applyNumberFormat="1" applyFont="1" applyBorder="1" applyAlignment="1">
      <alignment horizontal="center"/>
      <protection/>
    </xf>
    <xf numFmtId="0" fontId="0" fillId="0" borderId="5" xfId="22" applyBorder="1" applyAlignment="1">
      <alignment horizontal="center"/>
      <protection/>
    </xf>
    <xf numFmtId="0" fontId="12" fillId="0" borderId="0" xfId="22" applyFont="1" applyAlignment="1">
      <alignment horizontal="center"/>
      <protection/>
    </xf>
    <xf numFmtId="166" fontId="12" fillId="0" borderId="6" xfId="22" applyNumberFormat="1" applyFont="1" applyBorder="1">
      <alignment/>
      <protection/>
    </xf>
    <xf numFmtId="0" fontId="12" fillId="0" borderId="7" xfId="22" applyFont="1" applyBorder="1" applyAlignment="1">
      <alignment horizontal="center"/>
      <protection/>
    </xf>
    <xf numFmtId="0" fontId="12" fillId="0" borderId="1" xfId="22" applyFont="1" applyBorder="1" applyAlignment="1">
      <alignment wrapText="1"/>
      <protection/>
    </xf>
    <xf numFmtId="0" fontId="12" fillId="0" borderId="8" xfId="22" applyFont="1" applyBorder="1" applyAlignment="1">
      <alignment horizontal="center"/>
      <protection/>
    </xf>
    <xf numFmtId="4" fontId="12" fillId="0" borderId="9" xfId="22" applyNumberFormat="1" applyFont="1" applyBorder="1" applyAlignment="1">
      <alignment horizontal="center"/>
      <protection/>
    </xf>
    <xf numFmtId="0" fontId="12" fillId="0" borderId="4" xfId="22" applyFont="1" applyBorder="1" applyAlignment="1">
      <alignment horizontal="center"/>
      <protection/>
    </xf>
    <xf numFmtId="0" fontId="12" fillId="0" borderId="10" xfId="22" applyFont="1" applyBorder="1" applyAlignment="1">
      <alignment horizontal="center"/>
      <protection/>
    </xf>
    <xf numFmtId="4" fontId="12" fillId="0" borderId="1" xfId="22" applyNumberFormat="1" applyFont="1" applyBorder="1" applyAlignment="1">
      <alignment horizontal="center"/>
      <protection/>
    </xf>
    <xf numFmtId="4" fontId="12" fillId="0" borderId="6" xfId="22" applyNumberFormat="1" applyFont="1" applyBorder="1" applyAlignment="1">
      <alignment horizontal="center"/>
      <protection/>
    </xf>
    <xf numFmtId="4" fontId="12" fillId="0" borderId="2" xfId="22" applyNumberFormat="1" applyFont="1" applyBorder="1" applyAlignment="1">
      <alignment horizontal="center"/>
      <protection/>
    </xf>
    <xf numFmtId="0" fontId="12" fillId="0" borderId="10" xfId="22" applyFont="1" applyBorder="1">
      <alignment/>
      <protection/>
    </xf>
    <xf numFmtId="0" fontId="0" fillId="0" borderId="11" xfId="22" applyBorder="1">
      <alignment/>
      <protection/>
    </xf>
    <xf numFmtId="0" fontId="2" fillId="0" borderId="12" xfId="22" applyFont="1" applyBorder="1" applyAlignment="1">
      <alignment horizontal="center"/>
      <protection/>
    </xf>
    <xf numFmtId="0" fontId="0" fillId="0" borderId="12" xfId="22" applyBorder="1">
      <alignment/>
      <protection/>
    </xf>
    <xf numFmtId="0" fontId="0" fillId="0" borderId="12" xfId="22" applyBorder="1" applyAlignment="1">
      <alignment horizontal="center"/>
      <protection/>
    </xf>
    <xf numFmtId="0" fontId="2" fillId="3" borderId="12" xfId="22" applyFont="1" applyFill="1" applyBorder="1" applyAlignment="1">
      <alignment horizontal="center"/>
      <protection/>
    </xf>
    <xf numFmtId="167" fontId="2" fillId="3" borderId="13" xfId="22" applyNumberFormat="1" applyFont="1" applyFill="1" applyBorder="1" applyAlignment="1">
      <alignment horizontal="center"/>
      <protection/>
    </xf>
    <xf numFmtId="166" fontId="2" fillId="0" borderId="0" xfId="22" applyNumberFormat="1" applyFont="1" applyAlignment="1">
      <alignment horizontal="center"/>
      <protection/>
    </xf>
    <xf numFmtId="166" fontId="0" fillId="0" borderId="0" xfId="22" applyNumberFormat="1">
      <alignment/>
      <protection/>
    </xf>
    <xf numFmtId="0" fontId="16" fillId="0" borderId="0" xfId="22" applyFont="1" applyAlignment="1">
      <alignment horizontal="left"/>
      <protection/>
    </xf>
    <xf numFmtId="0" fontId="17" fillId="0" borderId="14" xfId="22" applyFont="1" applyBorder="1" applyAlignment="1">
      <alignment horizontal="center" vertical="center" shrinkToFit="1"/>
      <protection/>
    </xf>
    <xf numFmtId="0" fontId="2" fillId="0" borderId="15" xfId="22" applyFont="1" applyBorder="1" applyAlignment="1">
      <alignment horizontal="center" vertical="center" shrinkToFit="1"/>
      <protection/>
    </xf>
    <xf numFmtId="0" fontId="2" fillId="0" borderId="16" xfId="22" applyFont="1" applyBorder="1" applyAlignment="1">
      <alignment horizontal="center" vertical="center" shrinkToFit="1"/>
      <protection/>
    </xf>
    <xf numFmtId="0" fontId="2" fillId="0" borderId="17" xfId="22" applyFont="1" applyBorder="1" applyAlignment="1">
      <alignment horizontal="center" vertical="center" shrinkToFit="1"/>
      <protection/>
    </xf>
    <xf numFmtId="0" fontId="2" fillId="0" borderId="18" xfId="22" applyFont="1" applyBorder="1" applyAlignment="1">
      <alignment horizontal="center" vertical="center" shrinkToFit="1"/>
      <protection/>
    </xf>
    <xf numFmtId="0" fontId="2" fillId="0" borderId="15" xfId="22" applyFont="1" applyBorder="1" applyAlignment="1">
      <alignment horizontal="center" shrinkToFit="1"/>
      <protection/>
    </xf>
    <xf numFmtId="0" fontId="2" fillId="0" borderId="19" xfId="22" applyFont="1" applyBorder="1" applyAlignment="1">
      <alignment horizontal="center" shrinkToFit="1"/>
      <protection/>
    </xf>
    <xf numFmtId="0" fontId="2" fillId="0" borderId="20" xfId="22" applyFont="1" applyBorder="1" applyAlignment="1">
      <alignment horizontal="center" vertical="center" shrinkToFit="1"/>
      <protection/>
    </xf>
    <xf numFmtId="0" fontId="2" fillId="0" borderId="21" xfId="22" applyFont="1" applyBorder="1" applyAlignment="1">
      <alignment horizontal="center" vertical="center" shrinkToFit="1"/>
      <protection/>
    </xf>
    <xf numFmtId="0" fontId="2" fillId="0" borderId="5" xfId="22" applyFont="1" applyBorder="1" applyAlignment="1">
      <alignment horizontal="center" vertical="center" shrinkToFit="1"/>
      <protection/>
    </xf>
    <xf numFmtId="0" fontId="2" fillId="0" borderId="22" xfId="22" applyFont="1" applyBorder="1" applyAlignment="1">
      <alignment horizontal="center" vertical="center" shrinkToFit="1"/>
      <protection/>
    </xf>
    <xf numFmtId="0" fontId="2" fillId="0" borderId="3" xfId="22" applyFont="1" applyBorder="1" applyAlignment="1">
      <alignment horizontal="center" vertical="center" shrinkToFit="1"/>
      <protection/>
    </xf>
    <xf numFmtId="0" fontId="2" fillId="0" borderId="23" xfId="22" applyFont="1" applyBorder="1" applyAlignment="1">
      <alignment horizontal="center"/>
      <protection/>
    </xf>
    <xf numFmtId="0" fontId="2" fillId="0" borderId="24" xfId="22" applyFont="1" applyBorder="1" applyAlignment="1">
      <alignment horizontal="center"/>
      <protection/>
    </xf>
    <xf numFmtId="0" fontId="2" fillId="4" borderId="25" xfId="22" applyFont="1" applyFill="1" applyBorder="1" applyAlignment="1">
      <alignment horizontal="center" vertical="center" shrinkToFit="1"/>
      <protection/>
    </xf>
    <xf numFmtId="0" fontId="2" fillId="4" borderId="26" xfId="22" applyFont="1" applyFill="1" applyBorder="1" applyAlignment="1">
      <alignment horizontal="center" vertical="center" shrinkToFit="1"/>
      <protection/>
    </xf>
    <xf numFmtId="0" fontId="2" fillId="4" borderId="27" xfId="22" applyFont="1" applyFill="1" applyBorder="1" applyAlignment="1">
      <alignment horizontal="center" vertical="center" shrinkToFit="1"/>
      <protection/>
    </xf>
    <xf numFmtId="0" fontId="0" fillId="0" borderId="28" xfId="22" applyBorder="1" applyAlignment="1">
      <alignment horizontal="center" vertical="center" shrinkToFit="1"/>
      <protection/>
    </xf>
    <xf numFmtId="168" fontId="2" fillId="0" borderId="29" xfId="22" applyNumberFormat="1" applyFont="1" applyBorder="1" applyAlignment="1">
      <alignment horizontal="center" vertical="center" shrinkToFit="1"/>
      <protection/>
    </xf>
    <xf numFmtId="0" fontId="18" fillId="0" borderId="3" xfId="22" applyFont="1" applyBorder="1" applyAlignment="1">
      <alignment horizontal="left" vertical="center" shrinkToFit="1"/>
      <protection/>
    </xf>
    <xf numFmtId="0" fontId="0" fillId="0" borderId="30" xfId="22" applyBorder="1" applyAlignment="1">
      <alignment horizontal="left" vertical="center" shrinkToFit="1"/>
      <protection/>
    </xf>
    <xf numFmtId="0" fontId="19" fillId="0" borderId="25" xfId="22" applyFont="1" applyBorder="1" applyAlignment="1">
      <alignment horizontal="center" shrinkToFit="1"/>
      <protection/>
    </xf>
    <xf numFmtId="0" fontId="0" fillId="0" borderId="26" xfId="22" applyBorder="1" applyAlignment="1">
      <alignment horizontal="center"/>
      <protection/>
    </xf>
    <xf numFmtId="0" fontId="2" fillId="0" borderId="31" xfId="22" applyFont="1" applyBorder="1" applyAlignment="1">
      <alignment horizontal="center" vertical="center" shrinkToFit="1"/>
      <protection/>
    </xf>
    <xf numFmtId="0" fontId="19" fillId="0" borderId="17" xfId="22" applyFont="1" applyBorder="1" applyAlignment="1">
      <alignment horizontal="center" shrinkToFit="1"/>
      <protection/>
    </xf>
    <xf numFmtId="0" fontId="19" fillId="0" borderId="17" xfId="22" applyFont="1" applyBorder="1" applyAlignment="1">
      <alignment horizontal="center" vertical="center" shrinkToFit="1"/>
      <protection/>
    </xf>
    <xf numFmtId="0" fontId="20" fillId="0" borderId="18" xfId="22" applyFont="1" applyBorder="1" applyAlignment="1">
      <alignment horizontal="center" vertical="center" shrinkToFit="1"/>
      <protection/>
    </xf>
    <xf numFmtId="0" fontId="0" fillId="0" borderId="18" xfId="22" applyBorder="1" applyAlignment="1">
      <alignment horizontal="center"/>
      <protection/>
    </xf>
    <xf numFmtId="168" fontId="0" fillId="0" borderId="32" xfId="22" applyNumberFormat="1" applyBorder="1" applyAlignment="1">
      <alignment horizontal="center"/>
      <protection/>
    </xf>
    <xf numFmtId="0" fontId="19" fillId="0" borderId="33" xfId="22" applyFont="1" applyBorder="1" applyAlignment="1">
      <alignment horizontal="center" shrinkToFit="1"/>
      <protection/>
    </xf>
    <xf numFmtId="0" fontId="19" fillId="0" borderId="33" xfId="22" applyFont="1" applyBorder="1" applyAlignment="1">
      <alignment horizontal="center" vertical="center" shrinkToFit="1"/>
      <protection/>
    </xf>
    <xf numFmtId="0" fontId="20" fillId="0" borderId="1" xfId="22" applyFont="1" applyBorder="1" applyAlignment="1">
      <alignment horizontal="center" vertical="center" shrinkToFit="1"/>
      <protection/>
    </xf>
    <xf numFmtId="0" fontId="0" fillId="0" borderId="1" xfId="22" applyBorder="1" applyAlignment="1">
      <alignment horizontal="center"/>
      <protection/>
    </xf>
    <xf numFmtId="168" fontId="0" fillId="0" borderId="34" xfId="22" applyNumberFormat="1" applyBorder="1" applyAlignment="1">
      <alignment horizontal="center"/>
      <protection/>
    </xf>
    <xf numFmtId="0" fontId="19" fillId="0" borderId="35" xfId="22" applyFont="1" applyBorder="1" applyAlignment="1">
      <alignment horizontal="center" vertical="center" shrinkToFit="1"/>
      <protection/>
    </xf>
    <xf numFmtId="0" fontId="0" fillId="0" borderId="9" xfId="22" applyBorder="1" applyAlignment="1">
      <alignment horizontal="center" vertical="center"/>
      <protection/>
    </xf>
    <xf numFmtId="0" fontId="18" fillId="0" borderId="26" xfId="22" applyFont="1" applyBorder="1" applyAlignment="1">
      <alignment shrinkToFit="1"/>
      <protection/>
    </xf>
    <xf numFmtId="0" fontId="2" fillId="0" borderId="26" xfId="22" applyFont="1" applyBorder="1" applyAlignment="1">
      <alignment horizontal="center" vertical="center" shrinkToFit="1"/>
      <protection/>
    </xf>
    <xf numFmtId="0" fontId="0" fillId="0" borderId="27" xfId="22" applyBorder="1" applyAlignment="1">
      <alignment horizontal="center" shrinkToFit="1"/>
      <protection/>
    </xf>
    <xf numFmtId="0" fontId="19" fillId="0" borderId="25" xfId="22" applyFont="1" applyBorder="1" applyAlignment="1">
      <alignment horizontal="center" vertical="center" shrinkToFit="1"/>
      <protection/>
    </xf>
    <xf numFmtId="0" fontId="20" fillId="0" borderId="26" xfId="22" applyFont="1" applyBorder="1" applyAlignment="1">
      <alignment horizontal="center" vertical="center" shrinkToFit="1"/>
      <protection/>
    </xf>
    <xf numFmtId="168" fontId="2" fillId="0" borderId="27" xfId="22" applyNumberFormat="1" applyFont="1" applyBorder="1" applyAlignment="1">
      <alignment horizontal="center"/>
      <protection/>
    </xf>
    <xf numFmtId="0" fontId="2" fillId="4" borderId="31" xfId="22" applyFont="1" applyFill="1" applyBorder="1" applyAlignment="1">
      <alignment horizontal="center" vertical="center" shrinkToFit="1"/>
      <protection/>
    </xf>
    <xf numFmtId="0" fontId="2" fillId="4" borderId="28" xfId="22" applyFont="1" applyFill="1" applyBorder="1" applyAlignment="1">
      <alignment horizontal="center" vertical="center" shrinkToFit="1"/>
      <protection/>
    </xf>
    <xf numFmtId="0" fontId="2" fillId="4" borderId="29" xfId="22" applyFont="1" applyFill="1" applyBorder="1" applyAlignment="1">
      <alignment horizontal="center" vertical="center" shrinkToFit="1"/>
      <protection/>
    </xf>
    <xf numFmtId="0" fontId="21" fillId="0" borderId="0" xfId="23">
      <alignment/>
      <protection/>
    </xf>
    <xf numFmtId="0" fontId="19" fillId="0" borderId="22" xfId="22" applyFont="1" applyBorder="1" applyAlignment="1">
      <alignment horizontal="center" vertical="center" shrinkToFit="1"/>
      <protection/>
    </xf>
    <xf numFmtId="0" fontId="0" fillId="0" borderId="36" xfId="22" applyBorder="1" applyAlignment="1">
      <alignment horizontal="center"/>
      <protection/>
    </xf>
    <xf numFmtId="168" fontId="0" fillId="0" borderId="37" xfId="22" applyNumberFormat="1" applyBorder="1" applyAlignment="1">
      <alignment horizontal="center"/>
      <protection/>
    </xf>
    <xf numFmtId="0" fontId="19" fillId="0" borderId="38" xfId="22" applyFont="1" applyBorder="1" applyAlignment="1">
      <alignment horizontal="center" vertical="center" shrinkToFit="1"/>
      <protection/>
    </xf>
    <xf numFmtId="0" fontId="0" fillId="0" borderId="23" xfId="22" applyBorder="1" applyAlignment="1">
      <alignment horizontal="center"/>
      <protection/>
    </xf>
    <xf numFmtId="168" fontId="2" fillId="0" borderId="39" xfId="22" applyNumberFormat="1" applyFont="1" applyBorder="1" applyAlignment="1">
      <alignment horizontal="center"/>
      <protection/>
    </xf>
    <xf numFmtId="0" fontId="2" fillId="0" borderId="25" xfId="22" applyFont="1" applyBorder="1" applyAlignment="1">
      <alignment horizontal="center" vertical="center" shrinkToFit="1"/>
      <protection/>
    </xf>
    <xf numFmtId="0" fontId="0" fillId="0" borderId="26" xfId="22" applyBorder="1" applyAlignment="1">
      <alignment horizontal="center" vertical="center" shrinkToFit="1"/>
      <protection/>
    </xf>
    <xf numFmtId="168" fontId="2" fillId="2" borderId="27" xfId="22" applyNumberFormat="1" applyFont="1" applyFill="1" applyBorder="1" applyAlignment="1">
      <alignment horizontal="center" vertical="center" shrinkToFit="1"/>
      <protection/>
    </xf>
    <xf numFmtId="0" fontId="3" fillId="0" borderId="0" xfId="23" applyFont="1">
      <alignment/>
      <protection/>
    </xf>
    <xf numFmtId="0" fontId="21" fillId="0" borderId="0" xfId="23" applyAlignment="1">
      <alignment horizontal="center"/>
      <protection/>
    </xf>
    <xf numFmtId="44" fontId="21" fillId="0" borderId="0" xfId="23" applyNumberFormat="1">
      <alignment/>
      <protection/>
    </xf>
    <xf numFmtId="44" fontId="21" fillId="0" borderId="0" xfId="23" applyNumberFormat="1" applyAlignment="1">
      <alignment horizontal="center"/>
      <protection/>
    </xf>
    <xf numFmtId="2" fontId="21" fillId="0" borderId="0" xfId="23" applyNumberFormat="1">
      <alignment/>
      <protection/>
    </xf>
    <xf numFmtId="0" fontId="22" fillId="0" borderId="14" xfId="23" applyFont="1" applyBorder="1" applyAlignment="1">
      <alignment horizontal="center" vertical="center"/>
      <protection/>
    </xf>
    <xf numFmtId="0" fontId="5" fillId="0" borderId="40" xfId="23" applyFont="1" applyBorder="1">
      <alignment/>
      <protection/>
    </xf>
    <xf numFmtId="0" fontId="5" fillId="0" borderId="41" xfId="23" applyFont="1" applyBorder="1" applyAlignment="1">
      <alignment horizontal="center"/>
      <protection/>
    </xf>
    <xf numFmtId="2" fontId="5" fillId="0" borderId="41" xfId="23" applyNumberFormat="1" applyFont="1" applyBorder="1" applyAlignment="1">
      <alignment horizontal="center"/>
      <protection/>
    </xf>
    <xf numFmtId="2" fontId="5" fillId="0" borderId="42" xfId="23" applyNumberFormat="1" applyFont="1" applyBorder="1" applyAlignment="1">
      <alignment horizontal="center"/>
      <protection/>
    </xf>
    <xf numFmtId="0" fontId="4" fillId="0" borderId="43" xfId="23" applyFont="1" applyBorder="1" applyAlignment="1">
      <alignment wrapText="1"/>
      <protection/>
    </xf>
    <xf numFmtId="4" fontId="4" fillId="0" borderId="13" xfId="23" applyNumberFormat="1" applyFont="1" applyBorder="1" applyAlignment="1">
      <alignment horizontal="center"/>
      <protection/>
    </xf>
    <xf numFmtId="0" fontId="4" fillId="0" borderId="35" xfId="23" applyFont="1" applyBorder="1" applyAlignment="1">
      <alignment wrapText="1"/>
      <protection/>
    </xf>
    <xf numFmtId="4" fontId="4" fillId="0" borderId="44" xfId="23" applyNumberFormat="1" applyFont="1" applyBorder="1" applyAlignment="1">
      <alignment horizontal="center"/>
      <protection/>
    </xf>
    <xf numFmtId="4" fontId="4" fillId="0" borderId="9" xfId="23" applyNumberFormat="1" applyFont="1" applyBorder="1" applyAlignment="1">
      <alignment horizontal="center"/>
      <protection/>
    </xf>
    <xf numFmtId="4" fontId="4" fillId="0" borderId="45" xfId="23" applyNumberFormat="1" applyFont="1" applyBorder="1" applyAlignment="1">
      <alignment horizontal="center"/>
      <protection/>
    </xf>
    <xf numFmtId="0" fontId="4" fillId="0" borderId="17" xfId="23" applyFont="1" applyBorder="1" applyAlignment="1">
      <alignment wrapText="1"/>
      <protection/>
    </xf>
    <xf numFmtId="4" fontId="4" fillId="0" borderId="18" xfId="23" applyNumberFormat="1" applyFont="1" applyBorder="1" applyAlignment="1">
      <alignment horizontal="center" vertical="center"/>
      <protection/>
    </xf>
    <xf numFmtId="4" fontId="4" fillId="0" borderId="32" xfId="23" applyNumberFormat="1" applyFont="1" applyBorder="1" applyAlignment="1">
      <alignment horizontal="center" vertical="center"/>
      <protection/>
    </xf>
    <xf numFmtId="0" fontId="4" fillId="0" borderId="22" xfId="23" applyFont="1" applyBorder="1" applyAlignment="1">
      <alignment wrapText="1"/>
      <protection/>
    </xf>
    <xf numFmtId="4" fontId="4" fillId="0" borderId="36" xfId="23" applyNumberFormat="1" applyFont="1" applyBorder="1" applyAlignment="1">
      <alignment horizontal="center"/>
      <protection/>
    </xf>
    <xf numFmtId="4" fontId="4" fillId="0" borderId="37" xfId="23" applyNumberFormat="1" applyFont="1" applyBorder="1" applyAlignment="1">
      <alignment horizontal="center"/>
      <protection/>
    </xf>
    <xf numFmtId="0" fontId="4" fillId="0" borderId="17" xfId="23" applyFont="1" applyBorder="1" applyAlignment="1">
      <alignment horizontal="left" wrapText="1"/>
      <protection/>
    </xf>
    <xf numFmtId="4" fontId="4" fillId="0" borderId="46" xfId="23" applyNumberFormat="1" applyFont="1" applyBorder="1" applyAlignment="1">
      <alignment horizontal="center"/>
      <protection/>
    </xf>
    <xf numFmtId="0" fontId="4" fillId="0" borderId="17" xfId="23" applyFont="1" applyBorder="1">
      <alignment/>
      <protection/>
    </xf>
    <xf numFmtId="4" fontId="4" fillId="0" borderId="47" xfId="23" applyNumberFormat="1" applyFont="1" applyBorder="1" applyAlignment="1">
      <alignment horizontal="center"/>
      <protection/>
    </xf>
    <xf numFmtId="4" fontId="4" fillId="0" borderId="48" xfId="23" applyNumberFormat="1" applyFont="1" applyBorder="1" applyAlignment="1">
      <alignment horizontal="center"/>
      <protection/>
    </xf>
    <xf numFmtId="4" fontId="4" fillId="0" borderId="49" xfId="23" applyNumberFormat="1" applyFont="1" applyBorder="1" applyAlignment="1">
      <alignment horizontal="center"/>
      <protection/>
    </xf>
    <xf numFmtId="0" fontId="4" fillId="0" borderId="50" xfId="23" applyFont="1" applyBorder="1" applyAlignment="1">
      <alignment horizontal="center"/>
      <protection/>
    </xf>
    <xf numFmtId="4" fontId="4" fillId="0" borderId="51" xfId="23" applyNumberFormat="1" applyFont="1" applyBorder="1" applyAlignment="1">
      <alignment horizontal="center"/>
      <protection/>
    </xf>
    <xf numFmtId="0" fontId="5" fillId="0" borderId="52" xfId="23" applyFont="1" applyBorder="1" applyAlignment="1">
      <alignment horizontal="center"/>
      <protection/>
    </xf>
    <xf numFmtId="4" fontId="4" fillId="0" borderId="53" xfId="23" applyNumberFormat="1" applyFont="1" applyBorder="1" applyAlignment="1">
      <alignment horizontal="center"/>
      <protection/>
    </xf>
    <xf numFmtId="4" fontId="4" fillId="0" borderId="54" xfId="23" applyNumberFormat="1" applyFont="1" applyBorder="1" applyAlignment="1">
      <alignment horizontal="center"/>
      <protection/>
    </xf>
    <xf numFmtId="4" fontId="4" fillId="0" borderId="55" xfId="23" applyNumberFormat="1" applyFont="1" applyBorder="1" applyAlignment="1">
      <alignment horizontal="center"/>
      <protection/>
    </xf>
    <xf numFmtId="4" fontId="4" fillId="0" borderId="56" xfId="23" applyNumberFormat="1" applyFont="1" applyBorder="1" applyAlignment="1">
      <alignment horizontal="center"/>
      <protection/>
    </xf>
    <xf numFmtId="0" fontId="4" fillId="0" borderId="57" xfId="23" applyFont="1" applyBorder="1">
      <alignment/>
      <protection/>
    </xf>
    <xf numFmtId="4" fontId="4" fillId="0" borderId="58" xfId="23" applyNumberFormat="1" applyFont="1" applyBorder="1" applyAlignment="1">
      <alignment horizontal="center"/>
      <protection/>
    </xf>
    <xf numFmtId="4" fontId="4" fillId="0" borderId="59" xfId="23" applyNumberFormat="1" applyFont="1" applyBorder="1" applyAlignment="1">
      <alignment horizontal="center"/>
      <protection/>
    </xf>
    <xf numFmtId="4" fontId="4" fillId="0" borderId="60" xfId="23" applyNumberFormat="1" applyFont="1" applyBorder="1" applyAlignment="1">
      <alignment horizontal="center"/>
      <protection/>
    </xf>
    <xf numFmtId="0" fontId="4" fillId="0" borderId="61" xfId="23" applyFont="1" applyBorder="1">
      <alignment/>
      <protection/>
    </xf>
    <xf numFmtId="4" fontId="4" fillId="0" borderId="62" xfId="23" applyNumberFormat="1" applyFont="1" applyBorder="1" applyAlignment="1">
      <alignment horizontal="center"/>
      <protection/>
    </xf>
    <xf numFmtId="4" fontId="4" fillId="0" borderId="63" xfId="23" applyNumberFormat="1" applyFont="1" applyBorder="1" applyAlignment="1">
      <alignment horizontal="center"/>
      <protection/>
    </xf>
    <xf numFmtId="4" fontId="4" fillId="0" borderId="24" xfId="23" applyNumberFormat="1" applyFont="1" applyBorder="1" applyAlignment="1">
      <alignment horizontal="center"/>
      <protection/>
    </xf>
    <xf numFmtId="0" fontId="4" fillId="0" borderId="64" xfId="23" applyFont="1" applyBorder="1" applyAlignment="1">
      <alignment horizontal="center"/>
      <protection/>
    </xf>
    <xf numFmtId="4" fontId="4" fillId="0" borderId="65" xfId="23" applyNumberFormat="1" applyFont="1" applyBorder="1" applyAlignment="1">
      <alignment horizontal="center"/>
      <protection/>
    </xf>
    <xf numFmtId="4" fontId="4" fillId="0" borderId="66" xfId="23" applyNumberFormat="1" applyFont="1" applyBorder="1" applyAlignment="1">
      <alignment horizontal="center"/>
      <protection/>
    </xf>
    <xf numFmtId="4" fontId="4" fillId="0" borderId="67" xfId="23" applyNumberFormat="1" applyFont="1" applyBorder="1" applyAlignment="1">
      <alignment horizontal="center"/>
      <protection/>
    </xf>
    <xf numFmtId="0" fontId="5" fillId="0" borderId="43" xfId="23" applyFont="1" applyBorder="1" applyAlignment="1">
      <alignment horizontal="center"/>
      <protection/>
    </xf>
    <xf numFmtId="4" fontId="4" fillId="0" borderId="11" xfId="23" applyNumberFormat="1" applyFont="1" applyBorder="1" applyAlignment="1">
      <alignment horizontal="center"/>
      <protection/>
    </xf>
    <xf numFmtId="4" fontId="4" fillId="0" borderId="12" xfId="23" applyNumberFormat="1" applyFont="1" applyBorder="1" applyAlignment="1">
      <alignment horizontal="center"/>
      <protection/>
    </xf>
    <xf numFmtId="0" fontId="5" fillId="0" borderId="22" xfId="23" applyFont="1" applyBorder="1" applyAlignment="1">
      <alignment horizontal="center"/>
      <protection/>
    </xf>
    <xf numFmtId="4" fontId="4" fillId="0" borderId="23" xfId="23" applyNumberFormat="1" applyFont="1" applyBorder="1" applyAlignment="1">
      <alignment horizontal="center"/>
      <protection/>
    </xf>
    <xf numFmtId="14" fontId="21" fillId="0" borderId="0" xfId="23" applyNumberFormat="1" applyAlignment="1">
      <alignment horizontal="center"/>
      <protection/>
    </xf>
    <xf numFmtId="0" fontId="16" fillId="0" borderId="0" xfId="22" applyFont="1" applyAlignment="1">
      <alignment/>
      <protection/>
    </xf>
    <xf numFmtId="0" fontId="19" fillId="0" borderId="35" xfId="22" applyFont="1" applyBorder="1" applyAlignment="1">
      <alignment horizontal="center" shrinkToFit="1"/>
      <protection/>
    </xf>
    <xf numFmtId="0" fontId="0" fillId="0" borderId="9" xfId="22" applyBorder="1" applyAlignment="1">
      <alignment horizontal="center"/>
      <protection/>
    </xf>
    <xf numFmtId="0" fontId="18" fillId="0" borderId="18" xfId="22" applyFont="1" applyBorder="1" applyAlignment="1">
      <alignment horizontal="left" vertical="center" shrinkToFit="1"/>
      <protection/>
    </xf>
    <xf numFmtId="0" fontId="0" fillId="0" borderId="18" xfId="22" applyBorder="1" applyAlignment="1">
      <alignment horizontal="left" vertical="center" shrinkToFit="1"/>
      <protection/>
    </xf>
    <xf numFmtId="0" fontId="0" fillId="0" borderId="32" xfId="22" applyBorder="1" applyAlignment="1">
      <alignment horizontal="left" vertical="center" shrinkToFit="1"/>
      <protection/>
    </xf>
    <xf numFmtId="0" fontId="0" fillId="0" borderId="3" xfId="22" applyBorder="1" applyAlignment="1">
      <alignment horizontal="left" vertical="center" shrinkToFit="1"/>
      <protection/>
    </xf>
    <xf numFmtId="0" fontId="0" fillId="0" borderId="1" xfId="22" applyBorder="1" applyAlignment="1">
      <alignment horizontal="left" shrinkToFit="1"/>
      <protection/>
    </xf>
    <xf numFmtId="0" fontId="18" fillId="0" borderId="1" xfId="22" applyFont="1" applyBorder="1" applyAlignment="1">
      <alignment horizontal="left" vertical="center" shrinkToFit="1"/>
      <protection/>
    </xf>
    <xf numFmtId="0" fontId="0" fillId="0" borderId="34" xfId="22" applyBorder="1" applyAlignment="1">
      <alignment horizontal="left" vertical="center" shrinkToFit="1"/>
      <protection/>
    </xf>
    <xf numFmtId="0" fontId="0" fillId="0" borderId="34" xfId="0" applyBorder="1"/>
    <xf numFmtId="0" fontId="2" fillId="0" borderId="1" xfId="0" applyFont="1" applyBorder="1"/>
    <xf numFmtId="0" fontId="0" fillId="0" borderId="36" xfId="0" applyBorder="1"/>
    <xf numFmtId="0" fontId="0" fillId="0" borderId="3" xfId="0" applyBorder="1"/>
    <xf numFmtId="0" fontId="0" fillId="0" borderId="30" xfId="0" applyBorder="1"/>
    <xf numFmtId="0" fontId="20" fillId="0" borderId="15" xfId="22" applyFont="1" applyBorder="1" applyAlignment="1">
      <alignment horizontal="center" vertical="center" shrinkToFit="1"/>
      <protection/>
    </xf>
    <xf numFmtId="0" fontId="19" fillId="0" borderId="38" xfId="22" applyFont="1" applyBorder="1" applyAlignment="1">
      <alignment horizontal="center" shrinkToFit="1"/>
      <protection/>
    </xf>
    <xf numFmtId="0" fontId="18" fillId="0" borderId="23" xfId="22" applyFont="1" applyBorder="1" applyAlignment="1">
      <alignment shrinkToFit="1"/>
      <protection/>
    </xf>
    <xf numFmtId="0" fontId="2" fillId="0" borderId="23" xfId="22" applyFont="1" applyBorder="1" applyAlignment="1">
      <alignment horizontal="center" vertical="center" shrinkToFit="1"/>
      <protection/>
    </xf>
    <xf numFmtId="0" fontId="0" fillId="0" borderId="39" xfId="22" applyBorder="1" applyAlignment="1">
      <alignment horizontal="center" shrinkToFit="1"/>
      <protection/>
    </xf>
    <xf numFmtId="0" fontId="19" fillId="0" borderId="22" xfId="22" applyFont="1" applyBorder="1" applyAlignment="1">
      <alignment horizontal="center" shrinkToFit="1"/>
      <protection/>
    </xf>
    <xf numFmtId="0" fontId="18" fillId="0" borderId="36" xfId="22" applyFont="1" applyBorder="1" applyAlignment="1">
      <alignment horizontal="left" vertical="center" shrinkToFit="1"/>
      <protection/>
    </xf>
    <xf numFmtId="0" fontId="0" fillId="0" borderId="36" xfId="22" applyBorder="1" applyAlignment="1">
      <alignment horizontal="left" vertical="center" shrinkToFit="1"/>
      <protection/>
    </xf>
    <xf numFmtId="0" fontId="0" fillId="0" borderId="48" xfId="22" applyBorder="1" applyAlignment="1">
      <alignment horizontal="left" vertical="center" shrinkToFit="1"/>
      <protection/>
    </xf>
    <xf numFmtId="0" fontId="0" fillId="0" borderId="68" xfId="22" applyBorder="1" applyAlignment="1">
      <alignment horizontal="left" vertical="center" shrinkToFit="1"/>
      <protection/>
    </xf>
    <xf numFmtId="0" fontId="20" fillId="0" borderId="23" xfId="22" applyFont="1" applyBorder="1" applyAlignment="1">
      <alignment horizontal="center" vertical="center" shrinkToFit="1"/>
      <protection/>
    </xf>
    <xf numFmtId="0" fontId="20" fillId="0" borderId="36" xfId="22" applyFont="1" applyBorder="1" applyAlignment="1">
      <alignment horizontal="center" vertical="center" shrinkToFit="1"/>
      <protection/>
    </xf>
    <xf numFmtId="0" fontId="11" fillId="0" borderId="1" xfId="22" applyFont="1" applyBorder="1" applyAlignment="1">
      <alignment vertical="center"/>
      <protection/>
    </xf>
    <xf numFmtId="0" fontId="11" fillId="0" borderId="2" xfId="22" applyFont="1" applyBorder="1" applyAlignment="1">
      <alignment vertical="center"/>
      <protection/>
    </xf>
    <xf numFmtId="0" fontId="12" fillId="0" borderId="1" xfId="22" applyFont="1" applyBorder="1" applyAlignment="1">
      <alignment horizontal="center" vertical="center"/>
      <protection/>
    </xf>
    <xf numFmtId="0" fontId="12" fillId="0" borderId="44" xfId="22" applyFont="1" applyBorder="1" applyAlignment="1">
      <alignment vertical="center"/>
      <protection/>
    </xf>
    <xf numFmtId="0" fontId="12" fillId="0" borderId="13" xfId="22" applyFont="1" applyBorder="1" applyAlignment="1">
      <alignment vertical="center"/>
      <protection/>
    </xf>
    <xf numFmtId="0" fontId="12" fillId="0" borderId="2" xfId="22" applyFont="1" applyBorder="1">
      <alignment/>
      <protection/>
    </xf>
    <xf numFmtId="4" fontId="12" fillId="0" borderId="3" xfId="22" applyNumberFormat="1" applyFont="1" applyBorder="1" applyAlignment="1">
      <alignment horizontal="center" vertical="center"/>
      <protection/>
    </xf>
    <xf numFmtId="2" fontId="12" fillId="0" borderId="2" xfId="22" applyNumberFormat="1" applyFont="1" applyBorder="1" applyAlignment="1">
      <alignment horizontal="center" vertical="center"/>
      <protection/>
    </xf>
    <xf numFmtId="4" fontId="12" fillId="0" borderId="1" xfId="22" applyNumberFormat="1" applyFont="1" applyBorder="1" applyAlignment="1">
      <alignment horizontal="center" vertical="center"/>
      <protection/>
    </xf>
    <xf numFmtId="4" fontId="11" fillId="0" borderId="2" xfId="22" applyNumberFormat="1" applyFont="1" applyBorder="1" applyAlignment="1">
      <alignment horizontal="center" vertical="center"/>
      <protection/>
    </xf>
    <xf numFmtId="2" fontId="11" fillId="0" borderId="2" xfId="22" applyNumberFormat="1" applyFont="1" applyBorder="1" applyAlignment="1">
      <alignment horizontal="center" vertical="center"/>
      <protection/>
    </xf>
    <xf numFmtId="4" fontId="11" fillId="0" borderId="1" xfId="22" applyNumberFormat="1" applyFont="1" applyBorder="1" applyAlignment="1">
      <alignment horizontal="center" vertical="center"/>
      <protection/>
    </xf>
    <xf numFmtId="165" fontId="2" fillId="3" borderId="1" xfId="22" applyNumberFormat="1" applyFont="1" applyFill="1" applyBorder="1" applyAlignment="1">
      <alignment horizontal="center"/>
      <protection/>
    </xf>
    <xf numFmtId="165" fontId="2" fillId="3" borderId="2" xfId="22" applyNumberFormat="1" applyFont="1" applyFill="1" applyBorder="1" applyAlignment="1">
      <alignment horizontal="center"/>
      <protection/>
    </xf>
    <xf numFmtId="0" fontId="26" fillId="0" borderId="0" xfId="22" applyFont="1" applyAlignment="1">
      <alignment horizontal="center" wrapText="1"/>
      <protection/>
    </xf>
    <xf numFmtId="0" fontId="27" fillId="0" borderId="0" xfId="22" applyFont="1" applyAlignment="1">
      <alignment horizontal="center" wrapText="1"/>
      <protection/>
    </xf>
    <xf numFmtId="0" fontId="27" fillId="0" borderId="0" xfId="22" applyFont="1" applyAlignment="1">
      <alignment horizontal="justify" wrapText="1"/>
      <protection/>
    </xf>
    <xf numFmtId="2" fontId="12" fillId="0" borderId="9" xfId="22" applyNumberFormat="1" applyFont="1" applyBorder="1" applyAlignment="1">
      <alignment horizontal="center"/>
      <protection/>
    </xf>
    <xf numFmtId="2" fontId="12" fillId="0" borderId="1" xfId="22" applyNumberFormat="1" applyFont="1" applyBorder="1" applyAlignment="1">
      <alignment horizontal="center"/>
      <protection/>
    </xf>
    <xf numFmtId="2" fontId="11" fillId="0" borderId="1" xfId="22" applyNumberFormat="1" applyFont="1" applyBorder="1" applyAlignment="1">
      <alignment horizontal="center"/>
      <protection/>
    </xf>
    <xf numFmtId="2" fontId="10" fillId="0" borderId="0" xfId="22" applyNumberFormat="1" applyFont="1" applyAlignment="1">
      <alignment horizontal="justify" wrapText="1"/>
      <protection/>
    </xf>
    <xf numFmtId="0" fontId="11" fillId="0" borderId="4" xfId="22" applyFont="1" applyBorder="1" applyAlignment="1">
      <alignment horizontal="center"/>
      <protection/>
    </xf>
    <xf numFmtId="2" fontId="11" fillId="0" borderId="2" xfId="22" applyNumberFormat="1" applyFont="1" applyBorder="1" applyAlignment="1">
      <alignment horizontal="center"/>
      <protection/>
    </xf>
    <xf numFmtId="2" fontId="12" fillId="0" borderId="2" xfId="22" applyNumberFormat="1" applyFont="1" applyBorder="1">
      <alignment/>
      <protection/>
    </xf>
    <xf numFmtId="0" fontId="12" fillId="0" borderId="4" xfId="22" applyFont="1" applyBorder="1">
      <alignment/>
      <protection/>
    </xf>
    <xf numFmtId="2" fontId="12" fillId="0" borderId="1" xfId="22" applyNumberFormat="1" applyFont="1" applyBorder="1" applyAlignment="1">
      <alignment horizontal="center" vertical="center"/>
      <protection/>
    </xf>
    <xf numFmtId="0" fontId="12" fillId="0" borderId="1" xfId="22" applyFont="1" applyBorder="1" applyAlignment="1">
      <alignment vertical="center" wrapText="1"/>
      <protection/>
    </xf>
    <xf numFmtId="0" fontId="12" fillId="0" borderId="10" xfId="22" applyFont="1" applyBorder="1" applyAlignment="1">
      <alignment horizontal="center" wrapText="1"/>
      <protection/>
    </xf>
    <xf numFmtId="0" fontId="11" fillId="0" borderId="10" xfId="22" applyFont="1" applyBorder="1" applyAlignment="1">
      <alignment horizontal="center"/>
      <protection/>
    </xf>
    <xf numFmtId="4" fontId="11" fillId="0" borderId="2" xfId="22" applyNumberFormat="1" applyFont="1" applyBorder="1" applyAlignment="1">
      <alignment horizontal="center"/>
      <protection/>
    </xf>
    <xf numFmtId="0" fontId="12" fillId="0" borderId="69" xfId="22" applyFont="1" applyBorder="1" applyAlignment="1">
      <alignment horizontal="center"/>
      <protection/>
    </xf>
    <xf numFmtId="4" fontId="12" fillId="0" borderId="44" xfId="22" applyNumberFormat="1" applyFont="1" applyBorder="1" applyAlignment="1">
      <alignment horizontal="center"/>
      <protection/>
    </xf>
    <xf numFmtId="0" fontId="2" fillId="0" borderId="10" xfId="22" applyFont="1" applyBorder="1" applyAlignment="1">
      <alignment horizontal="center"/>
      <protection/>
    </xf>
    <xf numFmtId="4" fontId="2" fillId="3" borderId="1" xfId="22" applyNumberFormat="1" applyFont="1" applyFill="1" applyBorder="1" applyAlignment="1">
      <alignment horizontal="center"/>
      <protection/>
    </xf>
    <xf numFmtId="0" fontId="2" fillId="0" borderId="2" xfId="22" applyFont="1" applyBorder="1" applyAlignment="1">
      <alignment horizontal="center"/>
      <protection/>
    </xf>
    <xf numFmtId="4" fontId="0" fillId="0" borderId="0" xfId="22" applyNumberFormat="1">
      <alignment/>
      <protection/>
    </xf>
    <xf numFmtId="2" fontId="0" fillId="0" borderId="0" xfId="22" applyNumberFormat="1">
      <alignment/>
      <protection/>
    </xf>
    <xf numFmtId="0" fontId="0" fillId="0" borderId="0" xfId="22" applyAlignment="1">
      <alignment vertical="center"/>
      <protection/>
    </xf>
    <xf numFmtId="2" fontId="12" fillId="0" borderId="2" xfId="22" applyNumberFormat="1" applyFont="1" applyBorder="1" applyAlignment="1">
      <alignment horizontal="center"/>
      <protection/>
    </xf>
    <xf numFmtId="0" fontId="12" fillId="0" borderId="11" xfId="22" applyFont="1" applyBorder="1" applyAlignment="1">
      <alignment horizontal="center"/>
      <protection/>
    </xf>
    <xf numFmtId="0" fontId="11" fillId="0" borderId="12" xfId="22" applyFont="1" applyBorder="1" applyAlignment="1">
      <alignment horizontal="center"/>
      <protection/>
    </xf>
    <xf numFmtId="0" fontId="12" fillId="0" borderId="12" xfId="22" applyFont="1" applyBorder="1" applyAlignment="1">
      <alignment horizontal="center"/>
      <protection/>
    </xf>
    <xf numFmtId="4" fontId="2" fillId="3" borderId="13" xfId="22" applyNumberFormat="1" applyFont="1" applyFill="1" applyBorder="1" applyAlignment="1">
      <alignment horizontal="center"/>
      <protection/>
    </xf>
    <xf numFmtId="2" fontId="2" fillId="0" borderId="0" xfId="22" applyNumberFormat="1" applyFont="1" applyAlignment="1">
      <alignment horizontal="center"/>
      <protection/>
    </xf>
    <xf numFmtId="0" fontId="12" fillId="0" borderId="1" xfId="22" applyFont="1" applyBorder="1" applyAlignment="1">
      <alignment vertical="center"/>
      <protection/>
    </xf>
    <xf numFmtId="0" fontId="12" fillId="0" borderId="1" xfId="22" applyFont="1" applyBorder="1" applyAlignment="1">
      <alignment horizontal="center" vertical="center"/>
      <protection/>
    </xf>
    <xf numFmtId="0" fontId="0" fillId="0" borderId="0" xfId="22" applyFill="1" applyAlignment="1">
      <alignment vertical="center"/>
      <protection/>
    </xf>
    <xf numFmtId="4" fontId="4" fillId="0" borderId="13" xfId="23" applyNumberFormat="1" applyFont="1" applyBorder="1" applyAlignment="1">
      <alignment horizontal="center" vertical="center"/>
      <protection/>
    </xf>
    <xf numFmtId="4" fontId="4" fillId="0" borderId="3" xfId="23" applyNumberFormat="1" applyFont="1" applyBorder="1" applyAlignment="1">
      <alignment horizontal="center" vertical="center"/>
      <protection/>
    </xf>
    <xf numFmtId="4" fontId="4" fillId="0" borderId="30" xfId="23" applyNumberFormat="1" applyFont="1" applyBorder="1" applyAlignment="1">
      <alignment horizontal="center" vertical="center"/>
      <protection/>
    </xf>
    <xf numFmtId="4" fontId="12" fillId="0" borderId="1" xfId="22" applyNumberFormat="1" applyFont="1" applyBorder="1" applyAlignment="1">
      <alignment horizontal="center" vertical="center"/>
      <protection/>
    </xf>
    <xf numFmtId="0" fontId="5" fillId="0" borderId="50" xfId="23" applyFont="1" applyBorder="1" applyAlignment="1">
      <alignment horizontal="center"/>
      <protection/>
    </xf>
    <xf numFmtId="0" fontId="4" fillId="0" borderId="52" xfId="23" applyFont="1" applyBorder="1" applyAlignment="1">
      <alignment horizontal="left"/>
      <protection/>
    </xf>
    <xf numFmtId="4" fontId="12" fillId="0" borderId="1" xfId="22" applyNumberFormat="1" applyFont="1" applyBorder="1" applyAlignment="1">
      <alignment vertical="center"/>
      <protection/>
    </xf>
    <xf numFmtId="2" fontId="12" fillId="0" borderId="1" xfId="22" applyNumberFormat="1" applyFont="1" applyBorder="1" applyAlignment="1">
      <alignment vertical="center"/>
      <protection/>
    </xf>
    <xf numFmtId="0" fontId="2" fillId="0" borderId="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1" xfId="0" applyFill="1" applyBorder="1" applyAlignment="1">
      <alignment horizontal="left"/>
    </xf>
    <xf numFmtId="0" fontId="8" fillId="0" borderId="0" xfId="22" applyFont="1" applyAlignment="1">
      <alignment horizontal="left" wrapText="1"/>
      <protection/>
    </xf>
    <xf numFmtId="0" fontId="10" fillId="0" borderId="12" xfId="22" applyFont="1" applyBorder="1" applyAlignment="1">
      <alignment horizontal="center" wrapText="1"/>
      <protection/>
    </xf>
    <xf numFmtId="0" fontId="11" fillId="0" borderId="4" xfId="22" applyFont="1" applyBorder="1">
      <alignment/>
      <protection/>
    </xf>
    <xf numFmtId="0" fontId="11" fillId="0" borderId="2" xfId="22" applyFont="1" applyBorder="1">
      <alignment/>
      <protection/>
    </xf>
    <xf numFmtId="0" fontId="11" fillId="0" borderId="4" xfId="22" applyFont="1" applyBorder="1" applyAlignment="1">
      <alignment wrapText="1"/>
      <protection/>
    </xf>
    <xf numFmtId="0" fontId="11" fillId="0" borderId="2" xfId="22" applyFont="1" applyBorder="1" applyAlignment="1">
      <alignment wrapText="1"/>
      <protection/>
    </xf>
    <xf numFmtId="0" fontId="11" fillId="0" borderId="4" xfId="22" applyFont="1" applyBorder="1" applyAlignment="1">
      <alignment horizontal="center"/>
      <protection/>
    </xf>
    <xf numFmtId="0" fontId="11" fillId="0" borderId="2" xfId="22" applyFont="1" applyBorder="1" applyAlignment="1">
      <alignment horizontal="center"/>
      <protection/>
    </xf>
    <xf numFmtId="0" fontId="11" fillId="0" borderId="10" xfId="22" applyFont="1" applyBorder="1" applyAlignment="1">
      <alignment horizontal="center"/>
      <protection/>
    </xf>
    <xf numFmtId="0" fontId="0" fillId="0" borderId="7" xfId="22" applyBorder="1" applyAlignment="1">
      <alignment vertical="center"/>
      <protection/>
    </xf>
    <xf numFmtId="0" fontId="0" fillId="0" borderId="8" xfId="22" applyBorder="1" applyAlignment="1">
      <alignment vertical="center"/>
      <protection/>
    </xf>
    <xf numFmtId="0" fontId="0" fillId="0" borderId="44" xfId="22" applyBorder="1" applyAlignment="1">
      <alignment vertical="center"/>
      <protection/>
    </xf>
    <xf numFmtId="0" fontId="0" fillId="0" borderId="5" xfId="22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6" xfId="22" applyBorder="1" applyAlignment="1">
      <alignment vertical="center"/>
      <protection/>
    </xf>
    <xf numFmtId="0" fontId="12" fillId="0" borderId="7" xfId="22" applyFont="1" applyBorder="1" applyAlignment="1">
      <alignment horizontal="center"/>
      <protection/>
    </xf>
    <xf numFmtId="0" fontId="12" fillId="0" borderId="8" xfId="22" applyFont="1" applyBorder="1" applyAlignment="1">
      <alignment horizontal="center"/>
      <protection/>
    </xf>
    <xf numFmtId="0" fontId="12" fillId="0" borderId="44" xfId="22" applyFont="1" applyBorder="1" applyAlignment="1">
      <alignment horizontal="center"/>
      <protection/>
    </xf>
    <xf numFmtId="0" fontId="12" fillId="0" borderId="5" xfId="22" applyFont="1" applyBorder="1" applyAlignment="1">
      <alignment horizontal="center"/>
      <protection/>
    </xf>
    <xf numFmtId="0" fontId="12" fillId="0" borderId="0" xfId="22" applyFont="1" applyAlignment="1">
      <alignment horizontal="center"/>
      <protection/>
    </xf>
    <xf numFmtId="0" fontId="12" fillId="0" borderId="6" xfId="22" applyFont="1" applyBorder="1" applyAlignment="1">
      <alignment horizontal="center"/>
      <protection/>
    </xf>
    <xf numFmtId="0" fontId="12" fillId="0" borderId="4" xfId="22" applyFont="1" applyBorder="1">
      <alignment/>
      <protection/>
    </xf>
    <xf numFmtId="0" fontId="12" fillId="0" borderId="10" xfId="22" applyFont="1" applyBorder="1">
      <alignment/>
      <protection/>
    </xf>
    <xf numFmtId="0" fontId="12" fillId="0" borderId="10" xfId="22" applyFont="1" applyBorder="1" applyAlignment="1">
      <alignment horizontal="center"/>
      <protection/>
    </xf>
    <xf numFmtId="0" fontId="12" fillId="0" borderId="4" xfId="22" applyFont="1" applyBorder="1" applyAlignment="1">
      <alignment horizontal="center" vertical="center"/>
      <protection/>
    </xf>
    <xf numFmtId="0" fontId="12" fillId="0" borderId="2" xfId="22" applyFont="1" applyBorder="1" applyAlignment="1">
      <alignment horizontal="center" vertical="center"/>
      <protection/>
    </xf>
    <xf numFmtId="0" fontId="12" fillId="0" borderId="4" xfId="22" applyFont="1" applyBorder="1" applyAlignment="1">
      <alignment vertical="center" wrapText="1"/>
      <protection/>
    </xf>
    <xf numFmtId="0" fontId="12" fillId="0" borderId="10" xfId="22" applyFont="1" applyBorder="1" applyAlignment="1">
      <alignment vertical="center" wrapText="1"/>
      <protection/>
    </xf>
    <xf numFmtId="0" fontId="12" fillId="0" borderId="2" xfId="22" applyFont="1" applyBorder="1" applyAlignment="1">
      <alignment vertical="center" wrapText="1"/>
      <protection/>
    </xf>
    <xf numFmtId="0" fontId="12" fillId="0" borderId="10" xfId="22" applyFont="1" applyBorder="1" applyAlignment="1">
      <alignment horizontal="center" vertical="center"/>
      <protection/>
    </xf>
    <xf numFmtId="165" fontId="12" fillId="0" borderId="4" xfId="22" applyNumberFormat="1" applyFont="1" applyBorder="1" applyAlignment="1">
      <alignment horizontal="center" vertical="center"/>
      <protection/>
    </xf>
    <xf numFmtId="165" fontId="12" fillId="0" borderId="2" xfId="22" applyNumberFormat="1" applyFont="1" applyBorder="1" applyAlignment="1">
      <alignment horizontal="center" vertical="center"/>
      <protection/>
    </xf>
    <xf numFmtId="4" fontId="12" fillId="0" borderId="4" xfId="22" applyNumberFormat="1" applyFont="1" applyBorder="1" applyAlignment="1">
      <alignment horizontal="center" vertical="center"/>
      <protection/>
    </xf>
    <xf numFmtId="4" fontId="12" fillId="0" borderId="2" xfId="22" applyNumberFormat="1" applyFont="1" applyBorder="1" applyAlignment="1">
      <alignment horizontal="center" vertical="center"/>
      <protection/>
    </xf>
    <xf numFmtId="0" fontId="12" fillId="0" borderId="2" xfId="22" applyFont="1" applyBorder="1" applyAlignment="1">
      <alignment horizontal="center"/>
      <protection/>
    </xf>
    <xf numFmtId="0" fontId="12" fillId="0" borderId="11" xfId="22" applyFont="1" applyBorder="1" applyAlignment="1">
      <alignment horizontal="center"/>
      <protection/>
    </xf>
    <xf numFmtId="0" fontId="12" fillId="0" borderId="13" xfId="22" applyFont="1" applyBorder="1" applyAlignment="1">
      <alignment horizontal="center"/>
      <protection/>
    </xf>
    <xf numFmtId="0" fontId="12" fillId="0" borderId="11" xfId="22" applyFont="1" applyBorder="1" applyAlignment="1">
      <alignment wrapText="1"/>
      <protection/>
    </xf>
    <xf numFmtId="0" fontId="12" fillId="0" borderId="12" xfId="22" applyFont="1" applyBorder="1" applyAlignment="1">
      <alignment wrapText="1"/>
      <protection/>
    </xf>
    <xf numFmtId="0" fontId="12" fillId="0" borderId="13" xfId="22" applyFont="1" applyBorder="1" applyAlignment="1">
      <alignment wrapText="1"/>
      <protection/>
    </xf>
    <xf numFmtId="0" fontId="12" fillId="0" borderId="12" xfId="22" applyFont="1" applyBorder="1" applyAlignment="1">
      <alignment horizontal="center"/>
      <protection/>
    </xf>
    <xf numFmtId="165" fontId="12" fillId="0" borderId="11" xfId="22" applyNumberFormat="1" applyFont="1" applyBorder="1" applyAlignment="1">
      <alignment horizontal="center" vertical="center"/>
      <protection/>
    </xf>
    <xf numFmtId="165" fontId="12" fillId="0" borderId="13" xfId="22" applyNumberFormat="1" applyFont="1" applyBorder="1" applyAlignment="1">
      <alignment horizontal="center" vertical="center"/>
      <protection/>
    </xf>
    <xf numFmtId="0" fontId="12" fillId="0" borderId="11" xfId="22" applyFont="1" applyBorder="1" applyAlignment="1">
      <alignment horizontal="center" vertical="center"/>
      <protection/>
    </xf>
    <xf numFmtId="0" fontId="12" fillId="0" borderId="13" xfId="22" applyFont="1" applyBorder="1" applyAlignment="1">
      <alignment horizontal="center" vertical="center"/>
      <protection/>
    </xf>
    <xf numFmtId="4" fontId="12" fillId="0" borderId="11" xfId="22" applyNumberFormat="1" applyFont="1" applyBorder="1" applyAlignment="1">
      <alignment horizontal="center" vertical="center"/>
      <protection/>
    </xf>
    <xf numFmtId="4" fontId="12" fillId="0" borderId="13" xfId="22" applyNumberFormat="1" applyFont="1" applyBorder="1" applyAlignment="1">
      <alignment horizontal="center" vertical="center"/>
      <protection/>
    </xf>
    <xf numFmtId="0" fontId="12" fillId="0" borderId="4" xfId="22" applyFont="1" applyBorder="1" applyAlignment="1">
      <alignment wrapText="1"/>
      <protection/>
    </xf>
    <xf numFmtId="0" fontId="12" fillId="0" borderId="10" xfId="22" applyFont="1" applyBorder="1" applyAlignment="1">
      <alignment wrapText="1"/>
      <protection/>
    </xf>
    <xf numFmtId="0" fontId="12" fillId="0" borderId="2" xfId="22" applyFont="1" applyBorder="1" applyAlignment="1">
      <alignment wrapText="1"/>
      <protection/>
    </xf>
    <xf numFmtId="165" fontId="12" fillId="0" borderId="4" xfId="22" applyNumberFormat="1" applyFont="1" applyBorder="1" applyAlignment="1">
      <alignment vertical="center"/>
      <protection/>
    </xf>
    <xf numFmtId="165" fontId="12" fillId="0" borderId="2" xfId="22" applyNumberFormat="1" applyFont="1" applyBorder="1" applyAlignment="1">
      <alignment vertical="center"/>
      <protection/>
    </xf>
    <xf numFmtId="0" fontId="12" fillId="0" borderId="4" xfId="22" applyFont="1" applyBorder="1" applyAlignment="1">
      <alignment horizontal="center"/>
      <protection/>
    </xf>
    <xf numFmtId="0" fontId="0" fillId="0" borderId="10" xfId="22" applyBorder="1" applyAlignment="1">
      <alignment horizontal="center" wrapText="1"/>
      <protection/>
    </xf>
    <xf numFmtId="165" fontId="12" fillId="0" borderId="10" xfId="22" applyNumberFormat="1" applyFont="1" applyBorder="1" applyAlignment="1">
      <alignment horizontal="center" vertical="center"/>
      <protection/>
    </xf>
    <xf numFmtId="0" fontId="0" fillId="0" borderId="10" xfId="22" applyBorder="1" applyAlignment="1">
      <alignment horizontal="center" vertical="center"/>
      <protection/>
    </xf>
    <xf numFmtId="4" fontId="11" fillId="0" borderId="10" xfId="22" applyNumberFormat="1" applyFont="1" applyBorder="1" applyAlignment="1">
      <alignment horizontal="center" vertical="center"/>
      <protection/>
    </xf>
    <xf numFmtId="4" fontId="11" fillId="0" borderId="2" xfId="22" applyNumberFormat="1" applyFont="1" applyBorder="1" applyAlignment="1">
      <alignment horizontal="center" vertical="center"/>
      <protection/>
    </xf>
    <xf numFmtId="0" fontId="12" fillId="0" borderId="2" xfId="22" applyFont="1" applyBorder="1">
      <alignment/>
      <protection/>
    </xf>
    <xf numFmtId="165" fontId="2" fillId="3" borderId="4" xfId="22" applyNumberFormat="1" applyFont="1" applyFill="1" applyBorder="1" applyAlignment="1">
      <alignment horizontal="center"/>
      <protection/>
    </xf>
    <xf numFmtId="165" fontId="2" fillId="3" borderId="2" xfId="22" applyNumberFormat="1" applyFont="1" applyFill="1" applyBorder="1" applyAlignment="1">
      <alignment horizontal="center"/>
      <protection/>
    </xf>
    <xf numFmtId="4" fontId="2" fillId="0" borderId="0" xfId="22" applyNumberFormat="1" applyFont="1" applyAlignment="1">
      <alignment horizontal="center"/>
      <protection/>
    </xf>
    <xf numFmtId="0" fontId="2" fillId="0" borderId="10" xfId="22" applyFont="1" applyBorder="1" applyAlignment="1">
      <alignment horizontal="center"/>
      <protection/>
    </xf>
    <xf numFmtId="0" fontId="0" fillId="0" borderId="10" xfId="22" applyBorder="1">
      <alignment/>
      <protection/>
    </xf>
    <xf numFmtId="0" fontId="0" fillId="0" borderId="2" xfId="22" applyBorder="1">
      <alignment/>
      <protection/>
    </xf>
    <xf numFmtId="0" fontId="2" fillId="3" borderId="4" xfId="22" applyFont="1" applyFill="1" applyBorder="1" applyAlignment="1">
      <alignment horizontal="center"/>
      <protection/>
    </xf>
    <xf numFmtId="0" fontId="2" fillId="3" borderId="2" xfId="22" applyFont="1" applyFill="1" applyBorder="1" applyAlignment="1">
      <alignment horizontal="center"/>
      <protection/>
    </xf>
    <xf numFmtId="0" fontId="12" fillId="0" borderId="4" xfId="22" applyFont="1" applyBorder="1" applyAlignment="1">
      <alignment horizontal="center" vertical="center" wrapText="1"/>
      <protection/>
    </xf>
    <xf numFmtId="0" fontId="12" fillId="0" borderId="2" xfId="22" applyFont="1" applyBorder="1" applyAlignment="1">
      <alignment horizontal="center" vertical="center" wrapText="1"/>
      <protection/>
    </xf>
    <xf numFmtId="4" fontId="11" fillId="0" borderId="4" xfId="22" applyNumberFormat="1" applyFont="1" applyBorder="1" applyAlignment="1">
      <alignment horizontal="center" vertical="center"/>
      <protection/>
    </xf>
    <xf numFmtId="0" fontId="8" fillId="0" borderId="0" xfId="22" applyFont="1" applyAlignment="1">
      <alignment horizontal="left"/>
      <protection/>
    </xf>
    <xf numFmtId="0" fontId="10" fillId="0" borderId="0" xfId="22" applyFont="1" applyAlignment="1">
      <alignment horizontal="justify" wrapText="1"/>
      <protection/>
    </xf>
    <xf numFmtId="4" fontId="12" fillId="0" borderId="1" xfId="22" applyNumberFormat="1" applyFont="1" applyBorder="1" applyAlignment="1">
      <alignment horizontal="center" vertical="center"/>
      <protection/>
    </xf>
    <xf numFmtId="0" fontId="10" fillId="0" borderId="0" xfId="22" applyFont="1" applyAlignment="1">
      <alignment horizontal="center" wrapText="1"/>
      <protection/>
    </xf>
    <xf numFmtId="0" fontId="11" fillId="0" borderId="1" xfId="22" applyFont="1" applyBorder="1" applyAlignment="1">
      <alignment vertical="center"/>
      <protection/>
    </xf>
    <xf numFmtId="0" fontId="11" fillId="0" borderId="1" xfId="22" applyFont="1" applyBorder="1" applyAlignment="1">
      <alignment vertical="center" wrapText="1"/>
      <protection/>
    </xf>
    <xf numFmtId="0" fontId="11" fillId="0" borderId="1" xfId="22" applyFont="1" applyBorder="1" applyAlignment="1">
      <alignment horizontal="center" vertical="center"/>
      <protection/>
    </xf>
    <xf numFmtId="0" fontId="12" fillId="0" borderId="1" xfId="22" applyFont="1" applyBorder="1" applyAlignment="1">
      <alignment horizontal="center"/>
      <protection/>
    </xf>
    <xf numFmtId="0" fontId="12" fillId="0" borderId="9" xfId="22" applyFont="1" applyBorder="1" applyAlignment="1">
      <alignment horizontal="center"/>
      <protection/>
    </xf>
    <xf numFmtId="0" fontId="12" fillId="0" borderId="1" xfId="22" applyFont="1" applyBorder="1" applyAlignment="1">
      <alignment horizontal="center" vertical="center"/>
      <protection/>
    </xf>
    <xf numFmtId="0" fontId="12" fillId="0" borderId="9" xfId="22" applyFont="1" applyBorder="1" applyAlignment="1">
      <alignment horizontal="center" vertical="center"/>
      <protection/>
    </xf>
    <xf numFmtId="0" fontId="12" fillId="0" borderId="1" xfId="22" applyFont="1" applyBorder="1" applyAlignment="1">
      <alignment vertical="center" wrapText="1"/>
      <protection/>
    </xf>
    <xf numFmtId="165" fontId="12" fillId="0" borderId="1" xfId="22" applyNumberFormat="1" applyFont="1" applyBorder="1" applyAlignment="1">
      <alignment horizontal="center" vertical="center"/>
      <protection/>
    </xf>
    <xf numFmtId="0" fontId="12" fillId="0" borderId="3" xfId="22" applyFont="1" applyBorder="1" applyAlignment="1">
      <alignment horizontal="center"/>
      <protection/>
    </xf>
    <xf numFmtId="0" fontId="12" fillId="0" borderId="3" xfId="22" applyFont="1" applyBorder="1" applyAlignment="1">
      <alignment wrapText="1"/>
      <protection/>
    </xf>
    <xf numFmtId="165" fontId="12" fillId="0" borderId="3" xfId="22" applyNumberFormat="1" applyFont="1" applyBorder="1" applyAlignment="1">
      <alignment horizontal="center" vertical="center"/>
      <protection/>
    </xf>
    <xf numFmtId="0" fontId="12" fillId="0" borderId="3" xfId="22" applyFont="1" applyBorder="1" applyAlignment="1">
      <alignment horizontal="center" vertical="center"/>
      <protection/>
    </xf>
    <xf numFmtId="0" fontId="12" fillId="0" borderId="1" xfId="22" applyFont="1" applyBorder="1" applyAlignment="1">
      <alignment wrapText="1"/>
      <protection/>
    </xf>
    <xf numFmtId="0" fontId="12" fillId="0" borderId="1" xfId="22" applyFont="1" applyBorder="1">
      <alignment/>
      <protection/>
    </xf>
    <xf numFmtId="0" fontId="0" fillId="0" borderId="0" xfId="22" applyAlignment="1">
      <alignment horizontal="center" wrapText="1"/>
      <protection/>
    </xf>
    <xf numFmtId="165" fontId="12" fillId="0" borderId="0" xfId="22" applyNumberFormat="1" applyFont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2" fillId="0" borderId="1" xfId="22" applyFont="1" applyBorder="1" applyAlignment="1">
      <alignment vertical="center"/>
      <protection/>
    </xf>
    <xf numFmtId="0" fontId="12" fillId="0" borderId="4" xfId="22" applyFont="1" applyBorder="1" applyAlignment="1">
      <alignment vertical="center"/>
      <protection/>
    </xf>
    <xf numFmtId="0" fontId="12" fillId="0" borderId="1" xfId="22" applyFont="1" applyBorder="1" applyAlignment="1">
      <alignment horizontal="center" vertical="center" wrapText="1"/>
      <protection/>
    </xf>
    <xf numFmtId="0" fontId="27" fillId="0" borderId="0" xfId="22" applyFont="1" applyAlignment="1">
      <alignment horizontal="justify" wrapText="1"/>
      <protection/>
    </xf>
    <xf numFmtId="0" fontId="27" fillId="0" borderId="0" xfId="22" applyFont="1" applyAlignment="1">
      <alignment horizontal="center" wrapText="1"/>
      <protection/>
    </xf>
    <xf numFmtId="0" fontId="26" fillId="0" borderId="8" xfId="22" applyFont="1" applyBorder="1" applyAlignment="1">
      <alignment horizontal="justify" wrapText="1"/>
      <protection/>
    </xf>
    <xf numFmtId="0" fontId="26" fillId="0" borderId="8" xfId="22" applyFont="1" applyBorder="1" applyAlignment="1">
      <alignment horizontal="center" wrapText="1"/>
      <protection/>
    </xf>
    <xf numFmtId="0" fontId="12" fillId="0" borderId="11" xfId="22" applyFont="1" applyBorder="1">
      <alignment/>
      <protection/>
    </xf>
    <xf numFmtId="0" fontId="12" fillId="0" borderId="12" xfId="22" applyFont="1" applyBorder="1">
      <alignment/>
      <protection/>
    </xf>
    <xf numFmtId="0" fontId="2" fillId="0" borderId="11" xfId="22" applyFont="1" applyBorder="1" applyAlignment="1">
      <alignment horizontal="center"/>
      <protection/>
    </xf>
    <xf numFmtId="0" fontId="2" fillId="0" borderId="12" xfId="22" applyFont="1" applyBorder="1" applyAlignment="1">
      <alignment horizontal="center"/>
      <protection/>
    </xf>
    <xf numFmtId="0" fontId="0" fillId="0" borderId="12" xfId="22" applyBorder="1">
      <alignment/>
      <protection/>
    </xf>
    <xf numFmtId="0" fontId="2" fillId="3" borderId="1" xfId="22" applyFont="1" applyFill="1" applyBorder="1" applyAlignment="1">
      <alignment horizontal="center"/>
      <protection/>
    </xf>
    <xf numFmtId="0" fontId="12" fillId="0" borderId="0" xfId="22" applyFont="1">
      <alignment/>
      <protection/>
    </xf>
    <xf numFmtId="0" fontId="8" fillId="0" borderId="0" xfId="22" applyFont="1" applyFill="1" applyAlignment="1">
      <alignment horizontal="justify" vertical="center" wrapText="1"/>
      <protection/>
    </xf>
    <xf numFmtId="0" fontId="0" fillId="0" borderId="0" xfId="22" applyFill="1" applyAlignment="1">
      <alignment horizontal="justify" vertical="center" wrapText="1"/>
      <protection/>
    </xf>
    <xf numFmtId="0" fontId="0" fillId="0" borderId="4" xfId="22" applyBorder="1" applyAlignment="1">
      <alignment vertical="center"/>
      <protection/>
    </xf>
    <xf numFmtId="0" fontId="0" fillId="0" borderId="10" xfId="22" applyBorder="1" applyAlignment="1">
      <alignment vertical="center"/>
      <protection/>
    </xf>
    <xf numFmtId="0" fontId="8" fillId="0" borderId="0" xfId="22" applyFont="1" applyFill="1" applyAlignment="1">
      <alignment horizontal="left" vertical="center" wrapText="1"/>
      <protection/>
    </xf>
    <xf numFmtId="0" fontId="2" fillId="2" borderId="25" xfId="22" applyFont="1" applyFill="1" applyBorder="1" applyAlignment="1">
      <alignment horizontal="left" vertical="center" shrinkToFit="1"/>
      <protection/>
    </xf>
    <xf numFmtId="0" fontId="2" fillId="2" borderId="26" xfId="22" applyFont="1" applyFill="1" applyBorder="1" applyAlignment="1">
      <alignment horizontal="left" vertical="center" shrinkToFit="1"/>
      <protection/>
    </xf>
    <xf numFmtId="0" fontId="2" fillId="2" borderId="27" xfId="22" applyFont="1" applyFill="1" applyBorder="1" applyAlignment="1">
      <alignment horizontal="left" vertical="center" shrinkToFit="1"/>
      <protection/>
    </xf>
    <xf numFmtId="4" fontId="5" fillId="0" borderId="68" xfId="23" applyNumberFormat="1" applyFont="1" applyBorder="1" applyAlignment="1">
      <alignment horizontal="center"/>
      <protection/>
    </xf>
    <xf numFmtId="4" fontId="5" fillId="0" borderId="70" xfId="23" applyNumberFormat="1" applyFont="1" applyBorder="1" applyAlignment="1">
      <alignment horizontal="center"/>
      <protection/>
    </xf>
    <xf numFmtId="0" fontId="22" fillId="0" borderId="18" xfId="23" applyFont="1" applyBorder="1" applyAlignment="1">
      <alignment horizontal="center" vertical="center"/>
      <protection/>
    </xf>
    <xf numFmtId="2" fontId="22" fillId="0" borderId="18" xfId="23" applyNumberFormat="1" applyFont="1" applyBorder="1" applyAlignment="1">
      <alignment horizontal="center" vertical="center"/>
      <protection/>
    </xf>
    <xf numFmtId="2" fontId="22" fillId="0" borderId="32" xfId="23" applyNumberFormat="1" applyFont="1" applyBorder="1" applyAlignment="1">
      <alignment horizontal="center" vertical="center"/>
      <protection/>
    </xf>
    <xf numFmtId="164" fontId="5" fillId="0" borderId="71" xfId="23" applyNumberFormat="1" applyFont="1" applyBorder="1" applyAlignment="1">
      <alignment horizontal="center"/>
      <protection/>
    </xf>
    <xf numFmtId="164" fontId="5" fillId="0" borderId="72" xfId="23" applyNumberFormat="1" applyFont="1" applyBorder="1" applyAlignment="1">
      <alignment horizontal="center"/>
      <protection/>
    </xf>
    <xf numFmtId="164" fontId="5" fillId="0" borderId="66" xfId="23" applyNumberFormat="1" applyFont="1" applyBorder="1" applyAlignment="1">
      <alignment horizontal="center"/>
      <protection/>
    </xf>
    <xf numFmtId="164" fontId="5" fillId="0" borderId="73" xfId="23" applyNumberFormat="1" applyFont="1" applyBorder="1" applyAlignment="1">
      <alignment horizontal="center"/>
      <protection/>
    </xf>
    <xf numFmtId="4" fontId="5" fillId="0" borderId="11" xfId="23" applyNumberFormat="1" applyFont="1" applyBorder="1" applyAlignment="1">
      <alignment horizontal="center"/>
      <protection/>
    </xf>
    <xf numFmtId="4" fontId="5" fillId="0" borderId="74" xfId="23" applyNumberFormat="1" applyFont="1" applyBorder="1" applyAlignment="1">
      <alignment horizontal="center"/>
      <protection/>
    </xf>
    <xf numFmtId="2" fontId="22" fillId="0" borderId="16" xfId="23" applyNumberFormat="1" applyFont="1" applyBorder="1" applyAlignment="1">
      <alignment horizontal="center" vertical="top"/>
      <protection/>
    </xf>
    <xf numFmtId="2" fontId="22" fillId="0" borderId="29" xfId="23" applyNumberFormat="1" applyFont="1" applyBorder="1" applyAlignment="1">
      <alignment horizontal="center" vertical="top"/>
      <protection/>
    </xf>
    <xf numFmtId="2" fontId="22" fillId="0" borderId="71" xfId="23" applyNumberFormat="1" applyFont="1" applyBorder="1" applyAlignment="1">
      <alignment horizontal="center" vertical="top"/>
      <protection/>
    </xf>
    <xf numFmtId="2" fontId="22" fillId="0" borderId="72" xfId="23" applyNumberFormat="1" applyFont="1" applyBorder="1" applyAlignment="1">
      <alignment horizontal="center" vertical="top"/>
      <protection/>
    </xf>
    <xf numFmtId="4" fontId="4" fillId="0" borderId="68" xfId="23" applyNumberFormat="1" applyFont="1" applyBorder="1" applyAlignment="1">
      <alignment horizontal="center"/>
      <protection/>
    </xf>
    <xf numFmtId="4" fontId="4" fillId="0" borderId="70" xfId="23" applyNumberFormat="1" applyFont="1" applyBorder="1" applyAlignment="1">
      <alignment horizontal="center"/>
      <protection/>
    </xf>
    <xf numFmtId="4" fontId="4" fillId="0" borderId="48" xfId="23" applyNumberFormat="1" applyFont="1" applyBorder="1" applyAlignment="1">
      <alignment horizontal="center" vertical="center"/>
      <protection/>
    </xf>
    <xf numFmtId="4" fontId="4" fillId="0" borderId="49" xfId="23" applyNumberFormat="1" applyFont="1" applyBorder="1" applyAlignment="1">
      <alignment horizontal="center" vertical="center"/>
      <protection/>
    </xf>
    <xf numFmtId="4" fontId="4" fillId="0" borderId="53" xfId="23" applyNumberFormat="1" applyFont="1" applyBorder="1" applyAlignment="1">
      <alignment horizontal="center"/>
      <protection/>
    </xf>
    <xf numFmtId="4" fontId="4" fillId="0" borderId="56" xfId="23" applyNumberFormat="1" applyFont="1" applyBorder="1" applyAlignment="1">
      <alignment horizont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2 2" xfId="22"/>
    <cellStyle name="Normální 4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Layout" workbookViewId="0" topLeftCell="A43">
      <selection activeCell="D48" sqref="D48"/>
    </sheetView>
  </sheetViews>
  <sheetFormatPr defaultColWidth="9.140625" defaultRowHeight="15"/>
  <cols>
    <col min="1" max="1" width="11.57421875" style="0" customWidth="1"/>
    <col min="2" max="2" width="24.8515625" style="0" customWidth="1"/>
    <col min="3" max="3" width="10.421875" style="0" customWidth="1"/>
    <col min="4" max="4" width="12.57421875" style="0" customWidth="1"/>
    <col min="5" max="5" width="13.421875" style="0" customWidth="1"/>
    <col min="6" max="6" width="24.8515625" style="0" customWidth="1"/>
  </cols>
  <sheetData>
    <row r="1" spans="1:6" ht="15" customHeight="1">
      <c r="A1" s="250" t="s">
        <v>254</v>
      </c>
      <c r="B1" s="250"/>
      <c r="C1" s="250"/>
      <c r="D1" s="250"/>
      <c r="E1" s="250"/>
      <c r="F1" s="250"/>
    </row>
    <row r="2" spans="1:6" ht="15">
      <c r="A2" s="14"/>
      <c r="B2" s="14"/>
      <c r="C2" s="14"/>
      <c r="D2" s="14"/>
      <c r="E2" s="14"/>
      <c r="F2" s="14"/>
    </row>
    <row r="3" spans="1:6" ht="15">
      <c r="A3" s="251" t="s">
        <v>11</v>
      </c>
      <c r="B3" s="251"/>
      <c r="C3" s="251"/>
      <c r="D3" s="251"/>
      <c r="E3" s="251"/>
      <c r="F3" s="251"/>
    </row>
    <row r="4" spans="1:6" ht="17.25">
      <c r="A4" s="10" t="s">
        <v>8</v>
      </c>
      <c r="B4" s="5" t="s">
        <v>10</v>
      </c>
      <c r="C4" s="5" t="s">
        <v>2</v>
      </c>
      <c r="D4" s="5" t="s">
        <v>4</v>
      </c>
      <c r="E4" s="5" t="s">
        <v>5</v>
      </c>
      <c r="F4" s="6" t="s">
        <v>0</v>
      </c>
    </row>
    <row r="5" spans="1:6" ht="15">
      <c r="A5" s="10" t="s">
        <v>30</v>
      </c>
      <c r="B5" s="3" t="s">
        <v>31</v>
      </c>
      <c r="C5" s="8" t="s">
        <v>3</v>
      </c>
      <c r="D5" s="9"/>
      <c r="E5" s="4">
        <v>1</v>
      </c>
      <c r="F5" s="1">
        <f aca="true" t="shared" si="0" ref="F5">E5*D5</f>
        <v>0</v>
      </c>
    </row>
    <row r="6" spans="1:6" ht="15">
      <c r="A6" s="10" t="s">
        <v>34</v>
      </c>
      <c r="B6" s="3" t="s">
        <v>33</v>
      </c>
      <c r="C6" s="8" t="s">
        <v>3</v>
      </c>
      <c r="D6" s="9"/>
      <c r="E6" s="4">
        <v>7</v>
      </c>
      <c r="F6" s="1">
        <f aca="true" t="shared" si="1" ref="F6:F8">E6*D6</f>
        <v>0</v>
      </c>
    </row>
    <row r="7" spans="1:6" ht="15">
      <c r="A7" s="10" t="s">
        <v>35</v>
      </c>
      <c r="B7" s="3" t="s">
        <v>12</v>
      </c>
      <c r="C7" s="8" t="s">
        <v>3</v>
      </c>
      <c r="D7" s="9"/>
      <c r="E7" s="4">
        <v>2</v>
      </c>
      <c r="F7" s="1">
        <f t="shared" si="1"/>
        <v>0</v>
      </c>
    </row>
    <row r="8" spans="1:6" ht="15">
      <c r="A8" s="10" t="s">
        <v>36</v>
      </c>
      <c r="B8" s="3" t="s">
        <v>13</v>
      </c>
      <c r="C8" s="8" t="s">
        <v>3</v>
      </c>
      <c r="D8" s="9"/>
      <c r="E8" s="4">
        <v>4</v>
      </c>
      <c r="F8" s="1">
        <f t="shared" si="1"/>
        <v>0</v>
      </c>
    </row>
    <row r="9" spans="1:8" ht="15">
      <c r="A9" s="10" t="s">
        <v>14</v>
      </c>
      <c r="B9" s="3" t="s">
        <v>15</v>
      </c>
      <c r="C9" s="8" t="s">
        <v>3</v>
      </c>
      <c r="D9" s="9"/>
      <c r="E9" s="4">
        <v>3</v>
      </c>
      <c r="F9" s="1">
        <f aca="true" t="shared" si="2" ref="F9:F14">E9*D9</f>
        <v>0</v>
      </c>
      <c r="H9" s="13"/>
    </row>
    <row r="10" spans="1:8" ht="15">
      <c r="A10" s="10" t="s">
        <v>37</v>
      </c>
      <c r="B10" s="3" t="s">
        <v>16</v>
      </c>
      <c r="C10" s="8" t="s">
        <v>3</v>
      </c>
      <c r="D10" s="9"/>
      <c r="E10" s="4">
        <v>4</v>
      </c>
      <c r="F10" s="1">
        <f aca="true" t="shared" si="3" ref="F10:F13">E10*D10</f>
        <v>0</v>
      </c>
      <c r="H10" s="13"/>
    </row>
    <row r="11" spans="1:8" ht="15">
      <c r="A11" s="10" t="s">
        <v>39</v>
      </c>
      <c r="B11" s="3" t="s">
        <v>17</v>
      </c>
      <c r="C11" s="8" t="s">
        <v>3</v>
      </c>
      <c r="D11" s="9"/>
      <c r="E11" s="4">
        <v>2</v>
      </c>
      <c r="F11" s="1">
        <f aca="true" t="shared" si="4" ref="F11">E11*D11</f>
        <v>0</v>
      </c>
      <c r="H11" s="13"/>
    </row>
    <row r="12" spans="1:8" ht="15">
      <c r="A12" s="10" t="s">
        <v>38</v>
      </c>
      <c r="B12" s="3" t="s">
        <v>25</v>
      </c>
      <c r="C12" s="8" t="s">
        <v>3</v>
      </c>
      <c r="D12" s="9"/>
      <c r="E12" s="4">
        <v>3</v>
      </c>
      <c r="F12" s="1">
        <f t="shared" si="3"/>
        <v>0</v>
      </c>
      <c r="H12" s="13"/>
    </row>
    <row r="13" spans="1:8" ht="15">
      <c r="A13" s="10" t="s">
        <v>41</v>
      </c>
      <c r="B13" s="3" t="s">
        <v>40</v>
      </c>
      <c r="C13" s="8" t="s">
        <v>3</v>
      </c>
      <c r="D13" s="9"/>
      <c r="E13" s="4">
        <v>2</v>
      </c>
      <c r="F13" s="1">
        <f t="shared" si="3"/>
        <v>0</v>
      </c>
      <c r="H13" s="13"/>
    </row>
    <row r="14" spans="1:6" ht="15">
      <c r="A14" s="10" t="s">
        <v>43</v>
      </c>
      <c r="B14" s="3" t="s">
        <v>42</v>
      </c>
      <c r="C14" s="8" t="s">
        <v>3</v>
      </c>
      <c r="D14" s="9"/>
      <c r="E14" s="4">
        <v>1</v>
      </c>
      <c r="F14" s="1">
        <f t="shared" si="2"/>
        <v>0</v>
      </c>
    </row>
    <row r="15" spans="1:6" ht="15">
      <c r="A15" s="241" t="s">
        <v>1</v>
      </c>
      <c r="B15" s="242"/>
      <c r="C15" s="242"/>
      <c r="D15" s="242"/>
      <c r="E15" s="243"/>
      <c r="F15" s="2">
        <f>SUM(F5:F14)</f>
        <v>0</v>
      </c>
    </row>
    <row r="16" spans="1:6" ht="15">
      <c r="A16" s="251" t="s">
        <v>44</v>
      </c>
      <c r="B16" s="251"/>
      <c r="C16" s="251"/>
      <c r="D16" s="251"/>
      <c r="E16" s="251"/>
      <c r="F16" s="251"/>
    </row>
    <row r="17" spans="1:6" ht="15">
      <c r="A17" s="10" t="s">
        <v>8</v>
      </c>
      <c r="B17" s="5" t="s">
        <v>45</v>
      </c>
      <c r="C17" s="5" t="s">
        <v>2</v>
      </c>
      <c r="D17" s="5" t="s">
        <v>4</v>
      </c>
      <c r="E17" s="5" t="s">
        <v>5</v>
      </c>
      <c r="F17" s="6" t="s">
        <v>0</v>
      </c>
    </row>
    <row r="18" spans="1:6" ht="15">
      <c r="A18" s="10" t="s">
        <v>50</v>
      </c>
      <c r="B18" s="3" t="s">
        <v>46</v>
      </c>
      <c r="C18" s="8" t="s">
        <v>3</v>
      </c>
      <c r="D18" s="9"/>
      <c r="E18" s="4">
        <v>2</v>
      </c>
      <c r="F18" s="1">
        <f aca="true" t="shared" si="5" ref="F18:F20">E18*D18</f>
        <v>0</v>
      </c>
    </row>
    <row r="19" spans="1:6" ht="15">
      <c r="A19" s="10" t="s">
        <v>51</v>
      </c>
      <c r="B19" s="3" t="s">
        <v>47</v>
      </c>
      <c r="C19" s="8" t="s">
        <v>3</v>
      </c>
      <c r="D19" s="9"/>
      <c r="E19" s="4">
        <v>1</v>
      </c>
      <c r="F19" s="1">
        <f t="shared" si="5"/>
        <v>0</v>
      </c>
    </row>
    <row r="20" spans="1:6" ht="15">
      <c r="A20" s="10" t="s">
        <v>52</v>
      </c>
      <c r="B20" s="3" t="s">
        <v>48</v>
      </c>
      <c r="C20" s="8" t="s">
        <v>3</v>
      </c>
      <c r="D20" s="9"/>
      <c r="E20" s="4">
        <v>4</v>
      </c>
      <c r="F20" s="1">
        <f t="shared" si="5"/>
        <v>0</v>
      </c>
    </row>
    <row r="21" spans="1:6" ht="15">
      <c r="A21" s="10" t="s">
        <v>53</v>
      </c>
      <c r="B21" s="3" t="s">
        <v>49</v>
      </c>
      <c r="C21" s="8" t="s">
        <v>3</v>
      </c>
      <c r="D21" s="9"/>
      <c r="E21" s="4">
        <v>3</v>
      </c>
      <c r="F21" s="1">
        <f aca="true" t="shared" si="6" ref="F21">E21*D21</f>
        <v>0</v>
      </c>
    </row>
    <row r="22" spans="1:6" ht="15">
      <c r="A22" s="241" t="s">
        <v>1</v>
      </c>
      <c r="B22" s="242"/>
      <c r="C22" s="242"/>
      <c r="D22" s="242"/>
      <c r="E22" s="243"/>
      <c r="F22" s="2">
        <f>SUM(F18:F21)</f>
        <v>0</v>
      </c>
    </row>
    <row r="23" spans="1:6" ht="15">
      <c r="A23" s="247" t="s">
        <v>18</v>
      </c>
      <c r="B23" s="248"/>
      <c r="C23" s="248"/>
      <c r="D23" s="248"/>
      <c r="E23" s="248"/>
      <c r="F23" s="249"/>
    </row>
    <row r="24" spans="1:6" ht="17.25">
      <c r="A24" s="10" t="s">
        <v>8</v>
      </c>
      <c r="B24" s="5" t="s">
        <v>10</v>
      </c>
      <c r="C24" s="5" t="s">
        <v>2</v>
      </c>
      <c r="D24" s="5" t="s">
        <v>4</v>
      </c>
      <c r="E24" s="5" t="s">
        <v>5</v>
      </c>
      <c r="F24" s="6" t="s">
        <v>0</v>
      </c>
    </row>
    <row r="25" spans="1:6" ht="15">
      <c r="A25" s="10" t="s">
        <v>54</v>
      </c>
      <c r="B25" s="3" t="s">
        <v>29</v>
      </c>
      <c r="C25" s="8" t="s">
        <v>3</v>
      </c>
      <c r="D25" s="9"/>
      <c r="E25" s="4">
        <v>1</v>
      </c>
      <c r="F25" s="1">
        <f aca="true" t="shared" si="7" ref="F25">E25*D25</f>
        <v>0</v>
      </c>
    </row>
    <row r="26" spans="1:6" ht="15">
      <c r="A26" s="10" t="s">
        <v>20</v>
      </c>
      <c r="B26" s="3" t="s">
        <v>19</v>
      </c>
      <c r="C26" s="8" t="s">
        <v>3</v>
      </c>
      <c r="D26" s="9"/>
      <c r="E26" s="4">
        <v>2</v>
      </c>
      <c r="F26" s="1">
        <f aca="true" t="shared" si="8" ref="F26:F31">E26*D26</f>
        <v>0</v>
      </c>
    </row>
    <row r="27" spans="1:6" ht="15">
      <c r="A27" s="10" t="s">
        <v>55</v>
      </c>
      <c r="B27" s="3" t="s">
        <v>32</v>
      </c>
      <c r="C27" s="8" t="s">
        <v>3</v>
      </c>
      <c r="D27" s="9"/>
      <c r="E27" s="4">
        <v>4</v>
      </c>
      <c r="F27" s="1">
        <f t="shared" si="8"/>
        <v>0</v>
      </c>
    </row>
    <row r="28" spans="1:6" ht="15">
      <c r="A28" s="10" t="s">
        <v>56</v>
      </c>
      <c r="B28" s="3" t="s">
        <v>33</v>
      </c>
      <c r="C28" s="8" t="s">
        <v>3</v>
      </c>
      <c r="D28" s="9"/>
      <c r="E28" s="4">
        <v>5</v>
      </c>
      <c r="F28" s="1">
        <f aca="true" t="shared" si="9" ref="F28">E28*D28</f>
        <v>0</v>
      </c>
    </row>
    <row r="29" spans="1:6" ht="15">
      <c r="A29" s="10" t="s">
        <v>26</v>
      </c>
      <c r="B29" s="3" t="s">
        <v>12</v>
      </c>
      <c r="C29" s="8" t="s">
        <v>3</v>
      </c>
      <c r="D29" s="9"/>
      <c r="E29" s="4">
        <v>2</v>
      </c>
      <c r="F29" s="1">
        <f t="shared" si="8"/>
        <v>0</v>
      </c>
    </row>
    <row r="30" spans="1:6" ht="15">
      <c r="A30" s="10" t="s">
        <v>21</v>
      </c>
      <c r="B30" s="3" t="s">
        <v>13</v>
      </c>
      <c r="C30" s="8" t="s">
        <v>3</v>
      </c>
      <c r="D30" s="9"/>
      <c r="E30" s="4">
        <v>2</v>
      </c>
      <c r="F30" s="1">
        <f aca="true" t="shared" si="10" ref="F30">E30*D30</f>
        <v>0</v>
      </c>
    </row>
    <row r="31" spans="1:6" ht="15">
      <c r="A31" s="10" t="s">
        <v>22</v>
      </c>
      <c r="B31" s="3" t="s">
        <v>15</v>
      </c>
      <c r="C31" s="8" t="s">
        <v>3</v>
      </c>
      <c r="D31" s="9"/>
      <c r="E31" s="4">
        <v>3</v>
      </c>
      <c r="F31" s="1">
        <f t="shared" si="8"/>
        <v>0</v>
      </c>
    </row>
    <row r="32" spans="1:6" ht="15">
      <c r="A32" s="10" t="s">
        <v>23</v>
      </c>
      <c r="B32" s="3" t="s">
        <v>16</v>
      </c>
      <c r="C32" s="8" t="s">
        <v>3</v>
      </c>
      <c r="D32" s="9"/>
      <c r="E32" s="4">
        <v>6</v>
      </c>
      <c r="F32" s="1">
        <f aca="true" t="shared" si="11" ref="F32:F33">E32*D32</f>
        <v>0</v>
      </c>
    </row>
    <row r="33" spans="1:6" ht="15">
      <c r="A33" s="10" t="s">
        <v>27</v>
      </c>
      <c r="B33" s="3" t="s">
        <v>17</v>
      </c>
      <c r="C33" s="8" t="s">
        <v>3</v>
      </c>
      <c r="D33" s="9"/>
      <c r="E33" s="4">
        <v>4</v>
      </c>
      <c r="F33" s="1">
        <f t="shared" si="11"/>
        <v>0</v>
      </c>
    </row>
    <row r="34" spans="1:6" ht="15">
      <c r="A34" s="10" t="s">
        <v>24</v>
      </c>
      <c r="B34" s="3" t="s">
        <v>25</v>
      </c>
      <c r="C34" s="8" t="s">
        <v>3</v>
      </c>
      <c r="D34" s="9"/>
      <c r="E34" s="4">
        <v>3</v>
      </c>
      <c r="F34" s="1">
        <f aca="true" t="shared" si="12" ref="F34">E34*D34</f>
        <v>0</v>
      </c>
    </row>
    <row r="35" spans="1:6" ht="15">
      <c r="A35" s="10" t="s">
        <v>28</v>
      </c>
      <c r="B35" s="3" t="s">
        <v>57</v>
      </c>
      <c r="C35" s="8" t="s">
        <v>3</v>
      </c>
      <c r="D35" s="9"/>
      <c r="E35" s="4">
        <v>1</v>
      </c>
      <c r="F35" s="1">
        <f aca="true" t="shared" si="13" ref="F35">E35*D35</f>
        <v>0</v>
      </c>
    </row>
    <row r="36" spans="1:6" ht="15">
      <c r="A36" s="241" t="s">
        <v>1</v>
      </c>
      <c r="B36" s="242"/>
      <c r="C36" s="242"/>
      <c r="D36" s="242"/>
      <c r="E36" s="243"/>
      <c r="F36" s="2">
        <f>SUM(F25:F35)</f>
        <v>0</v>
      </c>
    </row>
    <row r="37" spans="1:6" ht="15">
      <c r="A37" s="247" t="s">
        <v>58</v>
      </c>
      <c r="B37" s="248"/>
      <c r="C37" s="248"/>
      <c r="D37" s="248"/>
      <c r="E37" s="248"/>
      <c r="F37" s="249"/>
    </row>
    <row r="38" spans="1:6" ht="17.25">
      <c r="A38" s="10" t="s">
        <v>8</v>
      </c>
      <c r="B38" s="5" t="s">
        <v>10</v>
      </c>
      <c r="C38" s="5" t="s">
        <v>2</v>
      </c>
      <c r="D38" s="5" t="s">
        <v>4</v>
      </c>
      <c r="E38" s="5" t="s">
        <v>5</v>
      </c>
      <c r="F38" s="6" t="s">
        <v>0</v>
      </c>
    </row>
    <row r="39" spans="1:6" ht="15">
      <c r="A39" s="10" t="s">
        <v>59</v>
      </c>
      <c r="B39" s="3" t="s">
        <v>13</v>
      </c>
      <c r="C39" s="8" t="s">
        <v>3</v>
      </c>
      <c r="D39" s="9"/>
      <c r="E39" s="4">
        <v>1</v>
      </c>
      <c r="F39" s="1">
        <f aca="true" t="shared" si="14" ref="F39:F40">E39*D39</f>
        <v>0</v>
      </c>
    </row>
    <row r="40" spans="1:6" ht="15">
      <c r="A40" s="10" t="s">
        <v>60</v>
      </c>
      <c r="B40" s="3" t="s">
        <v>16</v>
      </c>
      <c r="C40" s="8" t="s">
        <v>3</v>
      </c>
      <c r="D40" s="9"/>
      <c r="E40" s="4">
        <v>1</v>
      </c>
      <c r="F40" s="1">
        <f t="shared" si="14"/>
        <v>0</v>
      </c>
    </row>
    <row r="41" spans="1:6" ht="15">
      <c r="A41" s="241" t="s">
        <v>1</v>
      </c>
      <c r="B41" s="242"/>
      <c r="C41" s="242"/>
      <c r="D41" s="242"/>
      <c r="E41" s="243"/>
      <c r="F41" s="2">
        <f>SUM(F39:F40)</f>
        <v>0</v>
      </c>
    </row>
    <row r="42" spans="1:6" ht="15">
      <c r="A42" s="247" t="s">
        <v>61</v>
      </c>
      <c r="B42" s="248"/>
      <c r="C42" s="248"/>
      <c r="D42" s="248"/>
      <c r="E42" s="248"/>
      <c r="F42" s="249"/>
    </row>
    <row r="43" spans="1:6" ht="17.25">
      <c r="A43" s="10" t="s">
        <v>8</v>
      </c>
      <c r="B43" s="5" t="s">
        <v>10</v>
      </c>
      <c r="C43" s="5" t="s">
        <v>2</v>
      </c>
      <c r="D43" s="5" t="s">
        <v>4</v>
      </c>
      <c r="E43" s="5" t="s">
        <v>5</v>
      </c>
      <c r="F43" s="6" t="s">
        <v>0</v>
      </c>
    </row>
    <row r="44" spans="1:6" ht="15">
      <c r="A44" s="10" t="s">
        <v>53</v>
      </c>
      <c r="B44" s="3" t="s">
        <v>16</v>
      </c>
      <c r="C44" s="8" t="s">
        <v>3</v>
      </c>
      <c r="D44" s="9"/>
      <c r="E44" s="4">
        <v>1</v>
      </c>
      <c r="F44" s="1">
        <f aca="true" t="shared" si="15" ref="F44">E44*D44</f>
        <v>0</v>
      </c>
    </row>
    <row r="45" spans="1:6" ht="15">
      <c r="A45" s="241" t="s">
        <v>1</v>
      </c>
      <c r="B45" s="242"/>
      <c r="C45" s="242"/>
      <c r="D45" s="242"/>
      <c r="E45" s="243"/>
      <c r="F45" s="2">
        <f>SUM(F44)</f>
        <v>0</v>
      </c>
    </row>
    <row r="46" spans="1:6" ht="15">
      <c r="A46" s="247" t="s">
        <v>62</v>
      </c>
      <c r="B46" s="248"/>
      <c r="C46" s="248"/>
      <c r="D46" s="248"/>
      <c r="E46" s="248"/>
      <c r="F46" s="249"/>
    </row>
    <row r="47" spans="1:6" ht="15">
      <c r="A47" s="10" t="s">
        <v>8</v>
      </c>
      <c r="B47" s="5" t="s">
        <v>45</v>
      </c>
      <c r="C47" s="5" t="s">
        <v>2</v>
      </c>
      <c r="D47" s="5" t="s">
        <v>4</v>
      </c>
      <c r="E47" s="5" t="s">
        <v>5</v>
      </c>
      <c r="F47" s="6" t="s">
        <v>0</v>
      </c>
    </row>
    <row r="48" spans="1:6" ht="15">
      <c r="A48" s="10" t="s">
        <v>53</v>
      </c>
      <c r="B48" s="3" t="s">
        <v>63</v>
      </c>
      <c r="C48" s="8" t="s">
        <v>3</v>
      </c>
      <c r="D48" s="9"/>
      <c r="E48" s="4">
        <v>1</v>
      </c>
      <c r="F48" s="1">
        <f aca="true" t="shared" si="16" ref="F48">E48*D48</f>
        <v>0</v>
      </c>
    </row>
    <row r="49" spans="1:6" ht="15">
      <c r="A49" s="241" t="s">
        <v>1</v>
      </c>
      <c r="B49" s="242"/>
      <c r="C49" s="242"/>
      <c r="D49" s="242"/>
      <c r="E49" s="243"/>
      <c r="F49" s="2">
        <f>SUM(F48)</f>
        <v>0</v>
      </c>
    </row>
    <row r="50" spans="1:6" ht="15">
      <c r="A50" s="241" t="s">
        <v>6</v>
      </c>
      <c r="B50" s="242"/>
      <c r="C50" s="242"/>
      <c r="D50" s="243"/>
      <c r="E50" s="11" t="s">
        <v>7</v>
      </c>
      <c r="F50" s="12">
        <f>F15+F22+F36+F41+F45+F49</f>
        <v>0</v>
      </c>
    </row>
    <row r="51" spans="1:6" ht="15">
      <c r="A51" s="244" t="s">
        <v>9</v>
      </c>
      <c r="B51" s="245"/>
      <c r="C51" s="245"/>
      <c r="D51" s="245"/>
      <c r="E51" s="246"/>
      <c r="F51" s="7">
        <f>F50*1.21</f>
        <v>0</v>
      </c>
    </row>
  </sheetData>
  <mergeCells count="15">
    <mergeCell ref="A50:D50"/>
    <mergeCell ref="A51:E51"/>
    <mergeCell ref="A23:F23"/>
    <mergeCell ref="A1:F1"/>
    <mergeCell ref="A3:F3"/>
    <mergeCell ref="A15:E15"/>
    <mergeCell ref="A16:F16"/>
    <mergeCell ref="A22:E22"/>
    <mergeCell ref="A37:F37"/>
    <mergeCell ref="A41:E41"/>
    <mergeCell ref="A42:F42"/>
    <mergeCell ref="A45:E45"/>
    <mergeCell ref="A46:F46"/>
    <mergeCell ref="A49:E49"/>
    <mergeCell ref="A36:E36"/>
  </mergeCells>
  <printOptions/>
  <pageMargins left="0.7" right="0.7" top="0.75" bottom="0.75" header="0.3" footer="0.3"/>
  <pageSetup horizontalDpi="600" verticalDpi="600" orientation="landscape" paperSize="9" r:id="rId1"/>
  <headerFooter>
    <oddHeader>&amp;RDendrologické posouzení a návrh PO na stávajících dřevinách v areálu Boheminium M. Lázně, 2019
</oddHeader>
    <oddFooter>&amp;ROceněný soupis prací/rozpočet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8"/>
  <sheetViews>
    <sheetView workbookViewId="0" topLeftCell="A1">
      <selection activeCell="G25" sqref="G25:G26"/>
    </sheetView>
  </sheetViews>
  <sheetFormatPr defaultColWidth="9.140625" defaultRowHeight="15"/>
  <cols>
    <col min="1" max="1" width="4.28125" style="15" bestFit="1" customWidth="1"/>
    <col min="2" max="2" width="26.421875" style="15" customWidth="1"/>
    <col min="3" max="3" width="18.140625" style="15" customWidth="1"/>
    <col min="4" max="4" width="21.8515625" style="15" customWidth="1"/>
    <col min="5" max="5" width="3.7109375" style="15" bestFit="1" customWidth="1"/>
    <col min="6" max="6" width="7.7109375" style="15" bestFit="1" customWidth="1"/>
    <col min="7" max="7" width="7.7109375" style="15" customWidth="1"/>
    <col min="8" max="8" width="11.00390625" style="15" customWidth="1"/>
    <col min="9" max="16384" width="9.140625" style="15" customWidth="1"/>
  </cols>
  <sheetData>
    <row r="1" spans="1:8" ht="18.75">
      <c r="A1" s="159" t="s">
        <v>140</v>
      </c>
      <c r="B1" s="159"/>
      <c r="C1" s="159"/>
      <c r="D1" s="159"/>
      <c r="E1" s="159"/>
      <c r="F1" s="159"/>
      <c r="G1" s="159"/>
      <c r="H1" s="159"/>
    </row>
    <row r="2" spans="1:8" ht="19.5" thickBot="1">
      <c r="A2" s="50"/>
      <c r="B2" s="50"/>
      <c r="C2" s="50"/>
      <c r="D2" s="50"/>
      <c r="E2" s="50"/>
      <c r="F2" s="50"/>
      <c r="G2" s="50"/>
      <c r="H2" s="50"/>
    </row>
    <row r="3" spans="1:8" ht="18.75">
      <c r="A3" s="51"/>
      <c r="B3" s="52" t="s">
        <v>111</v>
      </c>
      <c r="C3" s="52" t="s">
        <v>112</v>
      </c>
      <c r="D3" s="53" t="s">
        <v>113</v>
      </c>
      <c r="E3" s="54" t="s">
        <v>3</v>
      </c>
      <c r="F3" s="55" t="s">
        <v>114</v>
      </c>
      <c r="G3" s="56" t="s">
        <v>115</v>
      </c>
      <c r="H3" s="57" t="s">
        <v>116</v>
      </c>
    </row>
    <row r="4" spans="1:8" ht="15.75" thickBot="1">
      <c r="A4" s="58"/>
      <c r="B4" s="59"/>
      <c r="C4" s="59"/>
      <c r="D4" s="60"/>
      <c r="E4" s="61"/>
      <c r="F4" s="62" t="s">
        <v>117</v>
      </c>
      <c r="G4" s="63" t="s">
        <v>118</v>
      </c>
      <c r="H4" s="64" t="s">
        <v>119</v>
      </c>
    </row>
    <row r="5" spans="1:8" ht="15.75" thickBot="1">
      <c r="A5" s="65"/>
      <c r="B5" s="66" t="s">
        <v>120</v>
      </c>
      <c r="C5" s="66"/>
      <c r="D5" s="67"/>
      <c r="E5" s="74"/>
      <c r="F5" s="68"/>
      <c r="G5" s="68"/>
      <c r="H5" s="69"/>
    </row>
    <row r="6" spans="1:8" ht="15">
      <c r="A6" s="75" t="s">
        <v>167</v>
      </c>
      <c r="B6" s="162" t="s">
        <v>143</v>
      </c>
      <c r="C6" s="163"/>
      <c r="D6" s="164" t="s">
        <v>144</v>
      </c>
      <c r="E6" s="76">
        <v>2</v>
      </c>
      <c r="F6" s="174" t="s">
        <v>250</v>
      </c>
      <c r="G6" s="78"/>
      <c r="H6" s="79">
        <f>G6*E6</f>
        <v>0</v>
      </c>
    </row>
    <row r="7" spans="1:8" ht="15">
      <c r="A7" s="80" t="s">
        <v>168</v>
      </c>
      <c r="B7" s="70" t="s">
        <v>145</v>
      </c>
      <c r="C7" s="165" t="s">
        <v>146</v>
      </c>
      <c r="D7" s="71" t="s">
        <v>147</v>
      </c>
      <c r="E7" s="81">
        <v>2</v>
      </c>
      <c r="F7" s="82" t="s">
        <v>188</v>
      </c>
      <c r="G7" s="83"/>
      <c r="H7" s="84">
        <f>G7*E7</f>
        <v>0</v>
      </c>
    </row>
    <row r="8" spans="1:8" ht="15">
      <c r="A8" s="80" t="s">
        <v>171</v>
      </c>
      <c r="B8" s="70" t="s">
        <v>148</v>
      </c>
      <c r="C8" s="166" t="s">
        <v>149</v>
      </c>
      <c r="D8" s="71" t="s">
        <v>150</v>
      </c>
      <c r="E8" s="81">
        <v>1</v>
      </c>
      <c r="F8" s="82" t="s">
        <v>188</v>
      </c>
      <c r="G8" s="83"/>
      <c r="H8" s="84">
        <f>G8*E8</f>
        <v>0</v>
      </c>
    </row>
    <row r="9" spans="1:8" ht="15">
      <c r="A9" s="160" t="s">
        <v>172</v>
      </c>
      <c r="B9" s="167" t="s">
        <v>148</v>
      </c>
      <c r="C9" s="166" t="s">
        <v>151</v>
      </c>
      <c r="D9" s="168" t="s">
        <v>150</v>
      </c>
      <c r="E9" s="85">
        <v>1</v>
      </c>
      <c r="F9" s="82" t="s">
        <v>188</v>
      </c>
      <c r="G9" s="161"/>
      <c r="H9" s="84">
        <f aca="true" t="shared" si="0" ref="H9:H19">G9*E9</f>
        <v>0</v>
      </c>
    </row>
    <row r="10" spans="1:8" ht="15">
      <c r="A10" s="160" t="s">
        <v>173</v>
      </c>
      <c r="B10" s="167" t="s">
        <v>152</v>
      </c>
      <c r="C10" s="166"/>
      <c r="D10" s="168" t="s">
        <v>153</v>
      </c>
      <c r="E10" s="85">
        <v>2</v>
      </c>
      <c r="F10" s="82" t="s">
        <v>188</v>
      </c>
      <c r="G10" s="161"/>
      <c r="H10" s="84">
        <f t="shared" si="0"/>
        <v>0</v>
      </c>
    </row>
    <row r="11" spans="1:8" ht="15">
      <c r="A11" s="160" t="s">
        <v>174</v>
      </c>
      <c r="B11" s="167" t="s">
        <v>154</v>
      </c>
      <c r="C11" s="10"/>
      <c r="D11" s="169" t="s">
        <v>155</v>
      </c>
      <c r="E11" s="85">
        <v>1</v>
      </c>
      <c r="F11" s="82" t="s">
        <v>188</v>
      </c>
      <c r="G11" s="161"/>
      <c r="H11" s="84">
        <f t="shared" si="0"/>
        <v>0</v>
      </c>
    </row>
    <row r="12" spans="1:8" ht="15">
      <c r="A12" s="160" t="s">
        <v>175</v>
      </c>
      <c r="B12" s="167" t="s">
        <v>236</v>
      </c>
      <c r="C12" s="10"/>
      <c r="D12" s="169" t="s">
        <v>156</v>
      </c>
      <c r="E12" s="85">
        <v>3</v>
      </c>
      <c r="F12" s="82" t="s">
        <v>188</v>
      </c>
      <c r="G12" s="161"/>
      <c r="H12" s="84">
        <f t="shared" si="0"/>
        <v>0</v>
      </c>
    </row>
    <row r="13" spans="1:8" ht="15">
      <c r="A13" s="160" t="s">
        <v>176</v>
      </c>
      <c r="B13" s="170" t="s">
        <v>157</v>
      </c>
      <c r="C13" s="10" t="s">
        <v>158</v>
      </c>
      <c r="D13" s="169" t="s">
        <v>159</v>
      </c>
      <c r="E13" s="85">
        <v>2</v>
      </c>
      <c r="F13" s="82" t="s">
        <v>188</v>
      </c>
      <c r="G13" s="161"/>
      <c r="H13" s="84">
        <f t="shared" si="0"/>
        <v>0</v>
      </c>
    </row>
    <row r="14" spans="1:8" ht="15">
      <c r="A14" s="160" t="s">
        <v>170</v>
      </c>
      <c r="B14" s="167" t="s">
        <v>160</v>
      </c>
      <c r="C14" s="10" t="s">
        <v>161</v>
      </c>
      <c r="D14" s="169" t="s">
        <v>162</v>
      </c>
      <c r="E14" s="85">
        <v>1</v>
      </c>
      <c r="F14" s="82" t="s">
        <v>188</v>
      </c>
      <c r="G14" s="161"/>
      <c r="H14" s="84">
        <f t="shared" si="0"/>
        <v>0</v>
      </c>
    </row>
    <row r="15" spans="1:8" ht="15">
      <c r="A15" s="160" t="s">
        <v>177</v>
      </c>
      <c r="B15" s="167" t="s">
        <v>238</v>
      </c>
      <c r="C15" s="10" t="s">
        <v>237</v>
      </c>
      <c r="D15" s="169" t="s">
        <v>163</v>
      </c>
      <c r="E15" s="85">
        <v>3</v>
      </c>
      <c r="F15" s="82" t="s">
        <v>188</v>
      </c>
      <c r="G15" s="161"/>
      <c r="H15" s="84">
        <f t="shared" si="0"/>
        <v>0</v>
      </c>
    </row>
    <row r="16" spans="1:8" ht="15">
      <c r="A16" s="85" t="s">
        <v>169</v>
      </c>
      <c r="B16" s="170" t="s">
        <v>164</v>
      </c>
      <c r="C16" s="10" t="s">
        <v>165</v>
      </c>
      <c r="D16" s="169" t="s">
        <v>166</v>
      </c>
      <c r="E16" s="85">
        <v>1</v>
      </c>
      <c r="F16" s="82" t="s">
        <v>188</v>
      </c>
      <c r="G16" s="86"/>
      <c r="H16" s="84">
        <f t="shared" si="0"/>
        <v>0</v>
      </c>
    </row>
    <row r="17" spans="1:8" ht="15">
      <c r="A17" s="160" t="s">
        <v>178</v>
      </c>
      <c r="B17" s="70" t="s">
        <v>181</v>
      </c>
      <c r="C17" s="172"/>
      <c r="D17" s="173" t="s">
        <v>182</v>
      </c>
      <c r="E17" s="85">
        <v>1</v>
      </c>
      <c r="F17" s="82" t="s">
        <v>250</v>
      </c>
      <c r="G17" s="161"/>
      <c r="H17" s="84">
        <f t="shared" si="0"/>
        <v>0</v>
      </c>
    </row>
    <row r="18" spans="1:8" ht="15">
      <c r="A18" s="160" t="s">
        <v>179</v>
      </c>
      <c r="B18" s="170" t="s">
        <v>183</v>
      </c>
      <c r="C18" s="10"/>
      <c r="D18" s="169" t="s">
        <v>184</v>
      </c>
      <c r="E18" s="85">
        <v>3</v>
      </c>
      <c r="F18" s="82" t="s">
        <v>188</v>
      </c>
      <c r="G18" s="161"/>
      <c r="H18" s="84">
        <f t="shared" si="0"/>
        <v>0</v>
      </c>
    </row>
    <row r="19" spans="1:8" ht="15.75" thickBot="1">
      <c r="A19" s="160" t="s">
        <v>180</v>
      </c>
      <c r="B19" s="167" t="s">
        <v>185</v>
      </c>
      <c r="C19" s="171" t="s">
        <v>186</v>
      </c>
      <c r="D19" s="169" t="s">
        <v>187</v>
      </c>
      <c r="E19" s="85">
        <v>2</v>
      </c>
      <c r="F19" s="82" t="s">
        <v>188</v>
      </c>
      <c r="G19" s="161"/>
      <c r="H19" s="84">
        <f t="shared" si="0"/>
        <v>0</v>
      </c>
    </row>
    <row r="20" spans="1:8" ht="15.75" thickBot="1">
      <c r="A20" s="72"/>
      <c r="B20" s="87"/>
      <c r="C20" s="88"/>
      <c r="D20" s="89"/>
      <c r="E20" s="90"/>
      <c r="F20" s="91"/>
      <c r="G20" s="73"/>
      <c r="H20" s="92">
        <f>SUM(H6:H19)</f>
        <v>0</v>
      </c>
    </row>
    <row r="21" spans="1:8" ht="15.75" thickBot="1">
      <c r="A21" s="65"/>
      <c r="B21" s="66" t="s">
        <v>189</v>
      </c>
      <c r="C21" s="66"/>
      <c r="D21" s="67"/>
      <c r="E21" s="74"/>
      <c r="F21" s="68"/>
      <c r="G21" s="68"/>
      <c r="H21" s="69"/>
    </row>
    <row r="22" spans="1:8" ht="15.75" thickBot="1">
      <c r="A22" s="75" t="s">
        <v>190</v>
      </c>
      <c r="B22" s="162" t="s">
        <v>191</v>
      </c>
      <c r="C22" s="163"/>
      <c r="D22" s="164" t="s">
        <v>192</v>
      </c>
      <c r="E22" s="76">
        <v>6</v>
      </c>
      <c r="F22" s="174" t="s">
        <v>193</v>
      </c>
      <c r="G22" s="78"/>
      <c r="H22" s="79">
        <f>G22*E22</f>
        <v>0</v>
      </c>
    </row>
    <row r="23" spans="1:8" ht="15.75" thickBot="1">
      <c r="A23" s="72"/>
      <c r="B23" s="87"/>
      <c r="C23" s="88"/>
      <c r="D23" s="89"/>
      <c r="E23" s="90"/>
      <c r="F23" s="91"/>
      <c r="G23" s="73"/>
      <c r="H23" s="92">
        <f>SUM(H22)</f>
        <v>0</v>
      </c>
    </row>
    <row r="24" spans="1:8" ht="15.75" thickBot="1">
      <c r="A24" s="93"/>
      <c r="B24" s="94" t="s">
        <v>198</v>
      </c>
      <c r="C24" s="94"/>
      <c r="D24" s="95"/>
      <c r="E24" s="74"/>
      <c r="F24" s="68"/>
      <c r="G24" s="68"/>
      <c r="H24" s="69"/>
    </row>
    <row r="25" spans="1:8" ht="15">
      <c r="A25" s="75" t="s">
        <v>121</v>
      </c>
      <c r="B25" s="162" t="s">
        <v>122</v>
      </c>
      <c r="C25" s="163"/>
      <c r="D25" s="182" t="s">
        <v>123</v>
      </c>
      <c r="E25" s="76">
        <v>6</v>
      </c>
      <c r="F25" s="77" t="s">
        <v>197</v>
      </c>
      <c r="G25" s="78"/>
      <c r="H25" s="79">
        <f>G25*E25</f>
        <v>0</v>
      </c>
    </row>
    <row r="26" spans="1:8" ht="15.75" thickBot="1">
      <c r="A26" s="179" t="s">
        <v>194</v>
      </c>
      <c r="B26" s="180" t="s">
        <v>195</v>
      </c>
      <c r="C26" s="181"/>
      <c r="D26" s="183" t="s">
        <v>196</v>
      </c>
      <c r="E26" s="97">
        <v>6</v>
      </c>
      <c r="F26" s="185" t="s">
        <v>197</v>
      </c>
      <c r="G26" s="98"/>
      <c r="H26" s="99">
        <f>G26*E26</f>
        <v>0</v>
      </c>
    </row>
    <row r="27" spans="1:8" ht="15.75" thickBot="1">
      <c r="A27" s="175"/>
      <c r="B27" s="176"/>
      <c r="C27" s="177"/>
      <c r="D27" s="178"/>
      <c r="E27" s="100"/>
      <c r="F27" s="184"/>
      <c r="G27" s="101"/>
      <c r="H27" s="102">
        <f>SUM(H25:H26)</f>
        <v>0</v>
      </c>
    </row>
    <row r="28" spans="1:8" ht="15.75" thickBot="1">
      <c r="A28" s="363" t="s">
        <v>6</v>
      </c>
      <c r="B28" s="364"/>
      <c r="C28" s="364"/>
      <c r="D28" s="365"/>
      <c r="E28" s="103"/>
      <c r="F28" s="104"/>
      <c r="G28" s="104"/>
      <c r="H28" s="105">
        <f>H20+H23+H27</f>
        <v>0</v>
      </c>
    </row>
  </sheetData>
  <mergeCells count="1">
    <mergeCell ref="A28:D2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 topLeftCell="A1">
      <selection activeCell="F17" sqref="F17:F19"/>
    </sheetView>
  </sheetViews>
  <sheetFormatPr defaultColWidth="8.8515625" defaultRowHeight="15"/>
  <cols>
    <col min="1" max="1" width="58.00390625" style="96" customWidth="1"/>
    <col min="2" max="2" width="10.8515625" style="96" customWidth="1"/>
    <col min="3" max="3" width="11.00390625" style="96" customWidth="1"/>
    <col min="4" max="4" width="12.00390625" style="96" customWidth="1"/>
    <col min="5" max="5" width="11.7109375" style="96" customWidth="1"/>
    <col min="6" max="7" width="13.7109375" style="96" customWidth="1"/>
    <col min="8" max="16384" width="8.8515625" style="96" customWidth="1"/>
  </cols>
  <sheetData>
    <row r="1" spans="1:7" ht="15">
      <c r="A1" s="106" t="s">
        <v>124</v>
      </c>
      <c r="C1" s="107"/>
      <c r="D1" s="108"/>
      <c r="E1" s="109"/>
      <c r="F1" s="110"/>
      <c r="G1" s="110"/>
    </row>
    <row r="2" spans="1:7" ht="15">
      <c r="A2" s="96" t="s">
        <v>140</v>
      </c>
      <c r="C2" s="107"/>
      <c r="D2" s="108"/>
      <c r="E2" s="109"/>
      <c r="F2" s="110"/>
      <c r="G2" s="110"/>
    </row>
    <row r="3" spans="3:7" ht="15.75" thickBot="1">
      <c r="C3" s="107"/>
      <c r="D3" s="108"/>
      <c r="E3" s="109"/>
      <c r="F3" s="110"/>
      <c r="G3" s="110"/>
    </row>
    <row r="4" spans="1:7" ht="15.75">
      <c r="A4" s="111" t="s">
        <v>125</v>
      </c>
      <c r="B4" s="368" t="s">
        <v>126</v>
      </c>
      <c r="C4" s="368"/>
      <c r="D4" s="368" t="s">
        <v>127</v>
      </c>
      <c r="E4" s="368"/>
      <c r="F4" s="369" t="s">
        <v>128</v>
      </c>
      <c r="G4" s="370"/>
    </row>
    <row r="5" spans="1:7" ht="16.5" thickBot="1">
      <c r="A5" s="112"/>
      <c r="B5" s="113" t="s">
        <v>3</v>
      </c>
      <c r="C5" s="113" t="s">
        <v>129</v>
      </c>
      <c r="D5" s="113" t="s">
        <v>3</v>
      </c>
      <c r="E5" s="113" t="s">
        <v>129</v>
      </c>
      <c r="F5" s="114" t="s">
        <v>3</v>
      </c>
      <c r="G5" s="115" t="s">
        <v>129</v>
      </c>
    </row>
    <row r="6" spans="1:7" ht="27" thickTop="1">
      <c r="A6" s="116" t="s">
        <v>241</v>
      </c>
      <c r="B6" s="233">
        <v>22</v>
      </c>
      <c r="C6" s="234" t="s">
        <v>130</v>
      </c>
      <c r="D6" s="234"/>
      <c r="E6" s="234" t="s">
        <v>130</v>
      </c>
      <c r="F6" s="234">
        <f aca="true" t="shared" si="0" ref="F6:F12">D6*B6</f>
        <v>0</v>
      </c>
      <c r="G6" s="235" t="s">
        <v>131</v>
      </c>
    </row>
    <row r="7" spans="1:7" ht="15.75" thickBot="1">
      <c r="A7" s="118" t="s">
        <v>132</v>
      </c>
      <c r="B7" s="119">
        <v>22</v>
      </c>
      <c r="C7" s="120" t="s">
        <v>130</v>
      </c>
      <c r="D7" s="120"/>
      <c r="E7" s="120" t="s">
        <v>130</v>
      </c>
      <c r="F7" s="120">
        <f t="shared" si="0"/>
        <v>0</v>
      </c>
      <c r="G7" s="121" t="s">
        <v>131</v>
      </c>
    </row>
    <row r="8" spans="1:7" ht="26.25">
      <c r="A8" s="122" t="s">
        <v>243</v>
      </c>
      <c r="B8" s="123">
        <v>3</v>
      </c>
      <c r="C8" s="123" t="s">
        <v>130</v>
      </c>
      <c r="D8" s="123"/>
      <c r="E8" s="123" t="s">
        <v>130</v>
      </c>
      <c r="F8" s="123">
        <f t="shared" si="0"/>
        <v>0</v>
      </c>
      <c r="G8" s="124" t="s">
        <v>131</v>
      </c>
    </row>
    <row r="9" spans="1:7" ht="15.75" thickBot="1">
      <c r="A9" s="125" t="s">
        <v>239</v>
      </c>
      <c r="B9" s="126">
        <v>3</v>
      </c>
      <c r="C9" s="126" t="s">
        <v>130</v>
      </c>
      <c r="D9" s="126"/>
      <c r="E9" s="126" t="s">
        <v>130</v>
      </c>
      <c r="F9" s="126">
        <f t="shared" si="0"/>
        <v>0</v>
      </c>
      <c r="G9" s="127" t="s">
        <v>131</v>
      </c>
    </row>
    <row r="10" spans="1:7" ht="26.25">
      <c r="A10" s="128" t="s">
        <v>246</v>
      </c>
      <c r="B10" s="123">
        <v>6</v>
      </c>
      <c r="C10" s="123" t="s">
        <v>130</v>
      </c>
      <c r="D10" s="123"/>
      <c r="E10" s="123" t="s">
        <v>130</v>
      </c>
      <c r="F10" s="123">
        <f t="shared" si="0"/>
        <v>0</v>
      </c>
      <c r="G10" s="124" t="s">
        <v>131</v>
      </c>
    </row>
    <row r="11" spans="1:7" ht="15.75" thickBot="1">
      <c r="A11" s="125" t="s">
        <v>133</v>
      </c>
      <c r="B11" s="126">
        <v>6</v>
      </c>
      <c r="C11" s="126" t="s">
        <v>130</v>
      </c>
      <c r="D11" s="126"/>
      <c r="E11" s="126" t="s">
        <v>130</v>
      </c>
      <c r="F11" s="126">
        <f t="shared" si="0"/>
        <v>0</v>
      </c>
      <c r="G11" s="127" t="s">
        <v>131</v>
      </c>
    </row>
    <row r="12" spans="1:7" ht="26.25">
      <c r="A12" s="116" t="s">
        <v>247</v>
      </c>
      <c r="B12" s="233">
        <v>12</v>
      </c>
      <c r="C12" s="234">
        <v>25.4</v>
      </c>
      <c r="D12" s="234"/>
      <c r="E12" s="234"/>
      <c r="F12" s="234">
        <f t="shared" si="0"/>
        <v>0</v>
      </c>
      <c r="G12" s="235">
        <f>E12*C12</f>
        <v>0</v>
      </c>
    </row>
    <row r="13" spans="1:7" ht="15.75" thickBot="1">
      <c r="A13" s="125" t="s">
        <v>134</v>
      </c>
      <c r="B13" s="129" t="s">
        <v>131</v>
      </c>
      <c r="C13" s="126">
        <v>25.4</v>
      </c>
      <c r="D13" s="126" t="s">
        <v>131</v>
      </c>
      <c r="E13" s="126"/>
      <c r="F13" s="126" t="s">
        <v>131</v>
      </c>
      <c r="G13" s="127">
        <f>E13*C13</f>
        <v>0</v>
      </c>
    </row>
    <row r="14" spans="1:7" ht="15">
      <c r="A14" s="130"/>
      <c r="B14" s="131"/>
      <c r="C14" s="131"/>
      <c r="D14" s="131"/>
      <c r="E14" s="131"/>
      <c r="F14" s="132">
        <f>SUM(F6:F13)</f>
        <v>0</v>
      </c>
      <c r="G14" s="133">
        <f>SUM(G6:G13)</f>
        <v>0</v>
      </c>
    </row>
    <row r="15" spans="1:7" ht="15.75" thickBot="1">
      <c r="A15" s="134" t="s">
        <v>135</v>
      </c>
      <c r="B15" s="135"/>
      <c r="C15" s="135"/>
      <c r="D15" s="135"/>
      <c r="E15" s="135"/>
      <c r="F15" s="371">
        <f>F14+G14</f>
        <v>0</v>
      </c>
      <c r="G15" s="372"/>
    </row>
    <row r="16" spans="1:7" ht="16.5" thickBot="1" thickTop="1">
      <c r="A16" s="136" t="s">
        <v>136</v>
      </c>
      <c r="B16" s="137"/>
      <c r="C16" s="138"/>
      <c r="D16" s="138"/>
      <c r="E16" s="139"/>
      <c r="F16" s="138"/>
      <c r="G16" s="140"/>
    </row>
    <row r="17" spans="1:7" ht="15.75" thickBot="1">
      <c r="A17" s="141" t="s">
        <v>137</v>
      </c>
      <c r="B17" s="142"/>
      <c r="C17" s="142"/>
      <c r="D17" s="142"/>
      <c r="E17" s="142"/>
      <c r="F17" s="143"/>
      <c r="G17" s="144"/>
    </row>
    <row r="18" spans="1:7" ht="15.75" thickBot="1">
      <c r="A18" s="141" t="s">
        <v>240</v>
      </c>
      <c r="B18" s="142"/>
      <c r="C18" s="142"/>
      <c r="D18" s="142"/>
      <c r="E18" s="142"/>
      <c r="F18" s="143"/>
      <c r="G18" s="144"/>
    </row>
    <row r="19" spans="1:7" ht="15.75" thickBot="1">
      <c r="A19" s="145" t="s">
        <v>138</v>
      </c>
      <c r="B19" s="146"/>
      <c r="C19" s="146"/>
      <c r="D19" s="146"/>
      <c r="E19" s="146"/>
      <c r="F19" s="147"/>
      <c r="G19" s="148"/>
    </row>
    <row r="20" spans="1:7" ht="15.75" thickBot="1">
      <c r="A20" s="149" t="s">
        <v>139</v>
      </c>
      <c r="B20" s="150"/>
      <c r="C20" s="151"/>
      <c r="D20" s="151"/>
      <c r="E20" s="152"/>
      <c r="F20" s="373">
        <f>SUM(F17:F19)</f>
        <v>0</v>
      </c>
      <c r="G20" s="374"/>
    </row>
    <row r="21" spans="1:7" ht="15.75" thickTop="1">
      <c r="A21" s="153" t="s">
        <v>1</v>
      </c>
      <c r="B21" s="154"/>
      <c r="C21" s="155"/>
      <c r="D21" s="155"/>
      <c r="E21" s="117"/>
      <c r="F21" s="375">
        <f>F20+F15</f>
        <v>0</v>
      </c>
      <c r="G21" s="376"/>
    </row>
    <row r="22" spans="1:7" ht="15.75" thickBot="1">
      <c r="A22" s="156" t="s">
        <v>9</v>
      </c>
      <c r="B22" s="157"/>
      <c r="C22" s="157"/>
      <c r="D22" s="157"/>
      <c r="E22" s="157"/>
      <c r="F22" s="366">
        <f>F21*1.21</f>
        <v>0</v>
      </c>
      <c r="G22" s="367"/>
    </row>
    <row r="25" ht="15">
      <c r="G25" s="158"/>
    </row>
    <row r="26" ht="15">
      <c r="G26" s="107"/>
    </row>
    <row r="28" ht="15">
      <c r="G28" s="158"/>
    </row>
    <row r="29" ht="15">
      <c r="G29" s="107"/>
    </row>
  </sheetData>
  <mergeCells count="7">
    <mergeCell ref="F22:G22"/>
    <mergeCell ref="B4:C4"/>
    <mergeCell ref="D4:E4"/>
    <mergeCell ref="F4:G4"/>
    <mergeCell ref="F15:G15"/>
    <mergeCell ref="F20:G20"/>
    <mergeCell ref="F21:G2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 topLeftCell="A1">
      <selection activeCell="B6" sqref="B6:C11"/>
    </sheetView>
  </sheetViews>
  <sheetFormatPr defaultColWidth="8.8515625" defaultRowHeight="15"/>
  <cols>
    <col min="1" max="1" width="58.00390625" style="96" customWidth="1"/>
    <col min="2" max="3" width="13.7109375" style="96" customWidth="1"/>
    <col min="4" max="16384" width="8.8515625" style="96" customWidth="1"/>
  </cols>
  <sheetData>
    <row r="1" spans="1:3" ht="15">
      <c r="A1" s="106" t="s">
        <v>124</v>
      </c>
      <c r="B1" s="110"/>
      <c r="C1" s="110"/>
    </row>
    <row r="2" spans="1:3" ht="15">
      <c r="A2" s="96" t="s">
        <v>140</v>
      </c>
      <c r="B2" s="110"/>
      <c r="C2" s="110"/>
    </row>
    <row r="3" spans="2:3" ht="15.75" thickBot="1">
      <c r="B3" s="110"/>
      <c r="C3" s="110"/>
    </row>
    <row r="4" spans="1:3" ht="15.75">
      <c r="A4" s="111" t="s">
        <v>251</v>
      </c>
      <c r="B4" s="377" t="s">
        <v>128</v>
      </c>
      <c r="C4" s="378"/>
    </row>
    <row r="5" spans="1:3" ht="15.75" thickBot="1">
      <c r="A5" s="112"/>
      <c r="B5" s="379"/>
      <c r="C5" s="380"/>
    </row>
    <row r="6" spans="1:3" ht="16.5" thickBot="1" thickTop="1">
      <c r="A6" s="118" t="s">
        <v>252</v>
      </c>
      <c r="B6" s="381"/>
      <c r="C6" s="382"/>
    </row>
    <row r="7" spans="1:3" ht="15">
      <c r="A7" s="122" t="s">
        <v>253</v>
      </c>
      <c r="B7" s="383"/>
      <c r="C7" s="384"/>
    </row>
    <row r="8" spans="1:3" ht="15.75" thickBot="1">
      <c r="A8" s="237" t="s">
        <v>97</v>
      </c>
      <c r="B8" s="371"/>
      <c r="C8" s="372"/>
    </row>
    <row r="9" spans="1:3" ht="16.5" thickBot="1" thickTop="1">
      <c r="A9" s="238" t="s">
        <v>136</v>
      </c>
      <c r="B9" s="385"/>
      <c r="C9" s="386"/>
    </row>
    <row r="10" spans="1:3" ht="15">
      <c r="A10" s="153" t="s">
        <v>1</v>
      </c>
      <c r="B10" s="375"/>
      <c r="C10" s="376"/>
    </row>
    <row r="11" spans="1:3" ht="15.75" thickBot="1">
      <c r="A11" s="156" t="s">
        <v>9</v>
      </c>
      <c r="B11" s="366"/>
      <c r="C11" s="367"/>
    </row>
    <row r="14" ht="15">
      <c r="C14" s="158"/>
    </row>
    <row r="15" ht="15">
      <c r="C15" s="107"/>
    </row>
    <row r="17" ht="15">
      <c r="C17" s="158"/>
    </row>
    <row r="18" ht="15">
      <c r="C18" s="107"/>
    </row>
  </sheetData>
  <mergeCells count="7">
    <mergeCell ref="B11:C11"/>
    <mergeCell ref="B4:C5"/>
    <mergeCell ref="B6:C6"/>
    <mergeCell ref="B7:C7"/>
    <mergeCell ref="B9:C9"/>
    <mergeCell ref="B8:C8"/>
    <mergeCell ref="B10:C1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699890613556"/>
  </sheetPr>
  <dimension ref="A1:R21"/>
  <sheetViews>
    <sheetView view="pageLayout" workbookViewId="0" topLeftCell="A1">
      <selection activeCell="P5" sqref="P5"/>
    </sheetView>
  </sheetViews>
  <sheetFormatPr defaultColWidth="9.140625" defaultRowHeight="15"/>
  <cols>
    <col min="1" max="1" width="9.140625" style="15" customWidth="1"/>
    <col min="2" max="2" width="0.5625" style="15" hidden="1" customWidth="1"/>
    <col min="3" max="3" width="13.00390625" style="15" customWidth="1"/>
    <col min="4" max="5" width="0.13671875" style="15" hidden="1" customWidth="1"/>
    <col min="6" max="6" width="58.7109375" style="15" customWidth="1"/>
    <col min="7" max="7" width="4.8515625" style="15" customWidth="1"/>
    <col min="8" max="8" width="4.00390625" style="15" customWidth="1"/>
    <col min="9" max="9" width="9.140625" style="15" hidden="1" customWidth="1"/>
    <col min="10" max="10" width="9.8515625" style="15" customWidth="1"/>
    <col min="11" max="11" width="0.9921875" style="15" hidden="1" customWidth="1"/>
    <col min="12" max="12" width="7.00390625" style="15" customWidth="1"/>
    <col min="13" max="13" width="2.7109375" style="15" customWidth="1"/>
    <col min="14" max="15" width="6.28125" style="15" customWidth="1"/>
    <col min="16" max="16384" width="9.140625" style="15" customWidth="1"/>
  </cols>
  <sheetData>
    <row r="1" spans="1:10" ht="15" customHeight="1">
      <c r="A1" s="252" t="s">
        <v>241</v>
      </c>
      <c r="B1" s="252"/>
      <c r="C1" s="252"/>
      <c r="D1" s="252"/>
      <c r="E1" s="252"/>
      <c r="F1" s="252"/>
      <c r="G1" s="252"/>
      <c r="H1" s="252"/>
      <c r="I1" s="252"/>
      <c r="J1" s="252"/>
    </row>
    <row r="2" spans="1:10" ht="15">
      <c r="A2" s="16"/>
      <c r="B2" s="16"/>
      <c r="C2" s="16"/>
      <c r="D2" s="17"/>
      <c r="E2" s="253"/>
      <c r="F2" s="253"/>
      <c r="G2" s="253"/>
      <c r="H2" s="17"/>
      <c r="I2" s="17"/>
      <c r="J2" s="16"/>
    </row>
    <row r="3" spans="1:15" ht="24" customHeight="1">
      <c r="A3" s="254" t="s">
        <v>64</v>
      </c>
      <c r="B3" s="255"/>
      <c r="C3" s="254" t="s">
        <v>8</v>
      </c>
      <c r="D3" s="255"/>
      <c r="E3" s="256" t="s">
        <v>65</v>
      </c>
      <c r="F3" s="257"/>
      <c r="G3" s="258" t="s">
        <v>66</v>
      </c>
      <c r="H3" s="259"/>
      <c r="I3" s="258" t="s">
        <v>4</v>
      </c>
      <c r="J3" s="260"/>
      <c r="K3" s="259"/>
      <c r="L3" s="258" t="s">
        <v>67</v>
      </c>
      <c r="M3" s="259"/>
      <c r="N3" s="258" t="s">
        <v>68</v>
      </c>
      <c r="O3" s="259"/>
    </row>
    <row r="4" spans="1:15" ht="15">
      <c r="A4" s="261" t="s">
        <v>69</v>
      </c>
      <c r="B4" s="262"/>
      <c r="C4" s="262"/>
      <c r="D4" s="262"/>
      <c r="E4" s="262"/>
      <c r="F4" s="263"/>
      <c r="G4" s="267"/>
      <c r="H4" s="268"/>
      <c r="I4" s="268"/>
      <c r="J4" s="268"/>
      <c r="K4" s="268"/>
      <c r="L4" s="268"/>
      <c r="M4" s="269"/>
      <c r="N4" s="267" t="s">
        <v>70</v>
      </c>
      <c r="O4" s="269"/>
    </row>
    <row r="5" spans="1:15" ht="15">
      <c r="A5" s="264"/>
      <c r="B5" s="265"/>
      <c r="C5" s="265"/>
      <c r="D5" s="265"/>
      <c r="E5" s="265"/>
      <c r="F5" s="266"/>
      <c r="G5" s="270"/>
      <c r="H5" s="271"/>
      <c r="I5" s="271"/>
      <c r="J5" s="271"/>
      <c r="K5" s="271"/>
      <c r="L5" s="271"/>
      <c r="M5" s="272"/>
      <c r="N5" s="270"/>
      <c r="O5" s="272"/>
    </row>
    <row r="6" spans="1:15" ht="15">
      <c r="A6" s="273"/>
      <c r="B6" s="274"/>
      <c r="C6" s="274" t="s">
        <v>71</v>
      </c>
      <c r="D6" s="274"/>
      <c r="E6" s="274"/>
      <c r="F6" s="274"/>
      <c r="G6" s="275"/>
      <c r="H6" s="275"/>
      <c r="I6" s="275"/>
      <c r="J6" s="275"/>
      <c r="K6" s="275"/>
      <c r="L6" s="275"/>
      <c r="M6" s="275"/>
      <c r="N6" s="275"/>
      <c r="O6" s="286"/>
    </row>
    <row r="7" spans="1:15" ht="15" customHeight="1">
      <c r="A7" s="287">
        <v>1</v>
      </c>
      <c r="B7" s="288"/>
      <c r="C7" s="18" t="s">
        <v>72</v>
      </c>
      <c r="D7" s="289" t="s">
        <v>73</v>
      </c>
      <c r="E7" s="290"/>
      <c r="F7" s="291"/>
      <c r="G7" s="287" t="s">
        <v>3</v>
      </c>
      <c r="H7" s="292"/>
      <c r="I7" s="288"/>
      <c r="J7" s="293"/>
      <c r="K7" s="294"/>
      <c r="L7" s="295">
        <v>1</v>
      </c>
      <c r="M7" s="296"/>
      <c r="N7" s="297">
        <f>L7*J7</f>
        <v>0</v>
      </c>
      <c r="O7" s="298"/>
    </row>
    <row r="8" spans="1:15" ht="15" customHeight="1">
      <c r="A8" s="276">
        <v>2</v>
      </c>
      <c r="B8" s="277"/>
      <c r="C8" s="19" t="s">
        <v>74</v>
      </c>
      <c r="D8" s="278" t="s">
        <v>75</v>
      </c>
      <c r="E8" s="279"/>
      <c r="F8" s="280"/>
      <c r="G8" s="276" t="s">
        <v>3</v>
      </c>
      <c r="H8" s="281"/>
      <c r="I8" s="277"/>
      <c r="J8" s="282"/>
      <c r="K8" s="283"/>
      <c r="L8" s="276">
        <v>1</v>
      </c>
      <c r="M8" s="277"/>
      <c r="N8" s="284">
        <f aca="true" t="shared" si="0" ref="N8:N14">L8*J8</f>
        <v>0</v>
      </c>
      <c r="O8" s="285"/>
    </row>
    <row r="9" spans="1:15" ht="15" customHeight="1">
      <c r="A9" s="276">
        <v>3</v>
      </c>
      <c r="B9" s="277"/>
      <c r="C9" s="19" t="s">
        <v>76</v>
      </c>
      <c r="D9" s="278" t="s">
        <v>77</v>
      </c>
      <c r="E9" s="279"/>
      <c r="F9" s="280"/>
      <c r="G9" s="276" t="s">
        <v>78</v>
      </c>
      <c r="H9" s="281"/>
      <c r="I9" s="277"/>
      <c r="J9" s="302"/>
      <c r="K9" s="303"/>
      <c r="L9" s="276">
        <v>4E-05</v>
      </c>
      <c r="M9" s="277"/>
      <c r="N9" s="284">
        <f t="shared" si="0"/>
        <v>0</v>
      </c>
      <c r="O9" s="285"/>
    </row>
    <row r="10" spans="1:15" ht="15" customHeight="1">
      <c r="A10" s="276">
        <v>4</v>
      </c>
      <c r="B10" s="277"/>
      <c r="C10" s="19" t="s">
        <v>79</v>
      </c>
      <c r="D10" s="299" t="s">
        <v>80</v>
      </c>
      <c r="E10" s="300"/>
      <c r="F10" s="301"/>
      <c r="G10" s="276" t="s">
        <v>3</v>
      </c>
      <c r="H10" s="281"/>
      <c r="I10" s="277"/>
      <c r="J10" s="282"/>
      <c r="K10" s="283"/>
      <c r="L10" s="276">
        <v>1</v>
      </c>
      <c r="M10" s="277"/>
      <c r="N10" s="284">
        <f t="shared" si="0"/>
        <v>0</v>
      </c>
      <c r="O10" s="285"/>
    </row>
    <row r="11" spans="1:15" ht="15" customHeight="1">
      <c r="A11" s="304">
        <v>5</v>
      </c>
      <c r="B11" s="286"/>
      <c r="C11" s="20" t="s">
        <v>81</v>
      </c>
      <c r="D11" s="299" t="s">
        <v>82</v>
      </c>
      <c r="E11" s="300"/>
      <c r="F11" s="301"/>
      <c r="G11" s="304" t="s">
        <v>3</v>
      </c>
      <c r="H11" s="275"/>
      <c r="I11" s="286"/>
      <c r="J11" s="282"/>
      <c r="K11" s="283"/>
      <c r="L11" s="276">
        <v>1</v>
      </c>
      <c r="M11" s="277"/>
      <c r="N11" s="284">
        <f t="shared" si="0"/>
        <v>0</v>
      </c>
      <c r="O11" s="285"/>
    </row>
    <row r="12" spans="1:15" ht="27.75" customHeight="1">
      <c r="A12" s="276">
        <v>6</v>
      </c>
      <c r="B12" s="277"/>
      <c r="C12" s="19" t="s">
        <v>83</v>
      </c>
      <c r="D12" s="299" t="s">
        <v>258</v>
      </c>
      <c r="E12" s="300"/>
      <c r="F12" s="301"/>
      <c r="G12" s="276" t="s">
        <v>3</v>
      </c>
      <c r="H12" s="281"/>
      <c r="I12" s="277"/>
      <c r="J12" s="282"/>
      <c r="K12" s="283"/>
      <c r="L12" s="276">
        <v>1</v>
      </c>
      <c r="M12" s="277"/>
      <c r="N12" s="284">
        <f t="shared" si="0"/>
        <v>0</v>
      </c>
      <c r="O12" s="285"/>
    </row>
    <row r="13" spans="1:15" ht="15" customHeight="1">
      <c r="A13" s="304">
        <v>8</v>
      </c>
      <c r="B13" s="286"/>
      <c r="C13" s="19" t="s">
        <v>53</v>
      </c>
      <c r="D13" s="299" t="s">
        <v>257</v>
      </c>
      <c r="E13" s="300"/>
      <c r="F13" s="301"/>
      <c r="G13" s="304" t="s">
        <v>3</v>
      </c>
      <c r="H13" s="275"/>
      <c r="I13" s="286"/>
      <c r="J13" s="282"/>
      <c r="K13" s="283"/>
      <c r="L13" s="276">
        <v>1</v>
      </c>
      <c r="M13" s="277"/>
      <c r="N13" s="284">
        <f t="shared" si="0"/>
        <v>0</v>
      </c>
      <c r="O13" s="285"/>
    </row>
    <row r="14" spans="1:15" ht="15" customHeight="1">
      <c r="A14" s="304">
        <v>9</v>
      </c>
      <c r="B14" s="286"/>
      <c r="C14" s="20" t="s">
        <v>84</v>
      </c>
      <c r="D14" s="299" t="s">
        <v>259</v>
      </c>
      <c r="E14" s="300"/>
      <c r="F14" s="301"/>
      <c r="G14" s="304" t="s">
        <v>85</v>
      </c>
      <c r="H14" s="275"/>
      <c r="I14" s="286"/>
      <c r="J14" s="282"/>
      <c r="K14" s="283"/>
      <c r="L14" s="276">
        <v>0.8</v>
      </c>
      <c r="M14" s="277"/>
      <c r="N14" s="284">
        <f t="shared" si="0"/>
        <v>0</v>
      </c>
      <c r="O14" s="285"/>
    </row>
    <row r="15" spans="1:15" ht="15" customHeight="1">
      <c r="A15" s="304"/>
      <c r="B15" s="275"/>
      <c r="C15" s="21"/>
      <c r="D15" s="305" t="s">
        <v>86</v>
      </c>
      <c r="E15" s="305"/>
      <c r="F15" s="305"/>
      <c r="G15" s="275"/>
      <c r="H15" s="275"/>
      <c r="I15" s="275"/>
      <c r="J15" s="306"/>
      <c r="K15" s="306"/>
      <c r="L15" s="307" t="s">
        <v>7</v>
      </c>
      <c r="M15" s="307"/>
      <c r="N15" s="308">
        <f>N14+N13+N12+N11+N10+N9+N8+N7</f>
        <v>0</v>
      </c>
      <c r="O15" s="309"/>
    </row>
    <row r="16" spans="1:15" ht="15.75" customHeight="1">
      <c r="A16" s="304"/>
      <c r="B16" s="286"/>
      <c r="C16" s="273" t="s">
        <v>87</v>
      </c>
      <c r="D16" s="274"/>
      <c r="E16" s="274"/>
      <c r="F16" s="310"/>
      <c r="G16" s="304"/>
      <c r="H16" s="275"/>
      <c r="I16" s="286"/>
      <c r="J16" s="282"/>
      <c r="K16" s="283"/>
      <c r="L16" s="276"/>
      <c r="M16" s="277"/>
      <c r="N16" s="284"/>
      <c r="O16" s="285"/>
    </row>
    <row r="17" spans="1:15" ht="15" customHeight="1">
      <c r="A17" s="276">
        <v>10</v>
      </c>
      <c r="B17" s="277"/>
      <c r="C17" s="19" t="s">
        <v>88</v>
      </c>
      <c r="D17" s="22"/>
      <c r="E17" s="278" t="s">
        <v>89</v>
      </c>
      <c r="F17" s="280"/>
      <c r="G17" s="276" t="s">
        <v>90</v>
      </c>
      <c r="H17" s="281"/>
      <c r="I17" s="277"/>
      <c r="J17" s="282"/>
      <c r="K17" s="283"/>
      <c r="L17" s="276">
        <v>1</v>
      </c>
      <c r="M17" s="277"/>
      <c r="N17" s="284">
        <f>L17*J17</f>
        <v>0</v>
      </c>
      <c r="O17" s="285"/>
    </row>
    <row r="18" spans="1:15" ht="21.75" customHeight="1">
      <c r="A18" s="276">
        <v>11</v>
      </c>
      <c r="B18" s="277"/>
      <c r="C18" s="19" t="s">
        <v>91</v>
      </c>
      <c r="D18" s="22"/>
      <c r="E18" s="278" t="s">
        <v>92</v>
      </c>
      <c r="F18" s="280"/>
      <c r="G18" s="276" t="s">
        <v>90</v>
      </c>
      <c r="H18" s="281"/>
      <c r="I18" s="277"/>
      <c r="J18" s="282"/>
      <c r="K18" s="283"/>
      <c r="L18" s="276">
        <v>0.3</v>
      </c>
      <c r="M18" s="277"/>
      <c r="N18" s="284">
        <f>L18*J18</f>
        <v>0</v>
      </c>
      <c r="O18" s="285"/>
    </row>
    <row r="19" spans="1:15" ht="15" customHeight="1">
      <c r="A19" s="304">
        <v>12</v>
      </c>
      <c r="B19" s="286"/>
      <c r="C19" s="19" t="s">
        <v>93</v>
      </c>
      <c r="D19" s="22"/>
      <c r="E19" s="278" t="s">
        <v>94</v>
      </c>
      <c r="F19" s="280"/>
      <c r="G19" s="276" t="s">
        <v>95</v>
      </c>
      <c r="H19" s="281"/>
      <c r="I19" s="277"/>
      <c r="J19" s="282"/>
      <c r="K19" s="283"/>
      <c r="L19" s="276">
        <v>3</v>
      </c>
      <c r="M19" s="277"/>
      <c r="N19" s="284">
        <f>L19*J19</f>
        <v>0</v>
      </c>
      <c r="O19" s="285"/>
    </row>
    <row r="20" spans="1:15" ht="15" customHeight="1">
      <c r="A20" s="304"/>
      <c r="B20" s="286"/>
      <c r="C20" s="23"/>
      <c r="D20" s="22"/>
      <c r="E20" s="319" t="s">
        <v>96</v>
      </c>
      <c r="F20" s="320"/>
      <c r="G20" s="276"/>
      <c r="H20" s="281"/>
      <c r="I20" s="277"/>
      <c r="J20" s="276"/>
      <c r="K20" s="277"/>
      <c r="L20" s="276" t="s">
        <v>7</v>
      </c>
      <c r="M20" s="277"/>
      <c r="N20" s="321">
        <f>N19+N18+N17</f>
        <v>0</v>
      </c>
      <c r="O20" s="309"/>
    </row>
    <row r="21" spans="1:18" ht="15">
      <c r="A21" s="273"/>
      <c r="B21" s="274"/>
      <c r="C21" s="274"/>
      <c r="D21" s="274"/>
      <c r="E21" s="314" t="s">
        <v>97</v>
      </c>
      <c r="F21" s="314"/>
      <c r="G21" s="315"/>
      <c r="H21" s="315"/>
      <c r="I21" s="315"/>
      <c r="J21" s="315"/>
      <c r="K21" s="316"/>
      <c r="L21" s="317" t="s">
        <v>98</v>
      </c>
      <c r="M21" s="318"/>
      <c r="N21" s="311">
        <f>N20+N15</f>
        <v>0</v>
      </c>
      <c r="O21" s="312"/>
      <c r="Q21" s="313"/>
      <c r="R21" s="313"/>
    </row>
  </sheetData>
  <mergeCells count="110">
    <mergeCell ref="N21:O21"/>
    <mergeCell ref="Q21:R21"/>
    <mergeCell ref="A21:B21"/>
    <mergeCell ref="C21:D21"/>
    <mergeCell ref="E21:F21"/>
    <mergeCell ref="G21:I21"/>
    <mergeCell ref="J21:K21"/>
    <mergeCell ref="L21:M21"/>
    <mergeCell ref="A20:B20"/>
    <mergeCell ref="E20:F20"/>
    <mergeCell ref="G20:I20"/>
    <mergeCell ref="J20:K20"/>
    <mergeCell ref="L20:M20"/>
    <mergeCell ref="N20:O20"/>
    <mergeCell ref="A19:B19"/>
    <mergeCell ref="E19:F19"/>
    <mergeCell ref="G19:I19"/>
    <mergeCell ref="J19:K19"/>
    <mergeCell ref="L19:M19"/>
    <mergeCell ref="N19:O19"/>
    <mergeCell ref="A18:B18"/>
    <mergeCell ref="E18:F18"/>
    <mergeCell ref="G18:I18"/>
    <mergeCell ref="J18:K18"/>
    <mergeCell ref="L18:M18"/>
    <mergeCell ref="N18:O18"/>
    <mergeCell ref="A17:B17"/>
    <mergeCell ref="E17:F17"/>
    <mergeCell ref="G17:I17"/>
    <mergeCell ref="J17:K17"/>
    <mergeCell ref="L17:M17"/>
    <mergeCell ref="N17:O17"/>
    <mergeCell ref="A16:B16"/>
    <mergeCell ref="C16:F16"/>
    <mergeCell ref="G16:I16"/>
    <mergeCell ref="J16:K16"/>
    <mergeCell ref="L16:M16"/>
    <mergeCell ref="N16:O16"/>
    <mergeCell ref="A13:B13"/>
    <mergeCell ref="D13:F13"/>
    <mergeCell ref="G13:I13"/>
    <mergeCell ref="J13:K13"/>
    <mergeCell ref="L13:M13"/>
    <mergeCell ref="N13:O13"/>
    <mergeCell ref="A15:B15"/>
    <mergeCell ref="D15:F15"/>
    <mergeCell ref="G15:I15"/>
    <mergeCell ref="J15:K15"/>
    <mergeCell ref="L15:M15"/>
    <mergeCell ref="N15:O15"/>
    <mergeCell ref="A14:B14"/>
    <mergeCell ref="D14:F14"/>
    <mergeCell ref="G14:I14"/>
    <mergeCell ref="J14:K14"/>
    <mergeCell ref="L14:M14"/>
    <mergeCell ref="N14:O14"/>
    <mergeCell ref="A12:B12"/>
    <mergeCell ref="D12:F12"/>
    <mergeCell ref="G12:I12"/>
    <mergeCell ref="J12:K12"/>
    <mergeCell ref="L12:M12"/>
    <mergeCell ref="N12:O12"/>
    <mergeCell ref="A11:B11"/>
    <mergeCell ref="D11:F11"/>
    <mergeCell ref="G11:I11"/>
    <mergeCell ref="J11:K11"/>
    <mergeCell ref="L11:M11"/>
    <mergeCell ref="N11:O11"/>
    <mergeCell ref="A10:B10"/>
    <mergeCell ref="D10:F10"/>
    <mergeCell ref="G10:I10"/>
    <mergeCell ref="J10:K10"/>
    <mergeCell ref="L10:M10"/>
    <mergeCell ref="N10:O10"/>
    <mergeCell ref="A9:B9"/>
    <mergeCell ref="D9:F9"/>
    <mergeCell ref="G9:I9"/>
    <mergeCell ref="J9:K9"/>
    <mergeCell ref="L9:M9"/>
    <mergeCell ref="N9:O9"/>
    <mergeCell ref="A4:F5"/>
    <mergeCell ref="G4:M5"/>
    <mergeCell ref="N4:O5"/>
    <mergeCell ref="A6:B6"/>
    <mergeCell ref="C6:F6"/>
    <mergeCell ref="G6:I6"/>
    <mergeCell ref="J6:K6"/>
    <mergeCell ref="L6:M6"/>
    <mergeCell ref="A8:B8"/>
    <mergeCell ref="D8:F8"/>
    <mergeCell ref="G8:I8"/>
    <mergeCell ref="J8:K8"/>
    <mergeCell ref="L8:M8"/>
    <mergeCell ref="N8:O8"/>
    <mergeCell ref="N6:O6"/>
    <mergeCell ref="A7:B7"/>
    <mergeCell ref="D7:F7"/>
    <mergeCell ref="G7:I7"/>
    <mergeCell ref="J7:K7"/>
    <mergeCell ref="L7:M7"/>
    <mergeCell ref="N7:O7"/>
    <mergeCell ref="A1:J1"/>
    <mergeCell ref="E2:G2"/>
    <mergeCell ref="A3:B3"/>
    <mergeCell ref="C3:D3"/>
    <mergeCell ref="E3:F3"/>
    <mergeCell ref="G3:H3"/>
    <mergeCell ref="I3:K3"/>
    <mergeCell ref="L3:M3"/>
    <mergeCell ref="N3:O3"/>
  </mergeCells>
  <printOptions/>
  <pageMargins left="1.1023622047244095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&amp;RDendrologické posouzení a návrh PO na stávajících dřevinách v areálu Boheminium M. Lázně, 2019
</oddHeader>
    <oddFooter>&amp;ROceněný soupis prací/rozpočet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699890613556"/>
  </sheetPr>
  <dimension ref="A1:G18"/>
  <sheetViews>
    <sheetView view="pageLayout" workbookViewId="0" topLeftCell="A2">
      <selection activeCell="D6" sqref="D6:D13"/>
    </sheetView>
  </sheetViews>
  <sheetFormatPr defaultColWidth="9.140625" defaultRowHeight="15"/>
  <cols>
    <col min="1" max="1" width="9.140625" style="15" customWidth="1"/>
    <col min="2" max="2" width="63.7109375" style="15" customWidth="1"/>
    <col min="3" max="3" width="14.28125" style="15" customWidth="1"/>
    <col min="4" max="5" width="9.140625" style="15" customWidth="1"/>
    <col min="6" max="6" width="18.421875" style="49" customWidth="1"/>
    <col min="7" max="16384" width="9.140625" style="15" customWidth="1"/>
  </cols>
  <sheetData>
    <row r="1" spans="1:7" ht="15" customHeight="1" hidden="1">
      <c r="A1" s="322" t="s">
        <v>242</v>
      </c>
      <c r="B1" s="322"/>
      <c r="C1" s="322"/>
      <c r="D1" s="322"/>
      <c r="E1" s="322"/>
      <c r="F1" s="322"/>
      <c r="G1" s="323"/>
    </row>
    <row r="2" spans="1:7" ht="15">
      <c r="A2" s="322"/>
      <c r="B2" s="322"/>
      <c r="C2" s="322"/>
      <c r="D2" s="322"/>
      <c r="E2" s="322"/>
      <c r="F2" s="322"/>
      <c r="G2" s="323"/>
    </row>
    <row r="3" spans="1:7" ht="15">
      <c r="A3" s="24"/>
      <c r="B3" s="16"/>
      <c r="C3" s="16"/>
      <c r="D3" s="16"/>
      <c r="E3" s="16"/>
      <c r="F3" s="25"/>
      <c r="G3" s="16"/>
    </row>
    <row r="4" spans="1:6" ht="15">
      <c r="A4" s="26" t="s">
        <v>64</v>
      </c>
      <c r="B4" s="27" t="s">
        <v>99</v>
      </c>
      <c r="C4" s="26" t="s">
        <v>66</v>
      </c>
      <c r="D4" s="26" t="s">
        <v>4</v>
      </c>
      <c r="E4" s="26" t="s">
        <v>67</v>
      </c>
      <c r="F4" s="28" t="s">
        <v>68</v>
      </c>
    </row>
    <row r="5" spans="1:6" ht="15">
      <c r="A5" s="29"/>
      <c r="B5" s="15" t="s">
        <v>100</v>
      </c>
      <c r="C5" s="30"/>
      <c r="D5" s="21"/>
      <c r="E5" s="21"/>
      <c r="F5" s="31"/>
    </row>
    <row r="6" spans="1:6" ht="15">
      <c r="A6" s="32">
        <v>1</v>
      </c>
      <c r="B6" s="33" t="s">
        <v>101</v>
      </c>
      <c r="C6" s="34" t="s">
        <v>102</v>
      </c>
      <c r="D6" s="20"/>
      <c r="E6" s="34">
        <v>0.0005</v>
      </c>
      <c r="F6" s="35">
        <f aca="true" t="shared" si="0" ref="F6:F13">E6*D6</f>
        <v>0</v>
      </c>
    </row>
    <row r="7" spans="1:6" ht="15">
      <c r="A7" s="20">
        <v>2</v>
      </c>
      <c r="B7" s="33" t="s">
        <v>103</v>
      </c>
      <c r="C7" s="20" t="s">
        <v>104</v>
      </c>
      <c r="D7" s="20"/>
      <c r="E7" s="20">
        <v>6</v>
      </c>
      <c r="F7" s="38">
        <f t="shared" si="0"/>
        <v>0</v>
      </c>
    </row>
    <row r="8" spans="1:6" ht="24.75">
      <c r="A8" s="20">
        <v>3</v>
      </c>
      <c r="B8" s="33" t="s">
        <v>105</v>
      </c>
      <c r="C8" s="20" t="s">
        <v>3</v>
      </c>
      <c r="D8" s="20"/>
      <c r="E8" s="20">
        <v>3</v>
      </c>
      <c r="F8" s="39">
        <f t="shared" si="0"/>
        <v>0</v>
      </c>
    </row>
    <row r="9" spans="1:6" ht="15">
      <c r="A9" s="20">
        <v>4</v>
      </c>
      <c r="B9" s="33" t="s">
        <v>106</v>
      </c>
      <c r="C9" s="20" t="s">
        <v>3</v>
      </c>
      <c r="D9" s="20"/>
      <c r="E9" s="20">
        <v>3</v>
      </c>
      <c r="F9" s="40">
        <f t="shared" si="0"/>
        <v>0</v>
      </c>
    </row>
    <row r="10" spans="1:6" ht="15">
      <c r="A10" s="20">
        <v>5</v>
      </c>
      <c r="B10" s="33" t="s">
        <v>107</v>
      </c>
      <c r="C10" s="20" t="s">
        <v>108</v>
      </c>
      <c r="D10" s="20"/>
      <c r="E10" s="20">
        <v>1.5</v>
      </c>
      <c r="F10" s="40">
        <f t="shared" si="0"/>
        <v>0</v>
      </c>
    </row>
    <row r="11" spans="1:6" ht="15">
      <c r="A11" s="20">
        <v>6</v>
      </c>
      <c r="B11" s="33" t="s">
        <v>260</v>
      </c>
      <c r="C11" s="20" t="s">
        <v>3</v>
      </c>
      <c r="D11" s="20"/>
      <c r="E11" s="20">
        <v>1</v>
      </c>
      <c r="F11" s="40">
        <f t="shared" si="0"/>
        <v>0</v>
      </c>
    </row>
    <row r="12" spans="1:6" ht="15">
      <c r="A12" s="20">
        <v>8</v>
      </c>
      <c r="B12" s="33" t="s">
        <v>261</v>
      </c>
      <c r="C12" s="20" t="s">
        <v>3</v>
      </c>
      <c r="D12" s="20"/>
      <c r="E12" s="20">
        <v>1</v>
      </c>
      <c r="F12" s="38">
        <f t="shared" si="0"/>
        <v>0</v>
      </c>
    </row>
    <row r="13" spans="1:6" ht="15">
      <c r="A13" s="20">
        <v>10</v>
      </c>
      <c r="B13" s="33" t="s">
        <v>262</v>
      </c>
      <c r="C13" s="20" t="s">
        <v>110</v>
      </c>
      <c r="D13" s="20"/>
      <c r="E13" s="20">
        <v>0.12</v>
      </c>
      <c r="F13" s="38">
        <f t="shared" si="0"/>
        <v>0</v>
      </c>
    </row>
    <row r="14" spans="1:6" ht="15">
      <c r="A14" s="42"/>
      <c r="B14" s="43" t="s">
        <v>97</v>
      </c>
      <c r="C14" s="44"/>
      <c r="D14" s="45"/>
      <c r="E14" s="46" t="s">
        <v>7</v>
      </c>
      <c r="F14" s="47">
        <f>F13+F12+F11+F10+F9+F8+F7+F6</f>
        <v>0</v>
      </c>
    </row>
    <row r="18" ht="15" customHeight="1">
      <c r="F18" s="48"/>
    </row>
  </sheetData>
  <mergeCells count="2">
    <mergeCell ref="A1:F2"/>
    <mergeCell ref="G1:G2"/>
  </mergeCells>
  <printOptions/>
  <pageMargins left="0.9055118110236221" right="0.7086614173228347" top="0.7874015748031497" bottom="0.7874015748031497" header="0.31496062992125984" footer="0.31496062992125984"/>
  <pageSetup horizontalDpi="600" verticalDpi="600" orientation="landscape" paperSize="9" r:id="rId1"/>
  <headerFooter differentFirst="1">
    <firstHeader>&amp;RDendrologické posouzení a návrh PO na stávajících dřevinách v areálu Boheminium M. Lázně, 2019
</firstHeader>
    <firstFooter>&amp;ROceněný soupis prací/rozpočet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699890613556"/>
  </sheetPr>
  <dimension ref="A1:R20"/>
  <sheetViews>
    <sheetView view="pageLayout" workbookViewId="0" topLeftCell="A1">
      <selection activeCell="J16" sqref="J16:K18"/>
    </sheetView>
  </sheetViews>
  <sheetFormatPr defaultColWidth="9.140625" defaultRowHeight="15"/>
  <cols>
    <col min="1" max="1" width="9.140625" style="15" customWidth="1"/>
    <col min="2" max="2" width="0.5625" style="15" hidden="1" customWidth="1"/>
    <col min="3" max="3" width="13.00390625" style="15" customWidth="1"/>
    <col min="4" max="5" width="0.13671875" style="15" hidden="1" customWidth="1"/>
    <col min="6" max="6" width="58.7109375" style="15" customWidth="1"/>
    <col min="7" max="7" width="4.8515625" style="15" customWidth="1"/>
    <col min="8" max="8" width="4.00390625" style="15" customWidth="1"/>
    <col min="9" max="9" width="9.140625" style="15" hidden="1" customWidth="1"/>
    <col min="10" max="10" width="9.8515625" style="15" customWidth="1"/>
    <col min="11" max="11" width="0.9921875" style="15" hidden="1" customWidth="1"/>
    <col min="12" max="12" width="7.00390625" style="15" customWidth="1"/>
    <col min="13" max="13" width="2.7109375" style="15" customWidth="1"/>
    <col min="14" max="15" width="6.28125" style="15" customWidth="1"/>
    <col min="16" max="16384" width="9.140625" style="15" customWidth="1"/>
  </cols>
  <sheetData>
    <row r="1" spans="1:15" ht="15" customHeight="1">
      <c r="A1" s="322" t="s">
        <v>243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</row>
    <row r="2" spans="1:10" ht="15">
      <c r="A2" s="16"/>
      <c r="B2" s="16"/>
      <c r="C2" s="16"/>
      <c r="D2" s="17"/>
      <c r="E2" s="253"/>
      <c r="F2" s="253"/>
      <c r="G2" s="253"/>
      <c r="H2" s="17"/>
      <c r="I2" s="17"/>
      <c r="J2" s="16"/>
    </row>
    <row r="3" spans="1:15" ht="24" customHeight="1">
      <c r="A3" s="254" t="s">
        <v>64</v>
      </c>
      <c r="B3" s="255"/>
      <c r="C3" s="254" t="s">
        <v>8</v>
      </c>
      <c r="D3" s="255"/>
      <c r="E3" s="256" t="s">
        <v>65</v>
      </c>
      <c r="F3" s="257"/>
      <c r="G3" s="258" t="s">
        <v>66</v>
      </c>
      <c r="H3" s="259"/>
      <c r="I3" s="258" t="s">
        <v>4</v>
      </c>
      <c r="J3" s="260"/>
      <c r="K3" s="259"/>
      <c r="L3" s="258" t="s">
        <v>67</v>
      </c>
      <c r="M3" s="259"/>
      <c r="N3" s="258" t="s">
        <v>68</v>
      </c>
      <c r="O3" s="259"/>
    </row>
    <row r="4" spans="1:15" ht="15">
      <c r="A4" s="261" t="s">
        <v>69</v>
      </c>
      <c r="B4" s="262"/>
      <c r="C4" s="262"/>
      <c r="D4" s="262"/>
      <c r="E4" s="262"/>
      <c r="F4" s="263"/>
      <c r="G4" s="267"/>
      <c r="H4" s="268"/>
      <c r="I4" s="268"/>
      <c r="J4" s="268"/>
      <c r="K4" s="268"/>
      <c r="L4" s="268"/>
      <c r="M4" s="269"/>
      <c r="N4" s="267" t="s">
        <v>70</v>
      </c>
      <c r="O4" s="269"/>
    </row>
    <row r="5" spans="1:15" ht="15">
      <c r="A5" s="264"/>
      <c r="B5" s="265"/>
      <c r="C5" s="265"/>
      <c r="D5" s="265"/>
      <c r="E5" s="265"/>
      <c r="F5" s="266"/>
      <c r="G5" s="270"/>
      <c r="H5" s="271"/>
      <c r="I5" s="271"/>
      <c r="J5" s="271"/>
      <c r="K5" s="271"/>
      <c r="L5" s="271"/>
      <c r="M5" s="272"/>
      <c r="N5" s="270"/>
      <c r="O5" s="272"/>
    </row>
    <row r="6" spans="1:15" ht="15">
      <c r="A6" s="273"/>
      <c r="B6" s="274"/>
      <c r="C6" s="274" t="s">
        <v>71</v>
      </c>
      <c r="D6" s="274"/>
      <c r="E6" s="274"/>
      <c r="F6" s="274"/>
      <c r="G6" s="275"/>
      <c r="H6" s="275"/>
      <c r="I6" s="275"/>
      <c r="J6" s="275"/>
      <c r="K6" s="275"/>
      <c r="L6" s="275"/>
      <c r="M6" s="275"/>
      <c r="N6" s="275"/>
      <c r="O6" s="286"/>
    </row>
    <row r="7" spans="1:15" ht="15" customHeight="1">
      <c r="A7" s="287">
        <v>1</v>
      </c>
      <c r="B7" s="288"/>
      <c r="C7" s="18" t="s">
        <v>72</v>
      </c>
      <c r="D7" s="289" t="s">
        <v>73</v>
      </c>
      <c r="E7" s="290"/>
      <c r="F7" s="291"/>
      <c r="G7" s="287" t="s">
        <v>3</v>
      </c>
      <c r="H7" s="292"/>
      <c r="I7" s="288"/>
      <c r="J7" s="293"/>
      <c r="K7" s="294"/>
      <c r="L7" s="295">
        <v>1</v>
      </c>
      <c r="M7" s="296"/>
      <c r="N7" s="297">
        <f>L7*J7</f>
        <v>0</v>
      </c>
      <c r="O7" s="298"/>
    </row>
    <row r="8" spans="1:15" ht="15" customHeight="1">
      <c r="A8" s="276">
        <v>2</v>
      </c>
      <c r="B8" s="277"/>
      <c r="C8" s="19" t="s">
        <v>74</v>
      </c>
      <c r="D8" s="278" t="s">
        <v>75</v>
      </c>
      <c r="E8" s="279"/>
      <c r="F8" s="280"/>
      <c r="G8" s="276" t="s">
        <v>3</v>
      </c>
      <c r="H8" s="281"/>
      <c r="I8" s="277"/>
      <c r="J8" s="282"/>
      <c r="K8" s="283"/>
      <c r="L8" s="276">
        <v>1</v>
      </c>
      <c r="M8" s="277"/>
      <c r="N8" s="284">
        <f aca="true" t="shared" si="0" ref="N8:N13">L8*J8</f>
        <v>0</v>
      </c>
      <c r="O8" s="285"/>
    </row>
    <row r="9" spans="1:15" ht="15" customHeight="1">
      <c r="A9" s="276">
        <v>3</v>
      </c>
      <c r="B9" s="277"/>
      <c r="C9" s="19" t="s">
        <v>76</v>
      </c>
      <c r="D9" s="278" t="s">
        <v>77</v>
      </c>
      <c r="E9" s="279"/>
      <c r="F9" s="280"/>
      <c r="G9" s="276" t="s">
        <v>78</v>
      </c>
      <c r="H9" s="281"/>
      <c r="I9" s="277"/>
      <c r="J9" s="302"/>
      <c r="K9" s="303"/>
      <c r="L9" s="276">
        <v>4E-05</v>
      </c>
      <c r="M9" s="277"/>
      <c r="N9" s="284">
        <f t="shared" si="0"/>
        <v>0</v>
      </c>
      <c r="O9" s="285"/>
    </row>
    <row r="10" spans="1:15" ht="15" customHeight="1">
      <c r="A10" s="276">
        <v>4</v>
      </c>
      <c r="B10" s="277"/>
      <c r="C10" s="19" t="s">
        <v>79</v>
      </c>
      <c r="D10" s="299" t="s">
        <v>141</v>
      </c>
      <c r="E10" s="300"/>
      <c r="F10" s="301"/>
      <c r="G10" s="276" t="s">
        <v>3</v>
      </c>
      <c r="H10" s="281"/>
      <c r="I10" s="277"/>
      <c r="J10" s="282"/>
      <c r="K10" s="283"/>
      <c r="L10" s="276">
        <v>1</v>
      </c>
      <c r="M10" s="277"/>
      <c r="N10" s="284">
        <f t="shared" si="0"/>
        <v>0</v>
      </c>
      <c r="O10" s="285"/>
    </row>
    <row r="11" spans="1:15" ht="15" customHeight="1">
      <c r="A11" s="304">
        <v>5</v>
      </c>
      <c r="B11" s="286"/>
      <c r="C11" s="20" t="s">
        <v>81</v>
      </c>
      <c r="D11" s="299" t="s">
        <v>82</v>
      </c>
      <c r="E11" s="300"/>
      <c r="F11" s="301"/>
      <c r="G11" s="304" t="s">
        <v>3</v>
      </c>
      <c r="H11" s="275"/>
      <c r="I11" s="286"/>
      <c r="J11" s="282"/>
      <c r="K11" s="283"/>
      <c r="L11" s="276">
        <v>1</v>
      </c>
      <c r="M11" s="277"/>
      <c r="N11" s="284">
        <f t="shared" si="0"/>
        <v>0</v>
      </c>
      <c r="O11" s="285"/>
    </row>
    <row r="12" spans="1:15" ht="15" customHeight="1">
      <c r="A12" s="304">
        <v>6</v>
      </c>
      <c r="B12" s="286"/>
      <c r="C12" s="19" t="s">
        <v>53</v>
      </c>
      <c r="D12" s="299" t="s">
        <v>263</v>
      </c>
      <c r="E12" s="300"/>
      <c r="F12" s="301"/>
      <c r="G12" s="304" t="s">
        <v>3</v>
      </c>
      <c r="H12" s="275"/>
      <c r="I12" s="286"/>
      <c r="J12" s="282"/>
      <c r="K12" s="283"/>
      <c r="L12" s="276">
        <v>1</v>
      </c>
      <c r="M12" s="277"/>
      <c r="N12" s="284">
        <f t="shared" si="0"/>
        <v>0</v>
      </c>
      <c r="O12" s="285"/>
    </row>
    <row r="13" spans="1:15" ht="15" customHeight="1">
      <c r="A13" s="304">
        <v>7</v>
      </c>
      <c r="B13" s="286"/>
      <c r="C13" s="20" t="s">
        <v>84</v>
      </c>
      <c r="D13" s="299" t="s">
        <v>264</v>
      </c>
      <c r="E13" s="300"/>
      <c r="F13" s="301"/>
      <c r="G13" s="304" t="s">
        <v>85</v>
      </c>
      <c r="H13" s="275"/>
      <c r="I13" s="286"/>
      <c r="J13" s="282"/>
      <c r="K13" s="283"/>
      <c r="L13" s="276">
        <v>0.6</v>
      </c>
      <c r="M13" s="277"/>
      <c r="N13" s="284">
        <f t="shared" si="0"/>
        <v>0</v>
      </c>
      <c r="O13" s="285"/>
    </row>
    <row r="14" spans="1:15" ht="15" customHeight="1">
      <c r="A14" s="304"/>
      <c r="B14" s="275"/>
      <c r="C14" s="21"/>
      <c r="D14" s="305" t="s">
        <v>86</v>
      </c>
      <c r="E14" s="305"/>
      <c r="F14" s="305"/>
      <c r="G14" s="275"/>
      <c r="H14" s="275"/>
      <c r="I14" s="275"/>
      <c r="J14" s="306"/>
      <c r="K14" s="306"/>
      <c r="L14" s="307" t="s">
        <v>7</v>
      </c>
      <c r="M14" s="307"/>
      <c r="N14" s="308">
        <f>N13+N12+N11+N10+N9+N8+N7</f>
        <v>0</v>
      </c>
      <c r="O14" s="309"/>
    </row>
    <row r="15" spans="1:15" ht="15.75" customHeight="1">
      <c r="A15" s="304"/>
      <c r="B15" s="286"/>
      <c r="C15" s="273" t="s">
        <v>87</v>
      </c>
      <c r="D15" s="274"/>
      <c r="E15" s="274"/>
      <c r="F15" s="310"/>
      <c r="G15" s="304"/>
      <c r="H15" s="275"/>
      <c r="I15" s="286"/>
      <c r="J15" s="282"/>
      <c r="K15" s="283"/>
      <c r="L15" s="276"/>
      <c r="M15" s="277"/>
      <c r="N15" s="284"/>
      <c r="O15" s="285"/>
    </row>
    <row r="16" spans="1:15" ht="15" customHeight="1">
      <c r="A16" s="276">
        <v>8</v>
      </c>
      <c r="B16" s="277"/>
      <c r="C16" s="19" t="s">
        <v>88</v>
      </c>
      <c r="D16" s="22"/>
      <c r="E16" s="278" t="s">
        <v>89</v>
      </c>
      <c r="F16" s="280"/>
      <c r="G16" s="276" t="s">
        <v>90</v>
      </c>
      <c r="H16" s="281"/>
      <c r="I16" s="277"/>
      <c r="J16" s="282"/>
      <c r="K16" s="283"/>
      <c r="L16" s="276">
        <v>1</v>
      </c>
      <c r="M16" s="277"/>
      <c r="N16" s="284">
        <f>L16*J16</f>
        <v>0</v>
      </c>
      <c r="O16" s="285"/>
    </row>
    <row r="17" spans="1:15" ht="21.75" customHeight="1">
      <c r="A17" s="276">
        <v>9</v>
      </c>
      <c r="B17" s="277"/>
      <c r="C17" s="19" t="s">
        <v>91</v>
      </c>
      <c r="D17" s="22"/>
      <c r="E17" s="278" t="s">
        <v>92</v>
      </c>
      <c r="F17" s="280"/>
      <c r="G17" s="276" t="s">
        <v>90</v>
      </c>
      <c r="H17" s="281"/>
      <c r="I17" s="277"/>
      <c r="J17" s="282"/>
      <c r="K17" s="283"/>
      <c r="L17" s="276">
        <v>0.3</v>
      </c>
      <c r="M17" s="277"/>
      <c r="N17" s="284">
        <f>L17*J17</f>
        <v>0</v>
      </c>
      <c r="O17" s="285"/>
    </row>
    <row r="18" spans="1:15" ht="15" customHeight="1">
      <c r="A18" s="304">
        <v>10</v>
      </c>
      <c r="B18" s="286"/>
      <c r="C18" s="19" t="s">
        <v>93</v>
      </c>
      <c r="D18" s="22"/>
      <c r="E18" s="278" t="s">
        <v>94</v>
      </c>
      <c r="F18" s="280"/>
      <c r="G18" s="276" t="s">
        <v>95</v>
      </c>
      <c r="H18" s="281"/>
      <c r="I18" s="277"/>
      <c r="J18" s="282"/>
      <c r="K18" s="283"/>
      <c r="L18" s="276">
        <v>3</v>
      </c>
      <c r="M18" s="277"/>
      <c r="N18" s="284">
        <f>L18*J18</f>
        <v>0</v>
      </c>
      <c r="O18" s="285"/>
    </row>
    <row r="19" spans="1:15" ht="15" customHeight="1">
      <c r="A19" s="304"/>
      <c r="B19" s="286"/>
      <c r="C19" s="23"/>
      <c r="D19" s="22"/>
      <c r="E19" s="319" t="s">
        <v>96</v>
      </c>
      <c r="F19" s="320"/>
      <c r="G19" s="276"/>
      <c r="H19" s="281"/>
      <c r="I19" s="277"/>
      <c r="J19" s="276"/>
      <c r="K19" s="277"/>
      <c r="L19" s="276" t="s">
        <v>7</v>
      </c>
      <c r="M19" s="277"/>
      <c r="N19" s="321">
        <f>N18+N17+N16</f>
        <v>0</v>
      </c>
      <c r="O19" s="309"/>
    </row>
    <row r="20" spans="1:18" ht="15">
      <c r="A20" s="273"/>
      <c r="B20" s="274"/>
      <c r="C20" s="274"/>
      <c r="D20" s="274"/>
      <c r="E20" s="314" t="s">
        <v>97</v>
      </c>
      <c r="F20" s="314"/>
      <c r="G20" s="315"/>
      <c r="H20" s="315"/>
      <c r="I20" s="315"/>
      <c r="J20" s="315"/>
      <c r="K20" s="316"/>
      <c r="L20" s="317" t="s">
        <v>98</v>
      </c>
      <c r="M20" s="318"/>
      <c r="N20" s="311">
        <f>N19+N14</f>
        <v>0</v>
      </c>
      <c r="O20" s="312"/>
      <c r="Q20" s="313"/>
      <c r="R20" s="313"/>
    </row>
  </sheetData>
  <mergeCells count="104">
    <mergeCell ref="N20:O20"/>
    <mergeCell ref="Q20:R20"/>
    <mergeCell ref="A20:B20"/>
    <mergeCell ref="C20:D20"/>
    <mergeCell ref="E20:F20"/>
    <mergeCell ref="G20:I20"/>
    <mergeCell ref="J20:K20"/>
    <mergeCell ref="L20:M20"/>
    <mergeCell ref="A19:B19"/>
    <mergeCell ref="E19:F19"/>
    <mergeCell ref="G19:I19"/>
    <mergeCell ref="J19:K19"/>
    <mergeCell ref="L19:M19"/>
    <mergeCell ref="N19:O19"/>
    <mergeCell ref="A18:B18"/>
    <mergeCell ref="E18:F18"/>
    <mergeCell ref="G18:I18"/>
    <mergeCell ref="J18:K18"/>
    <mergeCell ref="L18:M18"/>
    <mergeCell ref="N18:O18"/>
    <mergeCell ref="A17:B17"/>
    <mergeCell ref="E17:F17"/>
    <mergeCell ref="G17:I17"/>
    <mergeCell ref="J17:K17"/>
    <mergeCell ref="L17:M17"/>
    <mergeCell ref="N17:O17"/>
    <mergeCell ref="A16:B16"/>
    <mergeCell ref="E16:F16"/>
    <mergeCell ref="G16:I16"/>
    <mergeCell ref="J16:K16"/>
    <mergeCell ref="L16:M16"/>
    <mergeCell ref="N16:O16"/>
    <mergeCell ref="A15:B15"/>
    <mergeCell ref="C15:F15"/>
    <mergeCell ref="G15:I15"/>
    <mergeCell ref="J15:K15"/>
    <mergeCell ref="L15:M15"/>
    <mergeCell ref="N15:O15"/>
    <mergeCell ref="A14:B14"/>
    <mergeCell ref="D14:F14"/>
    <mergeCell ref="G14:I14"/>
    <mergeCell ref="J14:K14"/>
    <mergeCell ref="L14:M14"/>
    <mergeCell ref="N14:O14"/>
    <mergeCell ref="A13:B13"/>
    <mergeCell ref="D13:F13"/>
    <mergeCell ref="G13:I13"/>
    <mergeCell ref="J13:K13"/>
    <mergeCell ref="L13:M13"/>
    <mergeCell ref="N13:O13"/>
    <mergeCell ref="A12:B12"/>
    <mergeCell ref="D12:F12"/>
    <mergeCell ref="G12:I12"/>
    <mergeCell ref="J12:K12"/>
    <mergeCell ref="L12:M12"/>
    <mergeCell ref="N12:O12"/>
    <mergeCell ref="A11:B11"/>
    <mergeCell ref="D11:F11"/>
    <mergeCell ref="G11:I11"/>
    <mergeCell ref="J11:K11"/>
    <mergeCell ref="L11:M11"/>
    <mergeCell ref="N11:O11"/>
    <mergeCell ref="A10:B10"/>
    <mergeCell ref="D10:F10"/>
    <mergeCell ref="G10:I10"/>
    <mergeCell ref="J10:K10"/>
    <mergeCell ref="L10:M10"/>
    <mergeCell ref="N10:O10"/>
    <mergeCell ref="A9:B9"/>
    <mergeCell ref="D9:F9"/>
    <mergeCell ref="G9:I9"/>
    <mergeCell ref="J9:K9"/>
    <mergeCell ref="L9:M9"/>
    <mergeCell ref="N9:O9"/>
    <mergeCell ref="A4:F5"/>
    <mergeCell ref="G4:M5"/>
    <mergeCell ref="N4:O5"/>
    <mergeCell ref="A6:B6"/>
    <mergeCell ref="C6:F6"/>
    <mergeCell ref="G6:I6"/>
    <mergeCell ref="J6:K6"/>
    <mergeCell ref="L6:M6"/>
    <mergeCell ref="A8:B8"/>
    <mergeCell ref="D8:F8"/>
    <mergeCell ref="G8:I8"/>
    <mergeCell ref="J8:K8"/>
    <mergeCell ref="L8:M8"/>
    <mergeCell ref="N8:O8"/>
    <mergeCell ref="N6:O6"/>
    <mergeCell ref="A7:B7"/>
    <mergeCell ref="D7:F7"/>
    <mergeCell ref="G7:I7"/>
    <mergeCell ref="J7:K7"/>
    <mergeCell ref="L7:M7"/>
    <mergeCell ref="N7:O7"/>
    <mergeCell ref="E2:G2"/>
    <mergeCell ref="A3:B3"/>
    <mergeCell ref="C3:D3"/>
    <mergeCell ref="E3:F3"/>
    <mergeCell ref="G3:H3"/>
    <mergeCell ref="I3:K3"/>
    <mergeCell ref="A1:O1"/>
    <mergeCell ref="L3:M3"/>
    <mergeCell ref="N3:O3"/>
  </mergeCells>
  <printOptions/>
  <pageMargins left="1.1023622047244095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&amp;RDendrologické posouzení a návrh PO na stávajících dřevinách v areálu Boheminium M. Lázně, 2019
</oddHeader>
    <oddFooter>&amp;ROceněný soupis prací/rozpočet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699890613556"/>
  </sheetPr>
  <dimension ref="A1:G15"/>
  <sheetViews>
    <sheetView view="pageLayout" workbookViewId="0" topLeftCell="A2">
      <selection activeCell="D6" sqref="D6:D10"/>
    </sheetView>
  </sheetViews>
  <sheetFormatPr defaultColWidth="9.140625" defaultRowHeight="15"/>
  <cols>
    <col min="1" max="1" width="9.140625" style="15" customWidth="1"/>
    <col min="2" max="2" width="63.7109375" style="15" customWidth="1"/>
    <col min="3" max="3" width="14.28125" style="15" customWidth="1"/>
    <col min="4" max="5" width="9.140625" style="15" customWidth="1"/>
    <col min="6" max="6" width="18.421875" style="49" customWidth="1"/>
    <col min="7" max="16384" width="9.140625" style="15" customWidth="1"/>
  </cols>
  <sheetData>
    <row r="1" spans="1:7" ht="15" customHeight="1" hidden="1">
      <c r="A1" s="322" t="s">
        <v>265</v>
      </c>
      <c r="B1" s="322"/>
      <c r="C1" s="322"/>
      <c r="D1" s="322"/>
      <c r="E1" s="322"/>
      <c r="F1" s="322"/>
      <c r="G1" s="323"/>
    </row>
    <row r="2" spans="1:7" ht="15">
      <c r="A2" s="322"/>
      <c r="B2" s="322"/>
      <c r="C2" s="322"/>
      <c r="D2" s="322"/>
      <c r="E2" s="322"/>
      <c r="F2" s="322"/>
      <c r="G2" s="323"/>
    </row>
    <row r="3" spans="1:7" ht="15">
      <c r="A3" s="24"/>
      <c r="B3" s="16"/>
      <c r="C3" s="16"/>
      <c r="D3" s="16"/>
      <c r="E3" s="16"/>
      <c r="F3" s="25"/>
      <c r="G3" s="16"/>
    </row>
    <row r="4" spans="1:6" ht="15">
      <c r="A4" s="26" t="s">
        <v>64</v>
      </c>
      <c r="B4" s="27" t="s">
        <v>99</v>
      </c>
      <c r="C4" s="26" t="s">
        <v>66</v>
      </c>
      <c r="D4" s="26" t="s">
        <v>4</v>
      </c>
      <c r="E4" s="26" t="s">
        <v>67</v>
      </c>
      <c r="F4" s="28" t="s">
        <v>68</v>
      </c>
    </row>
    <row r="5" spans="1:6" ht="15">
      <c r="A5" s="29"/>
      <c r="B5" s="15" t="s">
        <v>100</v>
      </c>
      <c r="C5" s="30"/>
      <c r="D5" s="21"/>
      <c r="E5" s="21"/>
      <c r="F5" s="31"/>
    </row>
    <row r="6" spans="1:6" ht="15">
      <c r="A6" s="32">
        <v>1</v>
      </c>
      <c r="B6" s="33" t="s">
        <v>101</v>
      </c>
      <c r="C6" s="34" t="s">
        <v>102</v>
      </c>
      <c r="D6" s="20"/>
      <c r="E6" s="34">
        <v>0.0005</v>
      </c>
      <c r="F6" s="35">
        <f>E6*D6</f>
        <v>0</v>
      </c>
    </row>
    <row r="7" spans="1:6" ht="15">
      <c r="A7" s="20">
        <v>2</v>
      </c>
      <c r="B7" s="33" t="s">
        <v>103</v>
      </c>
      <c r="C7" s="20" t="s">
        <v>104</v>
      </c>
      <c r="D7" s="20"/>
      <c r="E7" s="20">
        <v>6</v>
      </c>
      <c r="F7" s="38">
        <f>E7*D7</f>
        <v>0</v>
      </c>
    </row>
    <row r="8" spans="1:6" ht="24.75">
      <c r="A8" s="20">
        <v>3</v>
      </c>
      <c r="B8" s="33" t="s">
        <v>142</v>
      </c>
      <c r="C8" s="20" t="s">
        <v>3</v>
      </c>
      <c r="D8" s="20"/>
      <c r="E8" s="20">
        <v>1</v>
      </c>
      <c r="F8" s="39">
        <f>E8*D8</f>
        <v>0</v>
      </c>
    </row>
    <row r="9" spans="1:6" ht="15">
      <c r="A9" s="20">
        <v>4</v>
      </c>
      <c r="B9" s="33" t="s">
        <v>266</v>
      </c>
      <c r="C9" s="20" t="s">
        <v>3</v>
      </c>
      <c r="D9" s="20"/>
      <c r="E9" s="20">
        <v>1</v>
      </c>
      <c r="F9" s="38">
        <f>E9*D9</f>
        <v>0</v>
      </c>
    </row>
    <row r="10" spans="1:6" ht="15">
      <c r="A10" s="20">
        <v>6</v>
      </c>
      <c r="B10" s="33" t="s">
        <v>262</v>
      </c>
      <c r="C10" s="20" t="s">
        <v>110</v>
      </c>
      <c r="D10" s="20"/>
      <c r="E10" s="20">
        <v>0.12</v>
      </c>
      <c r="F10" s="38">
        <f>E10*D10</f>
        <v>0</v>
      </c>
    </row>
    <row r="11" spans="1:6" ht="15">
      <c r="A11" s="42"/>
      <c r="B11" s="43" t="s">
        <v>97</v>
      </c>
      <c r="C11" s="44"/>
      <c r="D11" s="45"/>
      <c r="E11" s="46" t="s">
        <v>7</v>
      </c>
      <c r="F11" s="47">
        <f>F10+F9+F8+F7+F6</f>
        <v>0</v>
      </c>
    </row>
    <row r="15" ht="15" customHeight="1">
      <c r="F15" s="48"/>
    </row>
  </sheetData>
  <mergeCells count="2">
    <mergeCell ref="A1:F2"/>
    <mergeCell ref="G1:G2"/>
  </mergeCells>
  <printOptions/>
  <pageMargins left="0.9055118110236221" right="0.7086614173228347" top="0.7874015748031497" bottom="0.7874015748031497" header="0.31496062992125984" footer="0.31496062992125984"/>
  <pageSetup horizontalDpi="600" verticalDpi="600" orientation="landscape" paperSize="9" r:id="rId1"/>
  <headerFooter differentFirst="1">
    <firstHeader>&amp;RDendrologické posouzení a návrh PO na stávajících dřevinách v areálu Boheminium M. Lázně, 2019
</firstHeader>
    <firstFooter>&amp;ROceněný soupis prací/rozpočet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699890613556"/>
  </sheetPr>
  <dimension ref="A1:R22"/>
  <sheetViews>
    <sheetView view="pageLayout" workbookViewId="0" topLeftCell="A1">
      <selection activeCell="J14" sqref="J14:K17"/>
    </sheetView>
  </sheetViews>
  <sheetFormatPr defaultColWidth="8.8515625" defaultRowHeight="15"/>
  <cols>
    <col min="1" max="1" width="8.8515625" style="15" customWidth="1"/>
    <col min="2" max="2" width="0.5625" style="15" hidden="1" customWidth="1"/>
    <col min="3" max="3" width="13.00390625" style="15" customWidth="1"/>
    <col min="4" max="4" width="0.13671875" style="15" hidden="1" customWidth="1"/>
    <col min="5" max="5" width="0.42578125" style="15" hidden="1" customWidth="1"/>
    <col min="6" max="6" width="58.7109375" style="15" customWidth="1"/>
    <col min="7" max="7" width="4.8515625" style="15" customWidth="1"/>
    <col min="8" max="8" width="4.421875" style="15" customWidth="1"/>
    <col min="9" max="9" width="9.140625" style="15" hidden="1" customWidth="1"/>
    <col min="10" max="10" width="9.8515625" style="15" customWidth="1"/>
    <col min="11" max="11" width="0.13671875" style="15" customWidth="1"/>
    <col min="12" max="12" width="9.7109375" style="15" customWidth="1"/>
    <col min="13" max="13" width="0.13671875" style="15" customWidth="1"/>
    <col min="14" max="14" width="11.140625" style="15" customWidth="1"/>
    <col min="15" max="15" width="9.140625" style="15" hidden="1" customWidth="1"/>
    <col min="16" max="16384" width="8.8515625" style="15" customWidth="1"/>
  </cols>
  <sheetData>
    <row r="1" spans="1:10" ht="15" customHeight="1">
      <c r="A1" s="252" t="s">
        <v>244</v>
      </c>
      <c r="B1" s="252"/>
      <c r="C1" s="252"/>
      <c r="D1" s="252"/>
      <c r="E1" s="252"/>
      <c r="F1" s="252"/>
      <c r="G1" s="252"/>
      <c r="H1" s="252"/>
      <c r="I1" s="252"/>
      <c r="J1" s="252"/>
    </row>
    <row r="2" spans="1:10" ht="15">
      <c r="A2" s="16"/>
      <c r="B2" s="16"/>
      <c r="C2" s="16"/>
      <c r="D2" s="17"/>
      <c r="E2" s="325"/>
      <c r="F2" s="325"/>
      <c r="G2" s="325"/>
      <c r="H2" s="17"/>
      <c r="I2" s="17"/>
      <c r="J2" s="16"/>
    </row>
    <row r="3" spans="1:15" ht="24" customHeight="1">
      <c r="A3" s="326" t="s">
        <v>64</v>
      </c>
      <c r="B3" s="326"/>
      <c r="C3" s="326" t="s">
        <v>8</v>
      </c>
      <c r="D3" s="326"/>
      <c r="E3" s="327" t="s">
        <v>65</v>
      </c>
      <c r="F3" s="327"/>
      <c r="G3" s="328" t="s">
        <v>66</v>
      </c>
      <c r="H3" s="328"/>
      <c r="I3" s="328" t="s">
        <v>4</v>
      </c>
      <c r="J3" s="328"/>
      <c r="K3" s="328"/>
      <c r="L3" s="328" t="s">
        <v>67</v>
      </c>
      <c r="M3" s="328"/>
      <c r="N3" s="186" t="s">
        <v>68</v>
      </c>
      <c r="O3" s="187"/>
    </row>
    <row r="4" spans="1:15" ht="15">
      <c r="A4" s="264" t="s">
        <v>69</v>
      </c>
      <c r="B4" s="265"/>
      <c r="C4" s="265"/>
      <c r="D4" s="265"/>
      <c r="E4" s="265"/>
      <c r="F4" s="265"/>
      <c r="G4" s="329"/>
      <c r="H4" s="329"/>
      <c r="I4" s="329"/>
      <c r="J4" s="329"/>
      <c r="K4" s="329"/>
      <c r="L4" s="329"/>
      <c r="M4" s="329"/>
      <c r="N4" s="331" t="s">
        <v>70</v>
      </c>
      <c r="O4" s="189"/>
    </row>
    <row r="5" spans="1:15" ht="15">
      <c r="A5" s="264"/>
      <c r="B5" s="265"/>
      <c r="C5" s="265"/>
      <c r="D5" s="265"/>
      <c r="E5" s="265"/>
      <c r="F5" s="265"/>
      <c r="G5" s="330"/>
      <c r="H5" s="330"/>
      <c r="I5" s="330"/>
      <c r="J5" s="330"/>
      <c r="K5" s="330"/>
      <c r="L5" s="330"/>
      <c r="M5" s="330"/>
      <c r="N5" s="332"/>
      <c r="O5" s="190"/>
    </row>
    <row r="6" spans="1:15" ht="15">
      <c r="A6" s="273"/>
      <c r="B6" s="274"/>
      <c r="C6" s="274" t="s">
        <v>71</v>
      </c>
      <c r="D6" s="274"/>
      <c r="E6" s="274"/>
      <c r="F6" s="274"/>
      <c r="G6" s="275"/>
      <c r="H6" s="275"/>
      <c r="I6" s="275"/>
      <c r="J6" s="275"/>
      <c r="K6" s="275"/>
      <c r="L6" s="275"/>
      <c r="M6" s="275"/>
      <c r="N6" s="191"/>
      <c r="O6" s="191"/>
    </row>
    <row r="7" spans="1:15" ht="15">
      <c r="A7" s="335">
        <v>1</v>
      </c>
      <c r="B7" s="335"/>
      <c r="C7" s="18" t="s">
        <v>199</v>
      </c>
      <c r="D7" s="336" t="s">
        <v>200</v>
      </c>
      <c r="E7" s="336"/>
      <c r="F7" s="336"/>
      <c r="G7" s="335" t="s">
        <v>3</v>
      </c>
      <c r="H7" s="335"/>
      <c r="I7" s="335"/>
      <c r="J7" s="337"/>
      <c r="K7" s="337"/>
      <c r="L7" s="338">
        <v>1</v>
      </c>
      <c r="M7" s="295"/>
      <c r="N7" s="192">
        <f>L7*J7</f>
        <v>0</v>
      </c>
      <c r="O7" s="193"/>
    </row>
    <row r="8" spans="1:15" ht="15">
      <c r="A8" s="331">
        <v>2</v>
      </c>
      <c r="B8" s="331"/>
      <c r="C8" s="19" t="s">
        <v>201</v>
      </c>
      <c r="D8" s="333" t="s">
        <v>202</v>
      </c>
      <c r="E8" s="333"/>
      <c r="F8" s="333"/>
      <c r="G8" s="331" t="s">
        <v>3</v>
      </c>
      <c r="H8" s="331"/>
      <c r="I8" s="331"/>
      <c r="J8" s="334"/>
      <c r="K8" s="334"/>
      <c r="L8" s="331">
        <v>1</v>
      </c>
      <c r="M8" s="276"/>
      <c r="N8" s="194">
        <f aca="true" t="shared" si="0" ref="N8:N11">L8*J8</f>
        <v>0</v>
      </c>
      <c r="O8" s="193"/>
    </row>
    <row r="9" spans="1:15" ht="15" customHeight="1">
      <c r="A9" s="331">
        <v>3</v>
      </c>
      <c r="B9" s="331"/>
      <c r="C9" s="19" t="s">
        <v>76</v>
      </c>
      <c r="D9" s="333" t="s">
        <v>77</v>
      </c>
      <c r="E9" s="333"/>
      <c r="F9" s="333"/>
      <c r="G9" s="331" t="s">
        <v>78</v>
      </c>
      <c r="H9" s="331"/>
      <c r="I9" s="331"/>
      <c r="J9" s="334"/>
      <c r="K9" s="334"/>
      <c r="L9" s="331">
        <v>4E-05</v>
      </c>
      <c r="M9" s="276"/>
      <c r="N9" s="194">
        <f t="shared" si="0"/>
        <v>0</v>
      </c>
      <c r="O9" s="193"/>
    </row>
    <row r="10" spans="1:15" ht="15">
      <c r="A10" s="329">
        <v>4</v>
      </c>
      <c r="B10" s="329"/>
      <c r="C10" s="20" t="s">
        <v>81</v>
      </c>
      <c r="D10" s="339" t="s">
        <v>82</v>
      </c>
      <c r="E10" s="339"/>
      <c r="F10" s="339"/>
      <c r="G10" s="329" t="s">
        <v>3</v>
      </c>
      <c r="H10" s="329"/>
      <c r="I10" s="329"/>
      <c r="J10" s="334"/>
      <c r="K10" s="334"/>
      <c r="L10" s="331">
        <v>1</v>
      </c>
      <c r="M10" s="276"/>
      <c r="N10" s="194">
        <f t="shared" si="0"/>
        <v>0</v>
      </c>
      <c r="O10" s="193"/>
    </row>
    <row r="11" spans="1:15" ht="15">
      <c r="A11" s="329">
        <v>5</v>
      </c>
      <c r="B11" s="329"/>
      <c r="C11" s="20" t="s">
        <v>84</v>
      </c>
      <c r="D11" s="339" t="s">
        <v>267</v>
      </c>
      <c r="E11" s="339"/>
      <c r="F11" s="339"/>
      <c r="G11" s="329" t="s">
        <v>85</v>
      </c>
      <c r="H11" s="329"/>
      <c r="I11" s="329"/>
      <c r="J11" s="334"/>
      <c r="K11" s="334"/>
      <c r="L11" s="331">
        <v>0.5</v>
      </c>
      <c r="M11" s="276"/>
      <c r="N11" s="194">
        <f t="shared" si="0"/>
        <v>0</v>
      </c>
      <c r="O11" s="193"/>
    </row>
    <row r="12" spans="1:15" ht="15">
      <c r="A12" s="270"/>
      <c r="B12" s="271"/>
      <c r="C12" s="21"/>
      <c r="D12" s="341" t="s">
        <v>86</v>
      </c>
      <c r="E12" s="341"/>
      <c r="F12" s="341"/>
      <c r="G12" s="271"/>
      <c r="H12" s="271"/>
      <c r="I12" s="271"/>
      <c r="J12" s="342"/>
      <c r="K12" s="342"/>
      <c r="L12" s="343" t="s">
        <v>7</v>
      </c>
      <c r="M12" s="343"/>
      <c r="N12" s="195">
        <f>SUM(N7:N11)</f>
        <v>0</v>
      </c>
      <c r="O12" s="196"/>
    </row>
    <row r="13" spans="1:15" ht="15.75" customHeight="1">
      <c r="A13" s="329"/>
      <c r="B13" s="329"/>
      <c r="C13" s="340" t="s">
        <v>87</v>
      </c>
      <c r="D13" s="340"/>
      <c r="E13" s="340"/>
      <c r="F13" s="340"/>
      <c r="G13" s="329"/>
      <c r="H13" s="329"/>
      <c r="I13" s="329"/>
      <c r="J13" s="334"/>
      <c r="K13" s="334"/>
      <c r="L13" s="331"/>
      <c r="M13" s="331"/>
      <c r="N13" s="239"/>
      <c r="O13" s="240"/>
    </row>
    <row r="14" spans="1:15" ht="15" customHeight="1">
      <c r="A14" s="331">
        <v>6</v>
      </c>
      <c r="B14" s="331"/>
      <c r="C14" s="231" t="s">
        <v>88</v>
      </c>
      <c r="D14" s="230"/>
      <c r="E14" s="333" t="s">
        <v>89</v>
      </c>
      <c r="F14" s="333"/>
      <c r="G14" s="331" t="s">
        <v>90</v>
      </c>
      <c r="H14" s="331"/>
      <c r="I14" s="331"/>
      <c r="J14" s="334"/>
      <c r="K14" s="334"/>
      <c r="L14" s="331">
        <v>1</v>
      </c>
      <c r="M14" s="331"/>
      <c r="N14" s="236">
        <f>L14*J14</f>
        <v>0</v>
      </c>
      <c r="O14" s="211"/>
    </row>
    <row r="15" spans="1:15" ht="26.25" customHeight="1">
      <c r="A15" s="331">
        <v>7</v>
      </c>
      <c r="B15" s="331"/>
      <c r="C15" s="231" t="s">
        <v>91</v>
      </c>
      <c r="D15" s="231"/>
      <c r="E15" s="333" t="s">
        <v>92</v>
      </c>
      <c r="F15" s="333"/>
      <c r="G15" s="331" t="s">
        <v>90</v>
      </c>
      <c r="H15" s="331"/>
      <c r="I15" s="331"/>
      <c r="J15" s="334"/>
      <c r="K15" s="334"/>
      <c r="L15" s="331">
        <v>0.3</v>
      </c>
      <c r="M15" s="331"/>
      <c r="N15" s="236">
        <f>L15*J15</f>
        <v>0</v>
      </c>
      <c r="O15" s="211"/>
    </row>
    <row r="16" spans="1:15" ht="15" customHeight="1">
      <c r="A16" s="331">
        <v>8</v>
      </c>
      <c r="B16" s="331"/>
      <c r="C16" s="231" t="s">
        <v>93</v>
      </c>
      <c r="D16" s="231"/>
      <c r="E16" s="333" t="s">
        <v>94</v>
      </c>
      <c r="F16" s="333"/>
      <c r="G16" s="331" t="s">
        <v>95</v>
      </c>
      <c r="H16" s="331"/>
      <c r="I16" s="331"/>
      <c r="J16" s="334"/>
      <c r="K16" s="334"/>
      <c r="L16" s="331">
        <v>3</v>
      </c>
      <c r="M16" s="331"/>
      <c r="N16" s="324">
        <f>L16*J16</f>
        <v>0</v>
      </c>
      <c r="O16" s="324"/>
    </row>
    <row r="17" spans="1:15" ht="15">
      <c r="A17" s="329"/>
      <c r="B17" s="329"/>
      <c r="C17" s="344"/>
      <c r="D17" s="345"/>
      <c r="E17" s="346" t="s">
        <v>96</v>
      </c>
      <c r="F17" s="346"/>
      <c r="G17" s="331"/>
      <c r="H17" s="331"/>
      <c r="I17" s="331"/>
      <c r="J17" s="331"/>
      <c r="K17" s="331"/>
      <c r="L17" s="331" t="s">
        <v>7</v>
      </c>
      <c r="M17" s="276"/>
      <c r="N17" s="197">
        <f>SUM(N14:N16)</f>
        <v>0</v>
      </c>
      <c r="O17" s="196"/>
    </row>
    <row r="18" spans="1:18" ht="15">
      <c r="A18" s="351"/>
      <c r="B18" s="352"/>
      <c r="C18" s="352"/>
      <c r="D18" s="352"/>
      <c r="E18" s="353" t="s">
        <v>97</v>
      </c>
      <c r="F18" s="354"/>
      <c r="G18" s="355"/>
      <c r="H18" s="355"/>
      <c r="I18" s="355"/>
      <c r="J18" s="355"/>
      <c r="K18" s="355"/>
      <c r="L18" s="356" t="s">
        <v>98</v>
      </c>
      <c r="M18" s="317"/>
      <c r="N18" s="198">
        <f>N17+N12</f>
        <v>0</v>
      </c>
      <c r="O18" s="199"/>
      <c r="Q18" s="313"/>
      <c r="R18" s="313"/>
    </row>
    <row r="19" spans="1:9" ht="16.15" customHeight="1">
      <c r="A19" s="200"/>
      <c r="B19" s="349"/>
      <c r="C19" s="349"/>
      <c r="D19" s="349"/>
      <c r="E19" s="200"/>
      <c r="F19" s="200"/>
      <c r="G19" s="200"/>
      <c r="H19" s="350"/>
      <c r="I19" s="350"/>
    </row>
    <row r="20" spans="1:15" ht="13.9" customHeight="1">
      <c r="A20" s="201"/>
      <c r="B20" s="202"/>
      <c r="C20" s="347"/>
      <c r="D20" s="347"/>
      <c r="E20" s="201"/>
      <c r="F20" s="201"/>
      <c r="G20" s="201"/>
      <c r="H20" s="348"/>
      <c r="I20" s="348"/>
      <c r="N20" s="313"/>
      <c r="O20" s="313"/>
    </row>
    <row r="21" spans="1:9" ht="13.9" customHeight="1">
      <c r="A21" s="201"/>
      <c r="B21" s="202"/>
      <c r="C21" s="347"/>
      <c r="D21" s="347"/>
      <c r="E21" s="201"/>
      <c r="F21" s="201"/>
      <c r="G21" s="201"/>
      <c r="H21" s="348"/>
      <c r="I21" s="348"/>
    </row>
    <row r="22" spans="1:9" ht="15" customHeight="1">
      <c r="A22" s="201"/>
      <c r="B22" s="202"/>
      <c r="C22" s="347"/>
      <c r="D22" s="347"/>
      <c r="E22" s="201"/>
      <c r="F22" s="201"/>
      <c r="G22" s="201"/>
      <c r="H22" s="348"/>
      <c r="I22" s="348"/>
    </row>
  </sheetData>
  <mergeCells count="89">
    <mergeCell ref="C21:D21"/>
    <mergeCell ref="H21:I21"/>
    <mergeCell ref="C22:D22"/>
    <mergeCell ref="H22:I22"/>
    <mergeCell ref="Q18:R18"/>
    <mergeCell ref="B19:D19"/>
    <mergeCell ref="H19:I19"/>
    <mergeCell ref="C20:D20"/>
    <mergeCell ref="H20:I20"/>
    <mergeCell ref="N20:O20"/>
    <mergeCell ref="A18:B18"/>
    <mergeCell ref="C18:D18"/>
    <mergeCell ref="E18:F18"/>
    <mergeCell ref="G18:I18"/>
    <mergeCell ref="J18:K18"/>
    <mergeCell ref="L18:M18"/>
    <mergeCell ref="A17:B17"/>
    <mergeCell ref="C17:D17"/>
    <mergeCell ref="E17:F17"/>
    <mergeCell ref="G17:I17"/>
    <mergeCell ref="J17:K17"/>
    <mergeCell ref="L17:M17"/>
    <mergeCell ref="A14:B14"/>
    <mergeCell ref="E14:F14"/>
    <mergeCell ref="G14:I14"/>
    <mergeCell ref="J14:K14"/>
    <mergeCell ref="L14:M14"/>
    <mergeCell ref="A15:B15"/>
    <mergeCell ref="E15:F15"/>
    <mergeCell ref="G15:I15"/>
    <mergeCell ref="J15:K15"/>
    <mergeCell ref="L15:M15"/>
    <mergeCell ref="A16:B16"/>
    <mergeCell ref="E16:F16"/>
    <mergeCell ref="G16:I16"/>
    <mergeCell ref="J16:K16"/>
    <mergeCell ref="L16:M16"/>
    <mergeCell ref="A12:B12"/>
    <mergeCell ref="D12:F12"/>
    <mergeCell ref="G12:I12"/>
    <mergeCell ref="J12:K12"/>
    <mergeCell ref="L12:M12"/>
    <mergeCell ref="A13:B13"/>
    <mergeCell ref="C13:F13"/>
    <mergeCell ref="G13:I13"/>
    <mergeCell ref="J13:K13"/>
    <mergeCell ref="L13:M13"/>
    <mergeCell ref="A11:B11"/>
    <mergeCell ref="D11:F11"/>
    <mergeCell ref="G11:I11"/>
    <mergeCell ref="J11:K11"/>
    <mergeCell ref="L11:M11"/>
    <mergeCell ref="A9:B9"/>
    <mergeCell ref="D9:F9"/>
    <mergeCell ref="G9:I9"/>
    <mergeCell ref="J9:K9"/>
    <mergeCell ref="L9:M9"/>
    <mergeCell ref="A10:B10"/>
    <mergeCell ref="D10:F10"/>
    <mergeCell ref="G10:I10"/>
    <mergeCell ref="J10:K10"/>
    <mergeCell ref="L10:M10"/>
    <mergeCell ref="L6:M6"/>
    <mergeCell ref="A8:B8"/>
    <mergeCell ref="D8:F8"/>
    <mergeCell ref="G8:I8"/>
    <mergeCell ref="J8:K8"/>
    <mergeCell ref="L8:M8"/>
    <mergeCell ref="A7:B7"/>
    <mergeCell ref="D7:F7"/>
    <mergeCell ref="G7:I7"/>
    <mergeCell ref="J7:K7"/>
    <mergeCell ref="L7:M7"/>
    <mergeCell ref="N16:O16"/>
    <mergeCell ref="A1:J1"/>
    <mergeCell ref="E2:G2"/>
    <mergeCell ref="A3:B3"/>
    <mergeCell ref="C3:D3"/>
    <mergeCell ref="E3:F3"/>
    <mergeCell ref="G3:H3"/>
    <mergeCell ref="I3:K3"/>
    <mergeCell ref="L3:M3"/>
    <mergeCell ref="A4:F5"/>
    <mergeCell ref="G4:M5"/>
    <mergeCell ref="N4:N5"/>
    <mergeCell ref="A6:B6"/>
    <mergeCell ref="C6:F6"/>
    <mergeCell ref="G6:I6"/>
    <mergeCell ref="J6:K6"/>
  </mergeCells>
  <printOptions/>
  <pageMargins left="1.1023622047244095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&amp;RDendrologické posouzení a návrh PO na stávajících dřevinách v areálu Boheminium M. Lázně, 2019
</oddHeader>
    <oddFooter>&amp;ROceněný soupis prací/rozpočet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699890613556"/>
  </sheetPr>
  <dimension ref="A1:G13"/>
  <sheetViews>
    <sheetView view="pageLayout" workbookViewId="0" topLeftCell="A2">
      <selection activeCell="D6" sqref="D6:D8"/>
    </sheetView>
  </sheetViews>
  <sheetFormatPr defaultColWidth="8.8515625" defaultRowHeight="15"/>
  <cols>
    <col min="1" max="1" width="8.8515625" style="15" customWidth="1"/>
    <col min="2" max="2" width="63.7109375" style="15" customWidth="1"/>
    <col min="3" max="3" width="14.28125" style="15" customWidth="1"/>
    <col min="4" max="5" width="8.8515625" style="15" customWidth="1"/>
    <col min="6" max="6" width="18.28125" style="49" customWidth="1"/>
    <col min="7" max="16384" width="8.8515625" style="15" customWidth="1"/>
  </cols>
  <sheetData>
    <row r="1" spans="1:7" ht="15" customHeight="1" hidden="1">
      <c r="A1" s="252" t="s">
        <v>255</v>
      </c>
      <c r="B1" s="252"/>
      <c r="C1" s="252"/>
      <c r="D1" s="252"/>
      <c r="E1" s="252"/>
      <c r="F1" s="252"/>
      <c r="G1" s="323"/>
    </row>
    <row r="2" spans="1:7" ht="15">
      <c r="A2" s="252"/>
      <c r="B2" s="252"/>
      <c r="C2" s="252"/>
      <c r="D2" s="252"/>
      <c r="E2" s="252"/>
      <c r="F2" s="252"/>
      <c r="G2" s="323"/>
    </row>
    <row r="3" spans="1:7" ht="15">
      <c r="A3" s="24"/>
      <c r="B3" s="16"/>
      <c r="C3" s="16"/>
      <c r="D3" s="16"/>
      <c r="E3" s="16"/>
      <c r="F3" s="25"/>
      <c r="G3" s="16"/>
    </row>
    <row r="4" spans="1:6" ht="15">
      <c r="A4" s="26" t="s">
        <v>64</v>
      </c>
      <c r="B4" s="27" t="s">
        <v>99</v>
      </c>
      <c r="C4" s="26" t="s">
        <v>66</v>
      </c>
      <c r="D4" s="26" t="s">
        <v>4</v>
      </c>
      <c r="E4" s="27" t="s">
        <v>67</v>
      </c>
      <c r="F4" s="28" t="s">
        <v>68</v>
      </c>
    </row>
    <row r="5" spans="1:6" ht="15">
      <c r="A5" s="29"/>
      <c r="B5" s="15" t="s">
        <v>100</v>
      </c>
      <c r="C5" s="30"/>
      <c r="D5" s="21"/>
      <c r="E5" s="21"/>
      <c r="F5" s="31"/>
    </row>
    <row r="6" spans="1:6" ht="15">
      <c r="A6" s="32">
        <v>1</v>
      </c>
      <c r="B6" s="33" t="s">
        <v>203</v>
      </c>
      <c r="C6" s="34" t="s">
        <v>102</v>
      </c>
      <c r="D6" s="20"/>
      <c r="E6" s="34">
        <v>0.0005</v>
      </c>
      <c r="F6" s="203">
        <f>E6*D6</f>
        <v>0</v>
      </c>
    </row>
    <row r="7" spans="1:6" ht="15">
      <c r="A7" s="20">
        <v>2</v>
      </c>
      <c r="B7" s="33" t="s">
        <v>204</v>
      </c>
      <c r="C7" s="20" t="s">
        <v>104</v>
      </c>
      <c r="D7" s="20"/>
      <c r="E7" s="20">
        <v>4</v>
      </c>
      <c r="F7" s="204">
        <f>E7*D7</f>
        <v>0</v>
      </c>
    </row>
    <row r="8" spans="1:6" ht="15">
      <c r="A8" s="20">
        <v>3</v>
      </c>
      <c r="B8" s="33" t="s">
        <v>262</v>
      </c>
      <c r="C8" s="20" t="s">
        <v>110</v>
      </c>
      <c r="D8" s="20"/>
      <c r="E8" s="20">
        <v>0.12</v>
      </c>
      <c r="F8" s="204">
        <f>E8*D8</f>
        <v>0</v>
      </c>
    </row>
    <row r="9" spans="1:6" ht="15">
      <c r="A9" s="42"/>
      <c r="B9" s="43" t="s">
        <v>97</v>
      </c>
      <c r="C9" s="44"/>
      <c r="D9" s="45"/>
      <c r="E9" s="46" t="s">
        <v>7</v>
      </c>
      <c r="F9" s="47">
        <f>F8+F7+F6</f>
        <v>0</v>
      </c>
    </row>
    <row r="13" ht="15">
      <c r="F13" s="48"/>
    </row>
  </sheetData>
  <mergeCells count="2">
    <mergeCell ref="G1:G2"/>
    <mergeCell ref="A1:F2"/>
  </mergeCells>
  <printOptions/>
  <pageMargins left="0.9055118110236221" right="0.7086614173228347" top="0.7874015748031497" bottom="0.7874015748031497" header="0.31496062992125984" footer="0.31496062992125984"/>
  <pageSetup horizontalDpi="600" verticalDpi="600" orientation="landscape" paperSize="9" r:id="rId1"/>
  <headerFooter differentFirst="1">
    <firstHeader>&amp;RDendrologické posouzení a návrh PO na stávajících dřevinách v areálu Boheminium M. Lázně, 2019
</firstHeader>
    <firstFooter>&amp;ROceněný soupis prací/rozpočet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799728393555"/>
  </sheetPr>
  <dimension ref="A1:G26"/>
  <sheetViews>
    <sheetView view="pageLayout" workbookViewId="0" topLeftCell="A1">
      <selection activeCell="E20" sqref="E20:E22"/>
    </sheetView>
  </sheetViews>
  <sheetFormatPr defaultColWidth="8.8515625" defaultRowHeight="15"/>
  <cols>
    <col min="1" max="1" width="8.8515625" style="15" customWidth="1"/>
    <col min="2" max="2" width="13.00390625" style="15" customWidth="1"/>
    <col min="3" max="3" width="58.7109375" style="15" customWidth="1"/>
    <col min="4" max="4" width="9.421875" style="15" customWidth="1"/>
    <col min="5" max="5" width="8.8515625" style="15" customWidth="1"/>
    <col min="6" max="6" width="9.7109375" style="15" bestFit="1" customWidth="1"/>
    <col min="7" max="7" width="11.421875" style="222" customWidth="1"/>
    <col min="8" max="16384" width="8.8515625" style="15" customWidth="1"/>
  </cols>
  <sheetData>
    <row r="1" spans="1:7" ht="15" customHeight="1">
      <c r="A1" s="358" t="s">
        <v>245</v>
      </c>
      <c r="B1" s="358"/>
      <c r="C1" s="358"/>
      <c r="D1" s="358"/>
      <c r="E1" s="359"/>
      <c r="F1" s="359"/>
      <c r="G1" s="359"/>
    </row>
    <row r="2" spans="1:7" ht="15" customHeight="1">
      <c r="A2" s="24"/>
      <c r="B2" s="16"/>
      <c r="C2" s="323"/>
      <c r="D2" s="323"/>
      <c r="E2" s="16"/>
      <c r="F2" s="16"/>
      <c r="G2" s="206"/>
    </row>
    <row r="3" spans="1:7" ht="24" customHeight="1">
      <c r="A3" s="207" t="s">
        <v>205</v>
      </c>
      <c r="B3" s="26" t="s">
        <v>8</v>
      </c>
      <c r="C3" s="26" t="s">
        <v>65</v>
      </c>
      <c r="D3" s="26" t="s">
        <v>66</v>
      </c>
      <c r="E3" s="26" t="s">
        <v>4</v>
      </c>
      <c r="F3" s="26" t="s">
        <v>67</v>
      </c>
      <c r="G3" s="208" t="s">
        <v>68</v>
      </c>
    </row>
    <row r="4" spans="1:7" ht="29.45" customHeight="1">
      <c r="A4" s="360" t="s">
        <v>206</v>
      </c>
      <c r="B4" s="361"/>
      <c r="C4" s="361"/>
      <c r="D4" s="41"/>
      <c r="E4" s="41"/>
      <c r="F4" s="41"/>
      <c r="G4" s="209"/>
    </row>
    <row r="5" spans="1:7" ht="15">
      <c r="A5" s="210"/>
      <c r="B5" s="274" t="s">
        <v>207</v>
      </c>
      <c r="C5" s="274"/>
      <c r="D5" s="41"/>
      <c r="E5" s="41"/>
      <c r="F5" s="41"/>
      <c r="G5" s="209"/>
    </row>
    <row r="6" spans="1:7" ht="27" customHeight="1">
      <c r="A6" s="19">
        <v>1</v>
      </c>
      <c r="B6" s="19" t="s">
        <v>208</v>
      </c>
      <c r="C6" s="33" t="s">
        <v>209</v>
      </c>
      <c r="D6" s="19" t="s">
        <v>210</v>
      </c>
      <c r="E6" s="211"/>
      <c r="F6" s="19">
        <v>1</v>
      </c>
      <c r="G6" s="194">
        <f aca="true" t="shared" si="0" ref="G6:G11">F6*E6</f>
        <v>0</v>
      </c>
    </row>
    <row r="7" spans="1:7" ht="27">
      <c r="A7" s="19">
        <v>2</v>
      </c>
      <c r="B7" s="19" t="s">
        <v>211</v>
      </c>
      <c r="C7" s="33" t="s">
        <v>212</v>
      </c>
      <c r="D7" s="19" t="s">
        <v>210</v>
      </c>
      <c r="E7" s="211"/>
      <c r="F7" s="19">
        <v>1</v>
      </c>
      <c r="G7" s="194">
        <f t="shared" si="0"/>
        <v>0</v>
      </c>
    </row>
    <row r="8" spans="1:7" ht="27">
      <c r="A8" s="19">
        <v>3</v>
      </c>
      <c r="B8" s="19" t="s">
        <v>213</v>
      </c>
      <c r="C8" s="33" t="s">
        <v>214</v>
      </c>
      <c r="D8" s="19" t="s">
        <v>210</v>
      </c>
      <c r="E8" s="211"/>
      <c r="F8" s="19">
        <v>1</v>
      </c>
      <c r="G8" s="194">
        <f t="shared" si="0"/>
        <v>0</v>
      </c>
    </row>
    <row r="9" spans="1:7" ht="15">
      <c r="A9" s="19">
        <v>4</v>
      </c>
      <c r="B9" s="19" t="s">
        <v>215</v>
      </c>
      <c r="C9" s="33" t="s">
        <v>216</v>
      </c>
      <c r="D9" s="19" t="s">
        <v>210</v>
      </c>
      <c r="E9" s="211"/>
      <c r="F9" s="19">
        <v>1</v>
      </c>
      <c r="G9" s="194">
        <f t="shared" si="0"/>
        <v>0</v>
      </c>
    </row>
    <row r="10" spans="1:7" ht="15.6" customHeight="1">
      <c r="A10" s="19">
        <v>5</v>
      </c>
      <c r="B10" s="19" t="s">
        <v>217</v>
      </c>
      <c r="C10" s="212" t="s">
        <v>218</v>
      </c>
      <c r="D10" s="19" t="s">
        <v>210</v>
      </c>
      <c r="E10" s="211"/>
      <c r="F10" s="19">
        <v>0.1</v>
      </c>
      <c r="G10" s="194">
        <f t="shared" si="0"/>
        <v>0</v>
      </c>
    </row>
    <row r="11" spans="1:7" ht="15">
      <c r="A11" s="19">
        <v>6</v>
      </c>
      <c r="B11" s="19" t="s">
        <v>219</v>
      </c>
      <c r="C11" s="33" t="s">
        <v>220</v>
      </c>
      <c r="D11" s="19" t="s">
        <v>210</v>
      </c>
      <c r="E11" s="211"/>
      <c r="F11" s="19">
        <v>1</v>
      </c>
      <c r="G11" s="194">
        <f t="shared" si="0"/>
        <v>0</v>
      </c>
    </row>
    <row r="12" spans="1:7" ht="15.6" customHeight="1">
      <c r="A12" s="36"/>
      <c r="B12" s="41"/>
      <c r="C12" s="213" t="s">
        <v>221</v>
      </c>
      <c r="D12" s="37"/>
      <c r="E12" s="37"/>
      <c r="F12" s="214" t="s">
        <v>222</v>
      </c>
      <c r="G12" s="215">
        <f>G11+G10+G9+G8+G7+G6</f>
        <v>0</v>
      </c>
    </row>
    <row r="13" spans="1:7" ht="16.15" customHeight="1">
      <c r="A13" s="36"/>
      <c r="B13" s="274" t="s">
        <v>223</v>
      </c>
      <c r="C13" s="274"/>
      <c r="D13" s="37"/>
      <c r="E13" s="37"/>
      <c r="F13" s="37"/>
      <c r="G13" s="40"/>
    </row>
    <row r="14" spans="1:7" ht="15">
      <c r="A14" s="19">
        <v>7</v>
      </c>
      <c r="B14" s="19" t="s">
        <v>249</v>
      </c>
      <c r="C14" s="212" t="s">
        <v>248</v>
      </c>
      <c r="D14" s="19" t="s">
        <v>3</v>
      </c>
      <c r="E14" s="211"/>
      <c r="F14" s="19">
        <v>1</v>
      </c>
      <c r="G14" s="194">
        <f>F14*E14</f>
        <v>0</v>
      </c>
    </row>
    <row r="15" spans="1:7" ht="24.75">
      <c r="A15" s="19">
        <v>8</v>
      </c>
      <c r="B15" s="188" t="s">
        <v>201</v>
      </c>
      <c r="C15" s="33" t="s">
        <v>235</v>
      </c>
      <c r="D15" s="19" t="s">
        <v>3</v>
      </c>
      <c r="E15" s="211"/>
      <c r="F15" s="19">
        <v>1</v>
      </c>
      <c r="G15" s="194">
        <f>F15*E15</f>
        <v>0</v>
      </c>
    </row>
    <row r="16" spans="1:7" ht="15">
      <c r="A16" s="19">
        <v>9</v>
      </c>
      <c r="B16" s="19" t="s">
        <v>84</v>
      </c>
      <c r="C16" s="33" t="s">
        <v>224</v>
      </c>
      <c r="D16" s="19" t="s">
        <v>85</v>
      </c>
      <c r="E16" s="211"/>
      <c r="F16" s="19">
        <v>0.1</v>
      </c>
      <c r="G16" s="194">
        <f>F16*E16</f>
        <v>0</v>
      </c>
    </row>
    <row r="17" spans="1:7" ht="15">
      <c r="A17" s="19">
        <v>10</v>
      </c>
      <c r="B17" s="19" t="s">
        <v>76</v>
      </c>
      <c r="C17" s="33" t="s">
        <v>225</v>
      </c>
      <c r="D17" s="19" t="s">
        <v>78</v>
      </c>
      <c r="E17" s="211"/>
      <c r="F17" s="19">
        <v>2E-05</v>
      </c>
      <c r="G17" s="194">
        <f>F17*E17</f>
        <v>0</v>
      </c>
    </row>
    <row r="18" spans="1:7" ht="15">
      <c r="A18" s="36"/>
      <c r="B18" s="41"/>
      <c r="C18" s="213" t="s">
        <v>86</v>
      </c>
      <c r="D18" s="37"/>
      <c r="E18" s="37"/>
      <c r="F18" s="214" t="s">
        <v>7</v>
      </c>
      <c r="G18" s="215">
        <f>G17+G16+G15+G14</f>
        <v>0</v>
      </c>
    </row>
    <row r="19" spans="1:7" ht="18.75" customHeight="1">
      <c r="A19" s="216"/>
      <c r="B19" s="357" t="s">
        <v>87</v>
      </c>
      <c r="C19" s="357"/>
      <c r="D19" s="30"/>
      <c r="E19" s="30"/>
      <c r="F19" s="30"/>
      <c r="G19" s="217"/>
    </row>
    <row r="20" spans="1:7" ht="27.6" customHeight="1">
      <c r="A20" s="19">
        <v>11</v>
      </c>
      <c r="B20" s="19" t="s">
        <v>91</v>
      </c>
      <c r="C20" s="33" t="s">
        <v>226</v>
      </c>
      <c r="D20" s="19" t="s">
        <v>227</v>
      </c>
      <c r="E20" s="211"/>
      <c r="F20" s="19">
        <v>0.3</v>
      </c>
      <c r="G20" s="194">
        <f>F20*E20</f>
        <v>0</v>
      </c>
    </row>
    <row r="21" spans="1:7" ht="15">
      <c r="A21" s="19">
        <v>12</v>
      </c>
      <c r="B21" s="19" t="s">
        <v>88</v>
      </c>
      <c r="C21" s="33" t="s">
        <v>89</v>
      </c>
      <c r="D21" s="20" t="s">
        <v>227</v>
      </c>
      <c r="E21" s="204"/>
      <c r="F21" s="20">
        <v>1</v>
      </c>
      <c r="G21" s="38">
        <f>F21*E21</f>
        <v>0</v>
      </c>
    </row>
    <row r="22" spans="1:7" ht="15">
      <c r="A22" s="19">
        <v>13</v>
      </c>
      <c r="B22" s="19" t="s">
        <v>93</v>
      </c>
      <c r="C22" s="33" t="s">
        <v>94</v>
      </c>
      <c r="D22" s="20" t="s">
        <v>228</v>
      </c>
      <c r="E22" s="204"/>
      <c r="F22" s="20">
        <v>0.6</v>
      </c>
      <c r="G22" s="38">
        <f>F22*E22</f>
        <v>0</v>
      </c>
    </row>
    <row r="23" spans="1:7" ht="15">
      <c r="A23" s="210"/>
      <c r="B23" s="41"/>
      <c r="C23" s="213" t="s">
        <v>96</v>
      </c>
      <c r="D23" s="37"/>
      <c r="E23" s="37"/>
      <c r="F23" s="214" t="s">
        <v>222</v>
      </c>
      <c r="G23" s="215">
        <f>G22+G21+G20</f>
        <v>0</v>
      </c>
    </row>
    <row r="24" spans="1:7" ht="17.25">
      <c r="A24" s="210"/>
      <c r="B24" s="41"/>
      <c r="C24" s="214" t="s">
        <v>229</v>
      </c>
      <c r="D24" s="37"/>
      <c r="E24" s="37"/>
      <c r="F24" s="218" t="s">
        <v>230</v>
      </c>
      <c r="G24" s="219">
        <f>G23+G12</f>
        <v>0</v>
      </c>
    </row>
    <row r="25" spans="1:7" ht="15">
      <c r="A25" s="210"/>
      <c r="B25" s="41"/>
      <c r="C25" s="214" t="s">
        <v>231</v>
      </c>
      <c r="D25" s="41"/>
      <c r="E25" s="41"/>
      <c r="F25" s="220" t="s">
        <v>7</v>
      </c>
      <c r="G25" s="219">
        <f>G18</f>
        <v>0</v>
      </c>
    </row>
    <row r="26" ht="15">
      <c r="G26" s="221"/>
    </row>
  </sheetData>
  <mergeCells count="6">
    <mergeCell ref="B19:C19"/>
    <mergeCell ref="A1:G1"/>
    <mergeCell ref="C2:D2"/>
    <mergeCell ref="A4:C4"/>
    <mergeCell ref="B5:C5"/>
    <mergeCell ref="B13:C13"/>
  </mergeCells>
  <printOptions/>
  <pageMargins left="0.9055118110236221" right="0.7086614173228347" top="0.7874015748031497" bottom="0.7874015748031497" header="0.31496062992125984" footer="0.31496062992125984"/>
  <pageSetup horizontalDpi="600" verticalDpi="600" orientation="landscape" paperSize="9" r:id="rId1"/>
  <headerFooter differentFirst="1">
    <oddFooter>&amp;CRevitalizace - obnova veřejného prostranství v obci Dolní Žandov&amp;R4</oddFooter>
    <firstHeader>&amp;RDendrologické posouzení a návrh PO na stávajících dřevinách v areálu Boheminium M. Lázně, 2019
</firstHeader>
    <firstFooter>&amp;ROceněný soupis prací/rozpočet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799728393555"/>
  </sheetPr>
  <dimension ref="A1:I13"/>
  <sheetViews>
    <sheetView view="pageLayout" workbookViewId="0" topLeftCell="A1">
      <selection activeCell="D5" sqref="D5:D8"/>
    </sheetView>
  </sheetViews>
  <sheetFormatPr defaultColWidth="8.8515625" defaultRowHeight="15"/>
  <cols>
    <col min="1" max="1" width="9.140625" style="15" customWidth="1"/>
    <col min="2" max="2" width="50.7109375" style="15" customWidth="1"/>
    <col min="3" max="3" width="13.57421875" style="15" customWidth="1"/>
    <col min="4" max="4" width="12.140625" style="15" customWidth="1"/>
    <col min="5" max="5" width="12.28125" style="15" customWidth="1"/>
    <col min="6" max="6" width="22.7109375" style="222" customWidth="1"/>
    <col min="7" max="7" width="10.7109375" style="15" customWidth="1"/>
    <col min="8" max="8" width="8.8515625" style="15" customWidth="1"/>
    <col min="9" max="9" width="4.00390625" style="15" customWidth="1"/>
    <col min="10" max="16384" width="8.8515625" style="15" customWidth="1"/>
  </cols>
  <sheetData>
    <row r="1" spans="1:9" ht="28.9" customHeight="1">
      <c r="A1" s="362" t="s">
        <v>256</v>
      </c>
      <c r="B1" s="362"/>
      <c r="C1" s="362"/>
      <c r="D1" s="362"/>
      <c r="E1" s="362"/>
      <c r="F1" s="362"/>
      <c r="G1" s="232"/>
      <c r="H1" s="223"/>
      <c r="I1" s="223"/>
    </row>
    <row r="3" spans="1:6" ht="15">
      <c r="A3" s="207" t="s">
        <v>64</v>
      </c>
      <c r="B3" s="27" t="s">
        <v>99</v>
      </c>
      <c r="C3" s="214" t="s">
        <v>66</v>
      </c>
      <c r="D3" s="26" t="s">
        <v>4</v>
      </c>
      <c r="E3" s="214" t="s">
        <v>67</v>
      </c>
      <c r="F3" s="205" t="s">
        <v>68</v>
      </c>
    </row>
    <row r="4" spans="1:6" ht="15">
      <c r="A4" s="36"/>
      <c r="B4" s="41" t="s">
        <v>100</v>
      </c>
      <c r="C4" s="37"/>
      <c r="D4" s="37"/>
      <c r="E4" s="37"/>
      <c r="F4" s="224"/>
    </row>
    <row r="5" spans="1:6" ht="15">
      <c r="A5" s="32">
        <v>1</v>
      </c>
      <c r="B5" s="33" t="s">
        <v>203</v>
      </c>
      <c r="C5" s="34" t="s">
        <v>102</v>
      </c>
      <c r="D5" s="20"/>
      <c r="E5" s="34">
        <v>0.0005</v>
      </c>
      <c r="F5" s="35">
        <f>E5*D5</f>
        <v>0</v>
      </c>
    </row>
    <row r="6" spans="1:6" ht="15">
      <c r="A6" s="36">
        <v>2</v>
      </c>
      <c r="B6" s="33" t="s">
        <v>232</v>
      </c>
      <c r="C6" s="37" t="s">
        <v>210</v>
      </c>
      <c r="D6" s="20"/>
      <c r="E6" s="37">
        <v>1</v>
      </c>
      <c r="F6" s="38">
        <f>E6*D6</f>
        <v>0</v>
      </c>
    </row>
    <row r="7" spans="1:6" ht="15">
      <c r="A7" s="36">
        <v>3</v>
      </c>
      <c r="B7" s="33" t="s">
        <v>109</v>
      </c>
      <c r="C7" s="20" t="s">
        <v>110</v>
      </c>
      <c r="D7" s="36"/>
      <c r="E7" s="20">
        <v>0.15</v>
      </c>
      <c r="F7" s="38">
        <f>E7*D7</f>
        <v>0</v>
      </c>
    </row>
    <row r="8" spans="1:6" ht="15">
      <c r="A8" s="36">
        <v>4</v>
      </c>
      <c r="B8" s="33" t="s">
        <v>233</v>
      </c>
      <c r="C8" s="20" t="s">
        <v>234</v>
      </c>
      <c r="D8" s="20"/>
      <c r="E8" s="20">
        <v>2</v>
      </c>
      <c r="F8" s="38">
        <f>E8*D8</f>
        <v>0</v>
      </c>
    </row>
    <row r="9" spans="1:6" ht="17.25">
      <c r="A9" s="225"/>
      <c r="B9" s="226" t="s">
        <v>97</v>
      </c>
      <c r="C9" s="227"/>
      <c r="D9" s="227"/>
      <c r="E9" s="46" t="s">
        <v>230</v>
      </c>
      <c r="F9" s="228">
        <f>F8+F7+F6+F5</f>
        <v>0</v>
      </c>
    </row>
    <row r="13" ht="15">
      <c r="F13" s="229"/>
    </row>
  </sheetData>
  <mergeCells count="1">
    <mergeCell ref="A1:F1"/>
  </mergeCells>
  <printOptions/>
  <pageMargins left="1.1023622047244095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&amp;RDendrologické posouzení a návrh PO na stávajících dřevinách v areálu Boheminium M. Lázně, 2019
</oddHeader>
    <oddFooter>&amp;ROceněný soupis prací/rozpočet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2020-08-26T11:43:32Z</dcterms:modified>
  <cp:category/>
  <cp:version/>
  <cp:contentType/>
  <cp:contentStatus/>
</cp:coreProperties>
</file>