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ereza.skorpil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01" sheetId="3" r:id="rId3"/>
    <sheet name="SO 101.1" sheetId="4" r:id="rId4"/>
  </sheets>
  <definedNames/>
  <calcPr/>
  <webPublishing/>
</workbook>
</file>

<file path=xl/sharedStrings.xml><?xml version="1.0" encoding="utf-8"?>
<sst xmlns="http://schemas.openxmlformats.org/spreadsheetml/2006/main" count="886" uniqueCount="300">
  <si>
    <t>Firma: Advisia,s.r.o.</t>
  </si>
  <si>
    <t>Rekapitulace ceny</t>
  </si>
  <si>
    <t>Stavba: 23_001-CV - Zastávka MHD Sídliště, ul. Skalníkova, Mariánské Lázně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</si>
  <si>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</si>
  <si>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</si>
  <si>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</si>
  <si>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</si>
  <si>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</si>
  <si>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</si>
  <si>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</si>
  <si>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</si>
  <si>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</si>
  <si>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</si>
  <si>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</si>
  <si>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</si>
  <si>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23_001-CV</t>
  </si>
  <si>
    <t>Zastávka MHD Sídliště, ul. Skalníkova, Mariánské Lázně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</si>
  <si>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</si>
  <si>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</si>
  <si>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</si>
  <si>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</si>
  <si>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</si>
  <si>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</si>
  <si>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</si>
  <si>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</si>
  <si>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</si>
  <si>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</si>
  <si>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</si>
  <si>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</si>
  <si>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</si>
  <si>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</si>
  <si>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</si>
  <si>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</si>
  <si>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</si>
  <si>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</si>
  <si>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</si>
  <si>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</si>
  <si>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</si>
  <si>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</si>
  <si>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</si>
  <si>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</si>
  <si>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</si>
  <si>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</si>
  <si>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</si>
  <si>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</si>
  <si>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</si>
  <si>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</si>
  <si>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</si>
  <si>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</si>
  <si>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</si>
  <si>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</si>
  <si>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dopravně inženýrská opatření v průběhu celé stavby (dle    
schváleného plánu ZOV, DIO a vyjádření DI PČR), zahrnuje pronájem dopravního    
znační - tzn. osazení, přesuny a odvoz provizorního dopravního značení. Zahrnuje    
dočasné dopravní značení, semafory, dopravní zařízení (např citybloky, provizorní    
betonová a ocelová svodidla, světelné výstražné zařízení atd.) oplocení a všechny    
související práce po dobu trvání stavby. Zahrnuje přesun betonových svodidel a úpravu    
DZ ve všech etapách výstavby, vč. bet.sv. u mostů. Součástí položky je i údržba a péče    
o dopravně inženýrská opatření v průběhu celé stavby. Součástí položky je vyřízení    
DIR včetně jeho projednání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</si>
  <si>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</si>
  <si>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</si>
  <si>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</si>
  <si>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</si>
  <si>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</si>
  <si>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CELEK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</si>
  <si>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</si>
  <si>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02911</t>
  </si>
  <si>
    <t>OSTATNÍ POŽADAVKY - GEODETICKÉ ZAMĚŘENÍ</t>
  </si>
  <si>
    <t>HM</t>
  </si>
  <si>
    <t>Věškerá nutná zaměření k realizaci díla (např. zaměření stavby před výstavbou,   
vytčení stavby, obvodu staveniště,...) a k uvedení stavby do úžívání a předání   
dokončeného díla.</t>
  </si>
  <si>
    <t>zahrnuje veškeré náklady spojené s objednatelem požadovanými pracemi</t>
  </si>
  <si>
    <t>02940</t>
  </si>
  <si>
    <t>OSTATNÍ POŽADAVKY - VYPRACOVÁNÍ DOKUMENTACE</t>
  </si>
  <si>
    <t>Dokumentace skutečného provedení stavby. Výkresy a související písemnosti   
zhotovené stavby potřebné pro evidenci pozemní komunikace. Výkresy odchylek a   
změn stavby oproti DSP+PDPS. Ověření podpisem odpovědného zástupce   
zhotovitele a správce stavby. Zadavatel poskytne projektovou dokumentaci v   
otevřené formátu *.dwg. 
TISK: 4x  
DIGITÁLNĚ: 1x na CD</t>
  </si>
  <si>
    <t>02946</t>
  </si>
  <si>
    <t>OSTAT POŽADAVKY - FOTODOKUMENTACE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</si>
  <si>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</si>
  <si>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02950</t>
  </si>
  <si>
    <t>OSTATNÍ POŽADAVKY - POSUDKY, KONTROLY, REVIZNÍ ZPRÁVY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</si>
  <si>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 
Následně pasportizace po dokončení akce s projednáním a prokázáním  stavů konstrukcí, objektů a pozemků před a po akci.</t>
  </si>
  <si>
    <t>SO 101</t>
  </si>
  <si>
    <t>Komunikace a zpevněné plochy</t>
  </si>
  <si>
    <t>014102</t>
  </si>
  <si>
    <t>POPLATKY ZA SKLÁDKU</t>
  </si>
  <si>
    <t>T</t>
  </si>
  <si>
    <t>1m3 = 2 t 
viz položka 123738 
146,933*2=293,866 [A] 
viz položka 12110 - 70% 
7,686/100*70=5,380 [B] 
Celkem: A+B=299,246 [C]</t>
  </si>
  <si>
    <t>zahrnuje veškeré poplatky provozovateli skládky související s uložením odpadu na skládce.</t>
  </si>
  <si>
    <t>aktivní zóna - čerpáno se souhlasem TDI a investora</t>
  </si>
  <si>
    <t>1m3 = 2 t 
viz položka 123738.1 
440,76*2=881,520 [A]</t>
  </si>
  <si>
    <t>014112</t>
  </si>
  <si>
    <t>POPLATKY ZA SKLÁDKU TYP S-IO (INERTNÍ ODPAD)</t>
  </si>
  <si>
    <t>1m3 = 2,2 t 
viz položka 11332 
120,758*2,2=45,668 [A] 
1m3 = 2,4 t 
viz položka 113178 
24,697*2,4=59,273 [B] 
1 m silniční obruby = 0,1 t 
viz položka 113524 
33,6*0,1=3,360 [C] 
1 m záhonové obruby = 0,02 t 
viz položka 113514 
181*0,02=3,620 [D] 
viz položka 96687 
1*(1*1*1,5*2,4)=3,600 [E] 
Celkem: A+B+C+D+E=115,521 [F]</t>
  </si>
  <si>
    <t>014122</t>
  </si>
  <si>
    <t>POPLATKY ZA SKLÁDKU TYP S-OO (OSTATNÍ ODPAD)</t>
  </si>
  <si>
    <t>1m3 = 2,5 t 
viz položka 113728= 52,971=52,971 [A] 
viz položka 113138= 8,226=8,226 [B] 
(A+B)*2,5=152,993 [C]</t>
  </si>
  <si>
    <t>014211</t>
  </si>
  <si>
    <t>POPLATKY ZA ZEMNÍK - ORNICE</t>
  </si>
  <si>
    <t>M3</t>
  </si>
  <si>
    <t>22,1-2,3  (protřídění původní ornice)=19,800 [A]</t>
  </si>
  <si>
    <t>zahrnuje veškeré poplatky majiteli zemníku související s nákupem zeminy (nikoliv s otvírkou zemníku)</t>
  </si>
  <si>
    <t>Zemní práce</t>
  </si>
  <si>
    <t>113138</t>
  </si>
  <si>
    <t>ODSTRANĚNÍ KRYTU ZPEVNĚNÝCH PLOCH S ASFALT POJIVEM, ODVOZ DO 20KM</t>
  </si>
  <si>
    <t>150,15*0,02=3,003 [A] 
117,18*0,02=2,344 [B] 
89,355*0,02=1,787 [C] 
54,6*0,02=1,092 [D] 
Celkem: A+B+C+D=8,226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</si>
  <si>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</si>
  <si>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</si>
  <si>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113178</t>
  </si>
  <si>
    <t>ODSTRAN KRYTU ZPEVNĚNÝCH PLOCH Z DLAŽEB KOSTEK, ODVOZ DO 20KM</t>
  </si>
  <si>
    <t>48,93*0,06=2,936 [A] 
285,495*0,06=17,130 [B] 
37,8*0,06=2,268 [C] 
39,375*0,06=2,363 [D] 
Celkem: A+B+C+D=24,697 [E]</t>
  </si>
  <si>
    <t>8</t>
  </si>
  <si>
    <t>11332</t>
  </si>
  <si>
    <t>ODSTRANĚNÍ PODKLADŮ ZPEVNĚNÝCH PLOCH Z KAMENIVA NESTMELENÉHO</t>
  </si>
  <si>
    <t>171,6*0,25=42,900 [A] 
133,92*0,25=33,480 [B] 
102,12*0,02=2,042 [C] 
55,92*0,09=5,033 [D] 
326,28*0,09=29,365 [E] 
43,2*0,09=3,888 [F] 
45*0,09=4,050 [G] 
Celkem: A+B+C+D+E+F+G=120,758 [H]</t>
  </si>
  <si>
    <t>113514</t>
  </si>
  <si>
    <t>ODSTRANĚNÍ ZÁHONOVÝCH OBRUBNÍKŮ, ODVOZ DO 5KM</t>
  </si>
  <si>
    <t>M</t>
  </si>
  <si>
    <t>181=181,000 [A]</t>
  </si>
  <si>
    <t>113524</t>
  </si>
  <si>
    <t>ODSTRANĚNÍ CHODNÍKOVÝCH A SILNIČNÍCH OBRUBNÍKŮ BETONOVÝCH, ODVOZ DO 5KM</t>
  </si>
  <si>
    <t>33,6=33,600 [A]</t>
  </si>
  <si>
    <t>11</t>
  </si>
  <si>
    <t>113534</t>
  </si>
  <si>
    <t>ODSTRANĚNÍ CHODNÍKOVÝCH KAMENNÝCH OBRUBNÍKŮ, ODVOZ DO 5KM</t>
  </si>
  <si>
    <t>121,6=121,600 [A] 
uloženo na investorem předepsané místo</t>
  </si>
  <si>
    <t>12</t>
  </si>
  <si>
    <t>113728</t>
  </si>
  <si>
    <t>FRÉZOVÁNÍ ZPEVNĚNÝCH PLOCH ASFALTOVÝCH, ODVOZ DO 20KM</t>
  </si>
  <si>
    <t>501,72*0,04=20,069 [A] 
150,15*0,08=12,012 [B] 
117,18*0,08=9,374 [C] 
89,355*0,08=7,148 [D] 
54,6*0,08=4,368 [E] 
Celkem: A+B+C+D+E=52,971 [F]</t>
  </si>
  <si>
    <t>13</t>
  </si>
  <si>
    <t>12110</t>
  </si>
  <si>
    <t>SEJMUTÍ ORNICE NEBO LESNÍ PŮDY</t>
  </si>
  <si>
    <t>34,44*0,1=3,444 [A] 
42,42*0,1=4,242 [B] 
Celkem: A+B=7,686 [C] 
 protřídění ornice - 30% znovupoužití</t>
  </si>
  <si>
    <t>položka zahrnuje sejmutí ornice bez ohledu na tloušťku vrstvy a její vodorovnou dopravu 
nezahrnuje uložení na trvalou skládku</t>
  </si>
  <si>
    <t>14</t>
  </si>
  <si>
    <t>123738</t>
  </si>
  <si>
    <t>ODKOP PRO SPOD STAVBU SILNIC A ŽELEZNIC TŘ. I, ODVOZ DO 20KM</t>
  </si>
  <si>
    <t>171,6*0,26=44,616 [A] 
133,92*0,26=34,819 [B] 
55,92*0,17=9,506 [C] 
326,28*0,09=29,365 [D] 
43,2*0,46=19,872 [E] 
39,36*0,05=1,968 [F] 
48,48*0,14=6,787 [G] 
Celkem: A+B+C+D+E+F+G=146,933 [H]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</si>
  <si>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</si>
  <si>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15</t>
  </si>
  <si>
    <t>odkop pro aktivní zónu - čerpáno se souhlasem TDI</t>
  </si>
  <si>
    <t>171,6*0,5=85,800 [A] 
133,92*0,5=66,960 [B] 
102,12*0,5=51,060 [C] 
55,92*0,5=27,960 [D] 
326,28*0,5=163,140 [E] 
43,2*0,5=21,600 [F] 
48,48*0,5=24,240 [G] 
Celkem: A+B+C+D+E+F+G=440,760 [H]</t>
  </si>
  <si>
    <t>16</t>
  </si>
  <si>
    <t>13173</t>
  </si>
  <si>
    <t>HLOUBENÍ JAM ZAPAŽ I NEPAŽ TŘ. I</t>
  </si>
  <si>
    <t>1,8=1,800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</si>
  <si>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</si>
  <si>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</t>
  </si>
  <si>
    <t>13273</t>
  </si>
  <si>
    <t>HLOUBENÍ RÝH ŠÍŘ DO 2M PAŽ I NEPAŽ TŘ. I</t>
  </si>
  <si>
    <t>1,9=1,900 [A]</t>
  </si>
  <si>
    <t>18</t>
  </si>
  <si>
    <t>17180</t>
  </si>
  <si>
    <t>ULOŽENÍ SYPANINY DO NÁSYPŮ Z NAKUPOVANÝCH MATERIÁLŮ</t>
  </si>
  <si>
    <t>aktivní zóna (realizováno dle skutečnosti po odsouhlasení TDI a investora) 
zemina nenamrzavá vhodná dle ČSN 73 6133 nebo drcené kamenivo a ŠD (dle zhodnocení geologa na stavbě)</t>
  </si>
  <si>
    <t>zastávkový záliv + roznášecí deska: 
52,3=52,300 [A] 
107=107,000 [B] 
chodník: 
237,8=237,800 [C] 
27,9=27,900 [D] 
Celkem: A+B+C+D=425,000 [E]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</si>
  <si>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</si>
  <si>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19</t>
  </si>
  <si>
    <t>17481</t>
  </si>
  <si>
    <t>ZÁSYP JAM A RÝH Z NAKUPOVANÝCH MATERIÁLŮ</t>
  </si>
  <si>
    <t>UV: 1,2=1,200 [A] 
přípojka: 0,8=0,800 [B] 
Celkem: A+B=2,000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</si>
  <si>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</si>
  <si>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</si>
  <si>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17581</t>
  </si>
  <si>
    <t>OBSYP POTRUBÍ A OBJEKTŮ Z NAKUPOVANÝCH MATERIÁLŮ</t>
  </si>
  <si>
    <t>1,1=1,100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</si>
  <si>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</si>
  <si>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21</t>
  </si>
  <si>
    <t>18110</t>
  </si>
  <si>
    <t>ÚPRAVA PLÁNĚ SE ZHUTNĚNÍM V HORNINĚ TŘ. I</t>
  </si>
  <si>
    <t>M2</t>
  </si>
  <si>
    <t>133,8=133,800 [A] 
475,7=475,700 [B] 
55,8=55,800 [C] 
Celkem: A+B+C=665,300 [D]</t>
  </si>
  <si>
    <t>položka zahrnuje úpravu pláně včetně vyrovnání výškových rozdílů. Míru zhutnění určuje projekt.</t>
  </si>
  <si>
    <t>22</t>
  </si>
  <si>
    <t>18232</t>
  </si>
  <si>
    <t>ROZPROSTŘENÍ ORNICE V ROVINĚ V TL DO 0,15M</t>
  </si>
  <si>
    <t>147,3=147,300 [A]</t>
  </si>
  <si>
    <t>položka zahrnuje: 
nutné přemístění ornice z dočasných skládek vzdálených do 50m 
rozprostření ornice v předepsané tloušťce v rovině a ve svahu do 1:5</t>
  </si>
  <si>
    <t>23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</si>
  <si>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</si>
  <si>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</si>
  <si>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</si>
  <si>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24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</si>
  <si>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</si>
  <si>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</si>
  <si>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</si>
  <si>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</si>
  <si>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25</t>
  </si>
  <si>
    <t>45152</t>
  </si>
  <si>
    <t>PODKLADNÍ A VÝPLŇOVÉ VRSTVY Z KAMENIVA DRCENÉHO</t>
  </si>
  <si>
    <t>HDK 2/4 nenamrzavé</t>
  </si>
  <si>
    <t>10,7=10,700 [A] 
0,5=0,500 [B] 
Celkem: A+B=11,200 [C]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</si>
  <si>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</si>
  <si>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</si>
  <si>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26</t>
  </si>
  <si>
    <t>56330</t>
  </si>
  <si>
    <t>VOZOVKOVÉ VRSTVY ZE ŠTĚRKODRTI</t>
  </si>
  <si>
    <t>ŠD 0/32</t>
  </si>
  <si>
    <t>dosyp nad roznášecí deskou:  
16,1=16,100 [A] 
ŠD pod betonovou deskou roznášecí: 
15,1=15,100 [B] 
22,1=22,100 [C] 
ŠD pod betonovou deskou:  
32,1=32,100 [D] 
3,1=3,100 [E] 
32,1=32,100 [F] 
7,2=7,200 [G] 
ŠD pod chodníkem: 
71,2=71,200 [H] 
11,2=11,200 [I] 
Celkem: A+B+C+D+E+F+G+H+I=210,200 [J]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</si>
  <si>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</si>
  <si>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27</t>
  </si>
  <si>
    <t>572121</t>
  </si>
  <si>
    <t>INFILTRAČNÍ POSTŘIK ASFALTOVÝ DO 1,0KG/M2</t>
  </si>
  <si>
    <t>117,05=117,050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</si>
  <si>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</si>
  <si>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28</t>
  </si>
  <si>
    <t>572211</t>
  </si>
  <si>
    <t>SPOJOVACÍ POSTŘIK Z ASFALTU DO 0,5KG/M2</t>
  </si>
  <si>
    <t>501,8=501,800 [A] 
117,05=117,050 [B] 
Celkem: A+B=618,850 [C]</t>
  </si>
  <si>
    <t>29</t>
  </si>
  <si>
    <t>574A04</t>
  </si>
  <si>
    <t>ASFALTOVÝ BETON PRO OBRUSNÉ VRSTVY ACO 11+, 11S</t>
  </si>
  <si>
    <t>501,795*0,04=20,072 [A] 
117,046*0,04=4,682 [B] 
Celkem: A+B=24,754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</si>
  <si>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</si>
  <si>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30</t>
  </si>
  <si>
    <t>574E06</t>
  </si>
  <si>
    <t>ASFALTOVÝ BETON PRO PODKLADNÍ VRSTVY ACP 16+, 16S</t>
  </si>
  <si>
    <t>117,05*0,06=7,023 [A]</t>
  </si>
  <si>
    <t>31</t>
  </si>
  <si>
    <t>58101</t>
  </si>
  <si>
    <t>PŘÍPLATEK ZA ÚPRAVU POVRCHU CEMENTOBET KRYTU RAŽBOU</t>
  </si>
  <si>
    <t>214,1=214,100 [A]</t>
  </si>
  <si>
    <t>- položka zahrnuje pouze předepsanou povrchovou úpravu 
- nezahrnuje žádný materiál</t>
  </si>
  <si>
    <t>32</t>
  </si>
  <si>
    <t>58130</t>
  </si>
  <si>
    <t>CEMENTOBETONOVÝ KRYT JEDNOVRSTVÝ VYZTUŽENÝ</t>
  </si>
  <si>
    <t>ŽB deska zálivu bude obsahovat vytlačenou raženou dlažbu.</t>
  </si>
  <si>
    <t>ŽB deska - zastávkový záliv 
48,7=48,700 [A] 
ŽB deska - roznášecí 
9,1=9,100 [B] 
Celkem: A+B=57,800 [C]</t>
  </si>
  <si>
    <t>- dodání směsi v požadované kvalitě a výztuže v předepsaném množství 
- očištění podkladu 
- uložení směsi a výztuže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</si>
  <si>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33</t>
  </si>
  <si>
    <t>582611</t>
  </si>
  <si>
    <t>KRYTY Z BETON DLAŽDIC SE ZÁMKEM ŠEDÝCH TL 60MM DO LOŽE Z KAM</t>
  </si>
  <si>
    <t>382=382,000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</si>
  <si>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</si>
  <si>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34</t>
  </si>
  <si>
    <t>582612</t>
  </si>
  <si>
    <t>KRYTY Z BETON DLAŽDIC SE ZÁMKEM ŠEDÝCH TL 80MM DO LOŽE Z KAM</t>
  </si>
  <si>
    <t>48,9=48,900 [A]</t>
  </si>
  <si>
    <t>35</t>
  </si>
  <si>
    <t>582614</t>
  </si>
  <si>
    <t>KRYTY Z BETON DLAŽDIC SE ZÁMKEM BAREV TL 60MM DO LOŽE Z KAM</t>
  </si>
  <si>
    <t>12,6=12,600 [A]</t>
  </si>
  <si>
    <t>36</t>
  </si>
  <si>
    <t>58261A</t>
  </si>
  <si>
    <t>KRYTY Z BETON DLAŽDIC SE ZÁMKEM BAREV RELIÉF TL 60MM DO LOŽE Z KAM</t>
  </si>
  <si>
    <t>18,7=18,700 [A]</t>
  </si>
  <si>
    <t>Potrubí</t>
  </si>
  <si>
    <t>37</t>
  </si>
  <si>
    <t>87434</t>
  </si>
  <si>
    <t>POTRUBÍ Z TRUB PLASTOVÝCH ODPADNÍCH DN DO 200MM</t>
  </si>
  <si>
    <t>přípojka UV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</si>
  <si>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</si>
  <si>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38</t>
  </si>
  <si>
    <t>89712</t>
  </si>
  <si>
    <t>VPUSŤ KANALIZAČNÍ ULIČNÍ KOMPLETNÍ Z BETONOVÝCH DÍLCŮ</t>
  </si>
  <si>
    <t>KUS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</si>
  <si>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</si>
  <si>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Ostatní konstrukce a práce</t>
  </si>
  <si>
    <t>39</t>
  </si>
  <si>
    <t>914131</t>
  </si>
  <si>
    <t>DOPRAVNÍ ZNAČKY ZÁKLADNÍ VELIKOSTI OCELOVÉ FÓLIE TŘ 2 - DODÁVKA A MONTÁŽ</t>
  </si>
  <si>
    <t>položka zahrnuje: 
- dodávku a montáž značek v požadovaném provedení</t>
  </si>
  <si>
    <t>40</t>
  </si>
  <si>
    <t>914921</t>
  </si>
  <si>
    <t>SLOUPKY A STOJKY DOPRAVNÍCH ZNAČEK Z OCEL TRUBEK DO PATKY - DODÁVKA A MONTÁŽ</t>
  </si>
  <si>
    <t>položka zahrnuje: 
- sloupky a upevňovací zařízení včetně jejich osazení (betonová patka, zemní práce)</t>
  </si>
  <si>
    <t>41</t>
  </si>
  <si>
    <t>915111</t>
  </si>
  <si>
    <t>VODOROVNÉ DOPRAVNÍ ZNAČENÍ BARVOU HLADKÉ - DODÁVKA A POKLÁDKA</t>
  </si>
  <si>
    <t>bílá barva: 45,8=45,800 [A] 
žlutá barva: 13,3=13,300 [B] 
Celkem: A+B=59,100 [C]</t>
  </si>
  <si>
    <t>položka zahrnuje: 
- dodání a pokládku nátěrového materiálu (měří se pouze natíraná plocha) 
- předznačení a reflexní úpravu</t>
  </si>
  <si>
    <t>42</t>
  </si>
  <si>
    <t>91551</t>
  </si>
  <si>
    <t>VODOROVNÉ DOPRAVNÍ ZNAČENÍ - PŘEDEM PŘIPRAVENÉ SYMBOLY</t>
  </si>
  <si>
    <t>písmena 12=12,000 [A]</t>
  </si>
  <si>
    <t>položka zahrnuje: 
- dodání a pokládku předepsaného symbolu 
- zahrnuje předznačení a reflexní úpravu</t>
  </si>
  <si>
    <t>43</t>
  </si>
  <si>
    <t>917211</t>
  </si>
  <si>
    <t>ZÁHONOVÉ OBRUBY Z BETONOVÝCH OBRUBNÍKŮ ŠÍŘ 50MM</t>
  </si>
  <si>
    <t>Položka zahrnuje: 
dodání a pokládku betonových obrubníků o rozměrech předepsaných zadávací dokumentací 
betonové lože i boční betonovou opěrku.</t>
  </si>
  <si>
    <t>44</t>
  </si>
  <si>
    <t>917224</t>
  </si>
  <si>
    <t>SILNIČNÍ A CHODNÍKOVÉ OBRUBY Z BETONOVÝCH OBRUBNÍKŮ ŠÍŘ 150MM</t>
  </si>
  <si>
    <t>45</t>
  </si>
  <si>
    <t>91725</t>
  </si>
  <si>
    <t>NÁSTUPIŠTNÍ OBRUBNÍKY BETONOVÉ</t>
  </si>
  <si>
    <t>46</t>
  </si>
  <si>
    <t>919112</t>
  </si>
  <si>
    <t>ŘEZÁNÍ ASFALTOVÉHO KRYTU VOZOVEK TL DO 100MM</t>
  </si>
  <si>
    <t>položka zahrnuje řezání vozovkové vrstvy v předepsané tloušťce, včetně spotřeby vody</t>
  </si>
  <si>
    <t>47</t>
  </si>
  <si>
    <t>924911</t>
  </si>
  <si>
    <t>NÁSTUPIŠTĚ - VODICÍ LINIE ŠÍŘKY 0,40 M Z DLAŽDIC S PODÉLNÝMI DRÁŽKAMI</t>
  </si>
  <si>
    <t>1. Položka obsahuje: 
 – všechny práce pro zřízení plně funkčního dlážděného bezpečnostního pásu s varovnými a vodicími prvky, tj. včetně lože, ukončení dlažby, její provedení do předepsaného tvaru a pohledové úpravy, výplně spar a otvorů apod. 
 – dodání dlažeb a lože v požadované kvalitě 
 – očištění podkladu, případně zřízení spojovací vrstvy 
 – uložení směsi, dlažby nebo dílců dle předepsaného technologického předpisu 
 – zřízení vrstvy bez rozlišení šířky, pokládání vrstvy po etapách, včetně pracovních spar a spojů 
 – úpravu napojení, ukončení a těsnění podél obrubníků, DILATAČNÍích zařízení, odvodňovacích proužků, odvodňovačů, vpustí, šachet ap. 
 – těsnění, tmelení a výplň spar a otvorů 
 – úpravu dilatačních spar a povrchu vrstvy 
2. Položka neobsahuje: 
 – úpravu a hutnění podloží 
 – podkladní a konstrukční vrstvy 
3. Způsob měření: 
Měří se metr délkový.</t>
  </si>
  <si>
    <t>48</t>
  </si>
  <si>
    <t>931324</t>
  </si>
  <si>
    <t>TĚSNĚNÍ DILATAČ SPAR ASF ZÁLIVKOU MODIFIK PRŮŘ DO 400MM2</t>
  </si>
  <si>
    <t>viz položka řezání asfaltu 919112 39=39,000 [A] 
kolem UV 2=2,000 [B] 
desky autobusovách zastávek 86=86,000 [C] 
Celkem: A+B+C=127,000 [D]</t>
  </si>
  <si>
    <t>položka zahrnuje dodávku a osazení předepsaného materiálu, očištění ploch spáry před úpravou, očištění okolí spáry po úpravě 
nezahrnuje těsnící profil</t>
  </si>
  <si>
    <t>49</t>
  </si>
  <si>
    <t>96687</t>
  </si>
  <si>
    <t>VYBOURÁNÍ ULIČNÍCH VPUSTÍ KOMPLETNÍCH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</si>
  <si>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</si>
  <si>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</si>
  <si>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Komunikace a zpevněné plochy - přisvětlení přechodu</t>
  </si>
  <si>
    <t>001</t>
  </si>
  <si>
    <t>Přisvětlení přechodu</t>
  </si>
  <si>
    <t>souhrnná položka za provedení přisvětlení přechodu - samostatný výkaz viz příloha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</si>
</sst>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</f>
      </c>
      <c s="1"/>
      <c s="1"/>
    </row>
    <row r="7" spans="1:5" ht="12.75" customHeight="1">
      <c r="A7" s="1"/>
      <c s="4" t="s">
        <v>5</v>
      </c>
      <c s="7">
        <f>0+E10+E11+E12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73</v>
      </c>
      <c s="20" t="s">
        <v>74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295</v>
      </c>
      <c s="20" t="s">
        <v>296</v>
      </c>
      <c s="21">
        <f>'SO 101.1'!I3</f>
      </c>
      <c s="21">
        <f>'SO 101.1'!O2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53">
      <c r="A10" s="35" t="s">
        <v>50</v>
      </c>
      <c r="E10" s="36" t="s">
        <v>51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57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51">
      <c r="A14" s="35" t="s">
        <v>50</v>
      </c>
      <c r="E14" s="36" t="s">
        <v>58</v>
      </c>
    </row>
    <row r="15" spans="1:5" ht="12.75">
      <c r="A15" s="37" t="s">
        <v>52</v>
      </c>
      <c r="E15" s="38" t="s">
        <v>47</v>
      </c>
    </row>
    <row r="16" spans="1:5" ht="12.75">
      <c r="A16" t="s">
        <v>53</v>
      </c>
      <c r="E16" s="36" t="s">
        <v>54</v>
      </c>
    </row>
    <row r="17" spans="1:16" ht="12.75">
      <c r="A17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61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38.25">
      <c r="A18" s="35" t="s">
        <v>50</v>
      </c>
      <c r="E18" s="36" t="s">
        <v>62</v>
      </c>
    </row>
    <row r="19" spans="1:5" ht="12.75">
      <c r="A19" s="37" t="s">
        <v>52</v>
      </c>
      <c r="E19" s="38" t="s">
        <v>47</v>
      </c>
    </row>
    <row r="20" spans="1:5" ht="12.75">
      <c r="A20" t="s">
        <v>53</v>
      </c>
      <c r="E20" s="36" t="s">
        <v>63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89.25">
      <c r="A22" s="35" t="s">
        <v>50</v>
      </c>
      <c r="E22" s="36" t="s">
        <v>66</v>
      </c>
    </row>
    <row r="23" spans="1:5" ht="12.75">
      <c r="A23" s="37" t="s">
        <v>52</v>
      </c>
      <c r="E23" s="38" t="s">
        <v>47</v>
      </c>
    </row>
    <row r="24" spans="1:5" ht="12.75">
      <c r="A24" t="s">
        <v>53</v>
      </c>
      <c r="E24" s="36" t="s">
        <v>63</v>
      </c>
    </row>
    <row r="25" spans="1:16" ht="12.75">
      <c r="A25" s="25" t="s">
        <v>45</v>
      </c>
      <c s="29" t="s">
        <v>35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52</v>
      </c>
      <c r="E27" s="38" t="s">
        <v>47</v>
      </c>
    </row>
    <row r="28" spans="1:5" ht="63.75">
      <c r="A28" t="s">
        <v>53</v>
      </c>
      <c r="E28" s="36" t="s">
        <v>69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76.5">
      <c r="A30" s="35" t="s">
        <v>50</v>
      </c>
      <c r="E30" s="36" t="s">
        <v>72</v>
      </c>
    </row>
    <row r="31" spans="1:5" ht="12.75">
      <c r="A31" s="37" t="s">
        <v>52</v>
      </c>
      <c r="E31" s="38" t="s">
        <v>47</v>
      </c>
    </row>
    <row r="32" spans="1:5" ht="12.75">
      <c r="A32" t="s">
        <v>53</v>
      </c>
      <c r="E32" s="36" t="s">
        <v>63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0+O8+O29+O106+O111+O156+O165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</v>
      </c>
      <c s="39">
        <f>0+I8+I29+I106+I111+I156+I165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73</v>
      </c>
      <c s="6"/>
      <c s="18" t="s">
        <v>74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75</v>
      </c>
      <c s="25" t="s">
        <v>47</v>
      </c>
      <c s="30" t="s">
        <v>76</v>
      </c>
      <c s="31" t="s">
        <v>77</v>
      </c>
      <c s="32">
        <v>299.246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02">
      <c r="A11" s="37" t="s">
        <v>52</v>
      </c>
      <c r="E11" s="38" t="s">
        <v>78</v>
      </c>
    </row>
    <row r="12" spans="1:5" ht="25.5">
      <c r="A12" t="s">
        <v>53</v>
      </c>
      <c r="E12" s="36" t="s">
        <v>79</v>
      </c>
    </row>
    <row r="13" spans="1:16" ht="12.75">
      <c r="A13" s="25" t="s">
        <v>45</v>
      </c>
      <c s="29" t="s">
        <v>23</v>
      </c>
      <c s="29" t="s">
        <v>75</v>
      </c>
      <c s="25" t="s">
        <v>29</v>
      </c>
      <c s="30" t="s">
        <v>76</v>
      </c>
      <c s="31" t="s">
        <v>77</v>
      </c>
      <c s="32">
        <v>881.52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80</v>
      </c>
    </row>
    <row r="15" spans="1:5" ht="38.25">
      <c r="A15" s="37" t="s">
        <v>52</v>
      </c>
      <c r="E15" s="38" t="s">
        <v>81</v>
      </c>
    </row>
    <row r="16" spans="1:5" ht="25.5">
      <c r="A16" t="s">
        <v>53</v>
      </c>
      <c r="E16" s="36" t="s">
        <v>79</v>
      </c>
    </row>
    <row r="17" spans="1:16" ht="12.75">
      <c r="A17" s="25" t="s">
        <v>45</v>
      </c>
      <c s="29" t="s">
        <v>22</v>
      </c>
      <c s="29" t="s">
        <v>82</v>
      </c>
      <c s="25" t="s">
        <v>47</v>
      </c>
      <c s="30" t="s">
        <v>83</v>
      </c>
      <c s="31" t="s">
        <v>77</v>
      </c>
      <c s="32">
        <v>115.521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255">
      <c r="A19" s="37" t="s">
        <v>52</v>
      </c>
      <c r="E19" s="38" t="s">
        <v>84</v>
      </c>
    </row>
    <row r="20" spans="1:5" ht="25.5">
      <c r="A20" t="s">
        <v>53</v>
      </c>
      <c r="E20" s="36" t="s">
        <v>79</v>
      </c>
    </row>
    <row r="21" spans="1:16" ht="12.75">
      <c r="A21" s="25" t="s">
        <v>45</v>
      </c>
      <c s="29" t="s">
        <v>33</v>
      </c>
      <c s="29" t="s">
        <v>85</v>
      </c>
      <c s="25" t="s">
        <v>47</v>
      </c>
      <c s="30" t="s">
        <v>86</v>
      </c>
      <c s="31" t="s">
        <v>77</v>
      </c>
      <c s="32">
        <v>152.993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51">
      <c r="A23" s="37" t="s">
        <v>52</v>
      </c>
      <c r="E23" s="38" t="s">
        <v>87</v>
      </c>
    </row>
    <row r="24" spans="1:5" ht="25.5">
      <c r="A24" t="s">
        <v>53</v>
      </c>
      <c r="E24" s="36" t="s">
        <v>79</v>
      </c>
    </row>
    <row r="25" spans="1:16" ht="12.75">
      <c r="A25" s="25" t="s">
        <v>45</v>
      </c>
      <c s="29" t="s">
        <v>35</v>
      </c>
      <c s="29" t="s">
        <v>88</v>
      </c>
      <c s="25" t="s">
        <v>47</v>
      </c>
      <c s="30" t="s">
        <v>89</v>
      </c>
      <c s="31" t="s">
        <v>90</v>
      </c>
      <c s="32">
        <v>19.8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52</v>
      </c>
      <c r="E27" s="38" t="s">
        <v>91</v>
      </c>
    </row>
    <row r="28" spans="1:5" ht="25.5">
      <c r="A28" t="s">
        <v>53</v>
      </c>
      <c r="E28" s="36" t="s">
        <v>92</v>
      </c>
    </row>
    <row r="29" spans="1:18" ht="12.75" customHeight="1">
      <c r="A29" s="6" t="s">
        <v>43</v>
      </c>
      <c s="6"/>
      <c s="41" t="s">
        <v>29</v>
      </c>
      <c s="6"/>
      <c s="27" t="s">
        <v>93</v>
      </c>
      <c s="6"/>
      <c s="6"/>
      <c s="6"/>
      <c s="42">
        <f>0+Q29</f>
      </c>
      <c r="O29">
        <f>0+R29</f>
      </c>
      <c r="Q29">
        <f>0+I30+I34+I38+I42+I46+I50+I54+I58+I62+I66+I70+I74+I78+I82+I86+I90+I94+I98+I102</f>
      </c>
      <c>
        <f>0+O30+O34+O38+O42+O46+O50+O54+O58+O62+O66+O70+O74+O78+O82+O86+O90+O94+O98+O102</f>
      </c>
    </row>
    <row r="30" spans="1:16" ht="25.5">
      <c r="A30" s="25" t="s">
        <v>45</v>
      </c>
      <c s="29" t="s">
        <v>37</v>
      </c>
      <c s="29" t="s">
        <v>94</v>
      </c>
      <c s="25" t="s">
        <v>47</v>
      </c>
      <c s="30" t="s">
        <v>95</v>
      </c>
      <c s="31" t="s">
        <v>90</v>
      </c>
      <c s="32">
        <v>8.226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63.75">
      <c r="A32" s="37" t="s">
        <v>52</v>
      </c>
      <c r="E32" s="38" t="s">
        <v>96</v>
      </c>
    </row>
    <row r="33" spans="1:5" ht="63.75">
      <c r="A33" t="s">
        <v>53</v>
      </c>
      <c r="E33" s="36" t="s">
        <v>97</v>
      </c>
    </row>
    <row r="34" spans="1:16" ht="12.75">
      <c r="A34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90</v>
      </c>
      <c s="32">
        <v>24.697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63.75">
      <c r="A36" s="37" t="s">
        <v>52</v>
      </c>
      <c r="E36" s="38" t="s">
        <v>101</v>
      </c>
    </row>
    <row r="37" spans="1:5" ht="63.75">
      <c r="A37" t="s">
        <v>53</v>
      </c>
      <c r="E37" s="36" t="s">
        <v>97</v>
      </c>
    </row>
    <row r="38" spans="1:16" ht="25.5">
      <c r="A38" s="25" t="s">
        <v>45</v>
      </c>
      <c s="29" t="s">
        <v>102</v>
      </c>
      <c s="29" t="s">
        <v>103</v>
      </c>
      <c s="25" t="s">
        <v>47</v>
      </c>
      <c s="30" t="s">
        <v>104</v>
      </c>
      <c s="31" t="s">
        <v>90</v>
      </c>
      <c s="32">
        <v>120.758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47</v>
      </c>
    </row>
    <row r="40" spans="1:5" ht="102">
      <c r="A40" s="37" t="s">
        <v>52</v>
      </c>
      <c r="E40" s="38" t="s">
        <v>105</v>
      </c>
    </row>
    <row r="41" spans="1:5" ht="63.75">
      <c r="A41" t="s">
        <v>53</v>
      </c>
      <c r="E41" s="36" t="s">
        <v>97</v>
      </c>
    </row>
    <row r="42" spans="1:16" ht="12.75">
      <c r="A42" s="25" t="s">
        <v>45</v>
      </c>
      <c s="29" t="s">
        <v>40</v>
      </c>
      <c s="29" t="s">
        <v>106</v>
      </c>
      <c s="25" t="s">
        <v>47</v>
      </c>
      <c s="30" t="s">
        <v>107</v>
      </c>
      <c s="31" t="s">
        <v>108</v>
      </c>
      <c s="32">
        <v>181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52</v>
      </c>
      <c r="E44" s="38" t="s">
        <v>109</v>
      </c>
    </row>
    <row r="45" spans="1:5" ht="63.75">
      <c r="A45" t="s">
        <v>53</v>
      </c>
      <c r="E45" s="36" t="s">
        <v>97</v>
      </c>
    </row>
    <row r="46" spans="1:16" ht="25.5">
      <c r="A46" s="25" t="s">
        <v>45</v>
      </c>
      <c s="29" t="s">
        <v>42</v>
      </c>
      <c s="29" t="s">
        <v>110</v>
      </c>
      <c s="25" t="s">
        <v>47</v>
      </c>
      <c s="30" t="s">
        <v>111</v>
      </c>
      <c s="31" t="s">
        <v>108</v>
      </c>
      <c s="32">
        <v>33.6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7" t="s">
        <v>52</v>
      </c>
      <c r="E48" s="38" t="s">
        <v>112</v>
      </c>
    </row>
    <row r="49" spans="1:5" ht="63.75">
      <c r="A49" t="s">
        <v>53</v>
      </c>
      <c r="E49" s="36" t="s">
        <v>97</v>
      </c>
    </row>
    <row r="50" spans="1:16" ht="12.75">
      <c r="A50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108</v>
      </c>
      <c s="32">
        <v>121.6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25.5">
      <c r="A52" s="37" t="s">
        <v>52</v>
      </c>
      <c r="E52" s="38" t="s">
        <v>116</v>
      </c>
    </row>
    <row r="53" spans="1:5" ht="63.75">
      <c r="A53" t="s">
        <v>53</v>
      </c>
      <c r="E53" s="36" t="s">
        <v>97</v>
      </c>
    </row>
    <row r="54" spans="1:16" ht="12.75">
      <c r="A54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90</v>
      </c>
      <c s="32">
        <v>52.971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76.5">
      <c r="A56" s="37" t="s">
        <v>52</v>
      </c>
      <c r="E56" s="38" t="s">
        <v>120</v>
      </c>
    </row>
    <row r="57" spans="1:5" ht="63.75">
      <c r="A57" t="s">
        <v>53</v>
      </c>
      <c r="E57" s="36" t="s">
        <v>97</v>
      </c>
    </row>
    <row r="58" spans="1:16" ht="12.75">
      <c r="A58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90</v>
      </c>
      <c s="32">
        <v>7.686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51">
      <c r="A60" s="37" t="s">
        <v>52</v>
      </c>
      <c r="E60" s="38" t="s">
        <v>124</v>
      </c>
    </row>
    <row r="61" spans="1:5" ht="38.25">
      <c r="A61" t="s">
        <v>53</v>
      </c>
      <c r="E61" s="36" t="s">
        <v>125</v>
      </c>
    </row>
    <row r="62" spans="1:16" ht="12.75">
      <c r="A62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90</v>
      </c>
      <c s="32">
        <v>146.933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02">
      <c r="A64" s="37" t="s">
        <v>52</v>
      </c>
      <c r="E64" s="38" t="s">
        <v>129</v>
      </c>
    </row>
    <row r="65" spans="1:5" ht="369.75">
      <c r="A65" t="s">
        <v>53</v>
      </c>
      <c r="E65" s="36" t="s">
        <v>130</v>
      </c>
    </row>
    <row r="66" spans="1:16" ht="12.75">
      <c r="A66" s="25" t="s">
        <v>45</v>
      </c>
      <c s="29" t="s">
        <v>131</v>
      </c>
      <c s="29" t="s">
        <v>127</v>
      </c>
      <c s="25" t="s">
        <v>29</v>
      </c>
      <c s="30" t="s">
        <v>128</v>
      </c>
      <c s="31" t="s">
        <v>90</v>
      </c>
      <c s="32">
        <v>440.76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132</v>
      </c>
    </row>
    <row r="68" spans="1:5" ht="102">
      <c r="A68" s="37" t="s">
        <v>52</v>
      </c>
      <c r="E68" s="38" t="s">
        <v>133</v>
      </c>
    </row>
    <row r="69" spans="1:5" ht="369.75">
      <c r="A69" t="s">
        <v>53</v>
      </c>
      <c r="E69" s="36" t="s">
        <v>130</v>
      </c>
    </row>
    <row r="70" spans="1:16" ht="12.75">
      <c r="A70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90</v>
      </c>
      <c s="32">
        <v>1.8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52</v>
      </c>
      <c r="E72" s="38" t="s">
        <v>137</v>
      </c>
    </row>
    <row r="73" spans="1:5" ht="318.75">
      <c r="A73" t="s">
        <v>53</v>
      </c>
      <c r="E73" s="36" t="s">
        <v>138</v>
      </c>
    </row>
    <row r="74" spans="1:16" ht="12.75">
      <c r="A74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90</v>
      </c>
      <c s="32">
        <v>1.9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52</v>
      </c>
      <c r="E76" s="38" t="s">
        <v>142</v>
      </c>
    </row>
    <row r="77" spans="1:5" ht="318.75">
      <c r="A77" t="s">
        <v>53</v>
      </c>
      <c r="E77" s="36" t="s">
        <v>138</v>
      </c>
    </row>
    <row r="78" spans="1:16" ht="12.75">
      <c r="A78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90</v>
      </c>
      <c s="32">
        <v>425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50</v>
      </c>
      <c r="E79" s="36" t="s">
        <v>146</v>
      </c>
    </row>
    <row r="80" spans="1:5" ht="89.25">
      <c r="A80" s="37" t="s">
        <v>52</v>
      </c>
      <c r="E80" s="38" t="s">
        <v>147</v>
      </c>
    </row>
    <row r="81" spans="1:5" ht="280.5">
      <c r="A81" t="s">
        <v>53</v>
      </c>
      <c r="E81" s="36" t="s">
        <v>148</v>
      </c>
    </row>
    <row r="82" spans="1:16" ht="12.75">
      <c r="A82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90</v>
      </c>
      <c s="32">
        <v>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38.25">
      <c r="A84" s="37" t="s">
        <v>52</v>
      </c>
      <c r="E84" s="38" t="s">
        <v>152</v>
      </c>
    </row>
    <row r="85" spans="1:5" ht="229.5">
      <c r="A85" t="s">
        <v>53</v>
      </c>
      <c r="E85" s="36" t="s">
        <v>153</v>
      </c>
    </row>
    <row r="86" spans="1:16" ht="12.75">
      <c r="A86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90</v>
      </c>
      <c s="32">
        <v>1.1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52</v>
      </c>
      <c r="E88" s="38" t="s">
        <v>157</v>
      </c>
    </row>
    <row r="89" spans="1:5" ht="293.25">
      <c r="A89" t="s">
        <v>53</v>
      </c>
      <c r="E89" s="36" t="s">
        <v>158</v>
      </c>
    </row>
    <row r="90" spans="1:16" ht="12.75">
      <c r="A90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162</v>
      </c>
      <c s="32">
        <v>665.3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51">
      <c r="A92" s="37" t="s">
        <v>52</v>
      </c>
      <c r="E92" s="38" t="s">
        <v>163</v>
      </c>
    </row>
    <row r="93" spans="1:5" ht="25.5">
      <c r="A93" t="s">
        <v>53</v>
      </c>
      <c r="E93" s="36" t="s">
        <v>164</v>
      </c>
    </row>
    <row r="94" spans="1:16" ht="12.75">
      <c r="A94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162</v>
      </c>
      <c s="32">
        <v>147.3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52</v>
      </c>
      <c r="E96" s="38" t="s">
        <v>168</v>
      </c>
    </row>
    <row r="97" spans="1:5" ht="38.25">
      <c r="A97" t="s">
        <v>53</v>
      </c>
      <c r="E97" s="36" t="s">
        <v>169</v>
      </c>
    </row>
    <row r="98" spans="1:16" ht="12.75">
      <c r="A98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162</v>
      </c>
      <c s="32">
        <v>147.3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52</v>
      </c>
      <c r="E100" s="38" t="s">
        <v>168</v>
      </c>
    </row>
    <row r="101" spans="1:5" ht="25.5">
      <c r="A101" t="s">
        <v>53</v>
      </c>
      <c r="E101" s="36" t="s">
        <v>173</v>
      </c>
    </row>
    <row r="102" spans="1:16" ht="12.75">
      <c r="A102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162</v>
      </c>
      <c s="32">
        <v>147.3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52</v>
      </c>
      <c r="E104" s="38" t="s">
        <v>168</v>
      </c>
    </row>
    <row r="105" spans="1:5" ht="38.25">
      <c r="A105" t="s">
        <v>53</v>
      </c>
      <c r="E105" s="36" t="s">
        <v>177</v>
      </c>
    </row>
    <row r="106" spans="1:18" ht="12.75" customHeight="1">
      <c r="A106" s="6" t="s">
        <v>43</v>
      </c>
      <c s="6"/>
      <c s="41" t="s">
        <v>33</v>
      </c>
      <c s="6"/>
      <c s="27" t="s">
        <v>178</v>
      </c>
      <c s="6"/>
      <c s="6"/>
      <c s="6"/>
      <c s="42">
        <f>0+Q106</f>
      </c>
      <c r="O106">
        <f>0+R106</f>
      </c>
      <c r="Q106">
        <f>0+I107</f>
      </c>
      <c>
        <f>0+O107</f>
      </c>
    </row>
    <row r="107" spans="1:16" ht="12.75">
      <c r="A107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90</v>
      </c>
      <c s="32">
        <v>11.2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182</v>
      </c>
    </row>
    <row r="109" spans="1:5" ht="38.25">
      <c r="A109" s="37" t="s">
        <v>52</v>
      </c>
      <c r="E109" s="38" t="s">
        <v>183</v>
      </c>
    </row>
    <row r="110" spans="1:5" ht="38.25">
      <c r="A110" t="s">
        <v>53</v>
      </c>
      <c r="E110" s="36" t="s">
        <v>184</v>
      </c>
    </row>
    <row r="111" spans="1:18" ht="12.75" customHeight="1">
      <c r="A111" s="6" t="s">
        <v>43</v>
      </c>
      <c s="6"/>
      <c s="41" t="s">
        <v>35</v>
      </c>
      <c s="6"/>
      <c s="27" t="s">
        <v>185</v>
      </c>
      <c s="6"/>
      <c s="6"/>
      <c s="6"/>
      <c s="42">
        <f>0+Q111</f>
      </c>
      <c r="O111">
        <f>0+R111</f>
      </c>
      <c r="Q111">
        <f>0+I112+I116+I120+I124+I128+I132+I136+I140+I144+I148+I152</f>
      </c>
      <c>
        <f>0+O112+O116+O120+O124+O128+O132+O136+O140+O144+O148+O152</f>
      </c>
    </row>
    <row r="112" spans="1:16" ht="12.75">
      <c r="A112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90</v>
      </c>
      <c s="32">
        <v>210.2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189</v>
      </c>
    </row>
    <row r="114" spans="1:5" ht="178.5">
      <c r="A114" s="37" t="s">
        <v>52</v>
      </c>
      <c r="E114" s="38" t="s">
        <v>190</v>
      </c>
    </row>
    <row r="115" spans="1:5" ht="51">
      <c r="A115" t="s">
        <v>53</v>
      </c>
      <c r="E115" s="36" t="s">
        <v>191</v>
      </c>
    </row>
    <row r="116" spans="1:16" ht="12.75">
      <c r="A116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162</v>
      </c>
      <c s="32">
        <v>117.05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47</v>
      </c>
    </row>
    <row r="118" spans="1:5" ht="12.75">
      <c r="A118" s="37" t="s">
        <v>52</v>
      </c>
      <c r="E118" s="38" t="s">
        <v>195</v>
      </c>
    </row>
    <row r="119" spans="1:5" ht="51">
      <c r="A119" t="s">
        <v>53</v>
      </c>
      <c r="E119" s="36" t="s">
        <v>196</v>
      </c>
    </row>
    <row r="120" spans="1:16" ht="12.75">
      <c r="A120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162</v>
      </c>
      <c s="32">
        <v>618.85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38.25">
      <c r="A122" s="37" t="s">
        <v>52</v>
      </c>
      <c r="E122" s="38" t="s">
        <v>200</v>
      </c>
    </row>
    <row r="123" spans="1:5" ht="51">
      <c r="A123" t="s">
        <v>53</v>
      </c>
      <c r="E123" s="36" t="s">
        <v>196</v>
      </c>
    </row>
    <row r="124" spans="1:16" ht="12.75">
      <c r="A124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90</v>
      </c>
      <c s="32">
        <v>24.754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47</v>
      </c>
    </row>
    <row r="126" spans="1:5" ht="38.25">
      <c r="A126" s="37" t="s">
        <v>52</v>
      </c>
      <c r="E126" s="38" t="s">
        <v>204</v>
      </c>
    </row>
    <row r="127" spans="1:5" ht="140.25">
      <c r="A127" t="s">
        <v>53</v>
      </c>
      <c r="E127" s="36" t="s">
        <v>205</v>
      </c>
    </row>
    <row r="128" spans="1:16" ht="12.75">
      <c r="A128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90</v>
      </c>
      <c s="32">
        <v>7.023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12.75">
      <c r="A130" s="37" t="s">
        <v>52</v>
      </c>
      <c r="E130" s="38" t="s">
        <v>209</v>
      </c>
    </row>
    <row r="131" spans="1:5" ht="140.25">
      <c r="A131" t="s">
        <v>53</v>
      </c>
      <c r="E131" s="36" t="s">
        <v>205</v>
      </c>
    </row>
    <row r="132" spans="1:16" ht="12.75">
      <c r="A132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162</v>
      </c>
      <c s="32">
        <v>214.1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12.75">
      <c r="A134" s="37" t="s">
        <v>52</v>
      </c>
      <c r="E134" s="38" t="s">
        <v>213</v>
      </c>
    </row>
    <row r="135" spans="1:5" ht="25.5">
      <c r="A135" t="s">
        <v>53</v>
      </c>
      <c r="E135" s="36" t="s">
        <v>214</v>
      </c>
    </row>
    <row r="136" spans="1:16" ht="12.75">
      <c r="A136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90</v>
      </c>
      <c s="32">
        <v>57.8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50</v>
      </c>
      <c r="E137" s="36" t="s">
        <v>218</v>
      </c>
    </row>
    <row r="138" spans="1:5" ht="63.75">
      <c r="A138" s="37" t="s">
        <v>52</v>
      </c>
      <c r="E138" s="38" t="s">
        <v>219</v>
      </c>
    </row>
    <row r="139" spans="1:5" ht="140.25">
      <c r="A139" t="s">
        <v>53</v>
      </c>
      <c r="E139" s="36" t="s">
        <v>220</v>
      </c>
    </row>
    <row r="140" spans="1:16" ht="12.75">
      <c r="A140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162</v>
      </c>
      <c s="32">
        <v>382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47</v>
      </c>
    </row>
    <row r="142" spans="1:5" ht="12.75">
      <c r="A142" s="37" t="s">
        <v>52</v>
      </c>
      <c r="E142" s="38" t="s">
        <v>224</v>
      </c>
    </row>
    <row r="143" spans="1:5" ht="153">
      <c r="A143" t="s">
        <v>53</v>
      </c>
      <c r="E143" s="36" t="s">
        <v>225</v>
      </c>
    </row>
    <row r="144" spans="1:16" ht="12.75">
      <c r="A144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162</v>
      </c>
      <c s="32">
        <v>48.9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47</v>
      </c>
    </row>
    <row r="146" spans="1:5" ht="12.75">
      <c r="A146" s="37" t="s">
        <v>52</v>
      </c>
      <c r="E146" s="38" t="s">
        <v>229</v>
      </c>
    </row>
    <row r="147" spans="1:5" ht="153">
      <c r="A147" t="s">
        <v>53</v>
      </c>
      <c r="E147" s="36" t="s">
        <v>225</v>
      </c>
    </row>
    <row r="148" spans="1:16" ht="12.75">
      <c r="A148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162</v>
      </c>
      <c s="32">
        <v>12.6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47</v>
      </c>
    </row>
    <row r="150" spans="1:5" ht="12.75">
      <c r="A150" s="37" t="s">
        <v>52</v>
      </c>
      <c r="E150" s="38" t="s">
        <v>233</v>
      </c>
    </row>
    <row r="151" spans="1:5" ht="153">
      <c r="A151" t="s">
        <v>53</v>
      </c>
      <c r="E151" s="36" t="s">
        <v>225</v>
      </c>
    </row>
    <row r="152" spans="1:16" ht="25.5">
      <c r="A152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162</v>
      </c>
      <c s="32">
        <v>18.7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50</v>
      </c>
      <c r="E153" s="36" t="s">
        <v>47</v>
      </c>
    </row>
    <row r="154" spans="1:5" ht="12.75">
      <c r="A154" s="37" t="s">
        <v>52</v>
      </c>
      <c r="E154" s="38" t="s">
        <v>237</v>
      </c>
    </row>
    <row r="155" spans="1:5" ht="153">
      <c r="A155" t="s">
        <v>53</v>
      </c>
      <c r="E155" s="36" t="s">
        <v>225</v>
      </c>
    </row>
    <row r="156" spans="1:18" ht="12.75" customHeight="1">
      <c r="A156" s="6" t="s">
        <v>43</v>
      </c>
      <c s="6"/>
      <c s="41" t="s">
        <v>102</v>
      </c>
      <c s="6"/>
      <c s="27" t="s">
        <v>238</v>
      </c>
      <c s="6"/>
      <c s="6"/>
      <c s="6"/>
      <c s="42">
        <f>0+Q156</f>
      </c>
      <c r="O156">
        <f>0+R156</f>
      </c>
      <c r="Q156">
        <f>0+I157+I161</f>
      </c>
      <c>
        <f>0+O157+O161</f>
      </c>
    </row>
    <row r="157" spans="1:16" ht="12.75">
      <c r="A157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108</v>
      </c>
      <c s="32">
        <v>1.3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12.75">
      <c r="A158" s="35" t="s">
        <v>50</v>
      </c>
      <c r="E158" s="36" t="s">
        <v>47</v>
      </c>
    </row>
    <row r="159" spans="1:5" ht="12.75">
      <c r="A159" s="37" t="s">
        <v>52</v>
      </c>
      <c r="E159" s="38" t="s">
        <v>242</v>
      </c>
    </row>
    <row r="160" spans="1:5" ht="255">
      <c r="A160" t="s">
        <v>53</v>
      </c>
      <c r="E160" s="36" t="s">
        <v>243</v>
      </c>
    </row>
    <row r="161" spans="1:16" ht="12.75">
      <c r="A161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247</v>
      </c>
      <c s="32">
        <v>1</v>
      </c>
      <c s="33">
        <v>0</v>
      </c>
      <c s="34">
        <f>ROUND(ROUND(H161,2)*ROUND(G161,3),2)</f>
      </c>
      <c r="O161">
        <f>(I161*21)/100</f>
      </c>
      <c t="s">
        <v>23</v>
      </c>
    </row>
    <row r="162" spans="1:5" ht="12.75">
      <c r="A162" s="35" t="s">
        <v>50</v>
      </c>
      <c r="E162" s="36" t="s">
        <v>47</v>
      </c>
    </row>
    <row r="163" spans="1:5" ht="12.75">
      <c r="A163" s="37" t="s">
        <v>52</v>
      </c>
      <c r="E163" s="38" t="s">
        <v>47</v>
      </c>
    </row>
    <row r="164" spans="1:5" ht="76.5">
      <c r="A164" t="s">
        <v>53</v>
      </c>
      <c r="E164" s="36" t="s">
        <v>248</v>
      </c>
    </row>
    <row r="165" spans="1:18" ht="12.75" customHeight="1">
      <c r="A165" s="6" t="s">
        <v>43</v>
      </c>
      <c s="6"/>
      <c s="41" t="s">
        <v>40</v>
      </c>
      <c s="6"/>
      <c s="27" t="s">
        <v>249</v>
      </c>
      <c s="6"/>
      <c s="6"/>
      <c s="6"/>
      <c s="42">
        <f>0+Q165</f>
      </c>
      <c r="O165">
        <f>0+R165</f>
      </c>
      <c r="Q165">
        <f>0+I166+I170+I174+I178+I182+I186+I190+I194+I198+I202+I206</f>
      </c>
      <c>
        <f>0+O166+O170+O174+O178+O182+O186+O190+O194+O198+O202+O206</f>
      </c>
    </row>
    <row r="166" spans="1:16" ht="25.5">
      <c r="A166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247</v>
      </c>
      <c s="32">
        <v>4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47</v>
      </c>
    </row>
    <row r="168" spans="1:5" ht="12.75">
      <c r="A168" s="37" t="s">
        <v>52</v>
      </c>
      <c r="E168" s="38" t="s">
        <v>47</v>
      </c>
    </row>
    <row r="169" spans="1:5" ht="25.5">
      <c r="A169" t="s">
        <v>53</v>
      </c>
      <c r="E169" s="36" t="s">
        <v>253</v>
      </c>
    </row>
    <row r="170" spans="1:16" ht="25.5">
      <c r="A170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247</v>
      </c>
      <c s="32">
        <v>3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47</v>
      </c>
    </row>
    <row r="172" spans="1:5" ht="12.75">
      <c r="A172" s="37" t="s">
        <v>52</v>
      </c>
      <c r="E172" s="38" t="s">
        <v>47</v>
      </c>
    </row>
    <row r="173" spans="1:5" ht="25.5">
      <c r="A173" t="s">
        <v>53</v>
      </c>
      <c r="E173" s="36" t="s">
        <v>257</v>
      </c>
    </row>
    <row r="174" spans="1:16" ht="25.5">
      <c r="A174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162</v>
      </c>
      <c s="32">
        <v>59.1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47</v>
      </c>
    </row>
    <row r="176" spans="1:5" ht="38.25">
      <c r="A176" s="37" t="s">
        <v>52</v>
      </c>
      <c r="E176" s="38" t="s">
        <v>261</v>
      </c>
    </row>
    <row r="177" spans="1:5" ht="38.25">
      <c r="A177" t="s">
        <v>53</v>
      </c>
      <c r="E177" s="36" t="s">
        <v>262</v>
      </c>
    </row>
    <row r="178" spans="1:16" ht="12.75">
      <c r="A178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247</v>
      </c>
      <c s="32">
        <v>12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12.75">
      <c r="A179" s="35" t="s">
        <v>50</v>
      </c>
      <c r="E179" s="36" t="s">
        <v>47</v>
      </c>
    </row>
    <row r="180" spans="1:5" ht="12.75">
      <c r="A180" s="37" t="s">
        <v>52</v>
      </c>
      <c r="E180" s="38" t="s">
        <v>266</v>
      </c>
    </row>
    <row r="181" spans="1:5" ht="38.25">
      <c r="A181" t="s">
        <v>53</v>
      </c>
      <c r="E181" s="36" t="s">
        <v>267</v>
      </c>
    </row>
    <row r="182" spans="1:16" ht="12.75">
      <c r="A182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108</v>
      </c>
      <c s="32">
        <v>240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47</v>
      </c>
    </row>
    <row r="184" spans="1:5" ht="12.75">
      <c r="A184" s="37" t="s">
        <v>52</v>
      </c>
      <c r="E184" s="38" t="s">
        <v>47</v>
      </c>
    </row>
    <row r="185" spans="1:5" ht="51">
      <c r="A185" t="s">
        <v>53</v>
      </c>
      <c r="E185" s="36" t="s">
        <v>271</v>
      </c>
    </row>
    <row r="186" spans="1:16" ht="12.75">
      <c r="A186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108</v>
      </c>
      <c s="32">
        <v>130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47</v>
      </c>
    </row>
    <row r="188" spans="1:5" ht="12.75">
      <c r="A188" s="37" t="s">
        <v>52</v>
      </c>
      <c r="E188" s="38" t="s">
        <v>47</v>
      </c>
    </row>
    <row r="189" spans="1:5" ht="51">
      <c r="A189" t="s">
        <v>53</v>
      </c>
      <c r="E189" s="36" t="s">
        <v>271</v>
      </c>
    </row>
    <row r="190" spans="1:16" ht="12.75">
      <c r="A190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108</v>
      </c>
      <c s="32">
        <v>34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12.75">
      <c r="A191" s="35" t="s">
        <v>50</v>
      </c>
      <c r="E191" s="36" t="s">
        <v>47</v>
      </c>
    </row>
    <row r="192" spans="1:5" ht="12.75">
      <c r="A192" s="37" t="s">
        <v>52</v>
      </c>
      <c r="E192" s="38" t="s">
        <v>47</v>
      </c>
    </row>
    <row r="193" spans="1:5" ht="51">
      <c r="A193" t="s">
        <v>53</v>
      </c>
      <c r="E193" s="36" t="s">
        <v>271</v>
      </c>
    </row>
    <row r="194" spans="1:16" ht="12.75">
      <c r="A194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108</v>
      </c>
      <c s="32">
        <v>39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12.75">
      <c r="A195" s="35" t="s">
        <v>50</v>
      </c>
      <c r="E195" s="36" t="s">
        <v>47</v>
      </c>
    </row>
    <row r="196" spans="1:5" ht="12.75">
      <c r="A196" s="37" t="s">
        <v>52</v>
      </c>
      <c r="E196" s="38" t="s">
        <v>47</v>
      </c>
    </row>
    <row r="197" spans="1:5" ht="25.5">
      <c r="A197" t="s">
        <v>53</v>
      </c>
      <c r="E197" s="36" t="s">
        <v>281</v>
      </c>
    </row>
    <row r="198" spans="1:16" ht="12.75">
      <c r="A198" s="25" t="s">
        <v>45</v>
      </c>
      <c s="29" t="s">
        <v>282</v>
      </c>
      <c s="29" t="s">
        <v>283</v>
      </c>
      <c s="25" t="s">
        <v>47</v>
      </c>
      <c s="30" t="s">
        <v>284</v>
      </c>
      <c s="31" t="s">
        <v>108</v>
      </c>
      <c s="32">
        <v>7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47</v>
      </c>
    </row>
    <row r="200" spans="1:5" ht="12.75">
      <c r="A200" s="37" t="s">
        <v>52</v>
      </c>
      <c r="E200" s="38" t="s">
        <v>47</v>
      </c>
    </row>
    <row r="201" spans="1:5" ht="229.5">
      <c r="A201" t="s">
        <v>53</v>
      </c>
      <c r="E201" s="36" t="s">
        <v>285</v>
      </c>
    </row>
    <row r="202" spans="1:16" ht="12.75">
      <c r="A202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108</v>
      </c>
      <c s="32">
        <v>127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47</v>
      </c>
    </row>
    <row r="204" spans="1:5" ht="51">
      <c r="A204" s="37" t="s">
        <v>52</v>
      </c>
      <c r="E204" s="38" t="s">
        <v>289</v>
      </c>
    </row>
    <row r="205" spans="1:5" ht="38.25">
      <c r="A205" t="s">
        <v>53</v>
      </c>
      <c r="E205" s="36" t="s">
        <v>290</v>
      </c>
    </row>
    <row r="206" spans="1:16" ht="12.75">
      <c r="A206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247</v>
      </c>
      <c s="32">
        <v>1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47</v>
      </c>
    </row>
    <row r="208" spans="1:5" ht="12.75">
      <c r="A208" s="37" t="s">
        <v>52</v>
      </c>
      <c r="E208" s="38" t="s">
        <v>47</v>
      </c>
    </row>
    <row r="209" spans="1:5" ht="89.25">
      <c r="A209" t="s">
        <v>53</v>
      </c>
      <c r="E209" s="36" t="s">
        <v>294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295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295</v>
      </c>
      <c s="6"/>
      <c s="18" t="s">
        <v>296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297</v>
      </c>
      <c s="25" t="s">
        <v>47</v>
      </c>
      <c s="30" t="s">
        <v>298</v>
      </c>
      <c s="31" t="s">
        <v>57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299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