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edlejší náklady" sheetId="2" r:id="rId2"/>
    <sheet name="10 - SO 01 Malá admminist..." sheetId="3" r:id="rId3"/>
    <sheet name="20 - SO 02 Garáže (zděné ..." sheetId="4" r:id="rId4"/>
    <sheet name="50 - SO 05 Zpevněná ploch..." sheetId="5" r:id="rId5"/>
    <sheet name="60 - SO 06 dílny a kancel..." sheetId="6" r:id="rId6"/>
    <sheet name="70 - SO 07 Ocelová hala" sheetId="7" r:id="rId7"/>
    <sheet name="80 - SO 08 Hlavní budova" sheetId="8" r:id="rId8"/>
    <sheet name="90 - Terénní úpravy" sheetId="9" r:id="rId9"/>
    <sheet name="Seznam figur" sheetId="10" r:id="rId10"/>
    <sheet name="Pokyny pro vyplnění" sheetId="11" r:id="rId11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'00 - Vedlejší náklady'!$C$83:$K$105</definedName>
    <definedName name="_xlnm.Print_Area" localSheetId="1">'00 - Vedlejší náklady'!$C$4:$J$39,'00 - Vedlejší náklady'!$C$45:$J$65,'00 - Vedlejší náklady'!$C$71:$K$105</definedName>
    <definedName name="_xlnm.Print_Titles" localSheetId="1">'00 - Vedlejší náklady'!$83:$83</definedName>
    <definedName name="_xlnm._FilterDatabase" localSheetId="2" hidden="1">'10 - SO 01 Malá admminist...'!$C$81:$K$115</definedName>
    <definedName name="_xlnm.Print_Area" localSheetId="2">'10 - SO 01 Malá admminist...'!$C$4:$J$39,'10 - SO 01 Malá admminist...'!$C$45:$J$63,'10 - SO 01 Malá admminist...'!$C$69:$K$115</definedName>
    <definedName name="_xlnm.Print_Titles" localSheetId="2">'10 - SO 01 Malá admminist...'!$81:$81</definedName>
    <definedName name="_xlnm._FilterDatabase" localSheetId="3" hidden="1">'20 - SO 02 Garáže (zděné ...'!$C$83:$K$127</definedName>
    <definedName name="_xlnm.Print_Area" localSheetId="3">'20 - SO 02 Garáže (zděné ...'!$C$4:$J$39,'20 - SO 02 Garáže (zděné ...'!$C$45:$J$65,'20 - SO 02 Garáže (zděné ...'!$C$71:$K$127</definedName>
    <definedName name="_xlnm.Print_Titles" localSheetId="3">'20 - SO 02 Garáže (zděné ...'!$83:$83</definedName>
    <definedName name="_xlnm._FilterDatabase" localSheetId="4" hidden="1">'50 - SO 05 Zpevněná ploch...'!$C$81:$K$124</definedName>
    <definedName name="_xlnm.Print_Area" localSheetId="4">'50 - SO 05 Zpevněná ploch...'!$C$4:$J$39,'50 - SO 05 Zpevněná ploch...'!$C$45:$J$63,'50 - SO 05 Zpevněná ploch...'!$C$69:$K$124</definedName>
    <definedName name="_xlnm.Print_Titles" localSheetId="4">'50 - SO 05 Zpevněná ploch...'!$81:$81</definedName>
    <definedName name="_xlnm._FilterDatabase" localSheetId="5" hidden="1">'60 - SO 06 dílny a kancel...'!$C$85:$K$132</definedName>
    <definedName name="_xlnm.Print_Area" localSheetId="5">'60 - SO 06 dílny a kancel...'!$C$4:$J$39,'60 - SO 06 dílny a kancel...'!$C$45:$J$67,'60 - SO 06 dílny a kancel...'!$C$73:$K$132</definedName>
    <definedName name="_xlnm.Print_Titles" localSheetId="5">'60 - SO 06 dílny a kancel...'!$85:$85</definedName>
    <definedName name="_xlnm._FilterDatabase" localSheetId="6" hidden="1">'70 - SO 07 Ocelová hala'!$C$81:$K$110</definedName>
    <definedName name="_xlnm.Print_Area" localSheetId="6">'70 - SO 07 Ocelová hala'!$C$4:$J$39,'70 - SO 07 Ocelová hala'!$C$45:$J$63,'70 - SO 07 Ocelová hala'!$C$69:$K$110</definedName>
    <definedName name="_xlnm.Print_Titles" localSheetId="6">'70 - SO 07 Ocelová hala'!$81:$81</definedName>
    <definedName name="_xlnm._FilterDatabase" localSheetId="7" hidden="1">'80 - SO 08 Hlavní budova'!$C$82:$K$116</definedName>
    <definedName name="_xlnm.Print_Area" localSheetId="7">'80 - SO 08 Hlavní budova'!$C$4:$J$39,'80 - SO 08 Hlavní budova'!$C$45:$J$64,'80 - SO 08 Hlavní budova'!$C$70:$K$116</definedName>
    <definedName name="_xlnm.Print_Titles" localSheetId="7">'80 - SO 08 Hlavní budova'!$82:$82</definedName>
    <definedName name="_xlnm._FilterDatabase" localSheetId="8" hidden="1">'90 - Terénní úpravy'!$C$81:$K$119</definedName>
    <definedName name="_xlnm.Print_Area" localSheetId="8">'90 - Terénní úpravy'!$C$4:$J$39,'90 - Terénní úpravy'!$C$45:$J$63,'90 - Terénní úpravy'!$C$69:$K$119</definedName>
    <definedName name="_xlnm.Print_Titles" localSheetId="8">'90 - Terénní úpravy'!$81:$81</definedName>
    <definedName name="_xlnm.Print_Area" localSheetId="9">'Seznam figur'!$C$4:$G$38</definedName>
    <definedName name="_xlnm.Print_Titles" localSheetId="9">'Seznam figur'!$9:$9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62"/>
  <c i="9" r="J35"/>
  <c i="1" r="AX62"/>
  <c i="9"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79"/>
  <c r="J17"/>
  <c r="J15"/>
  <c r="E15"/>
  <c r="F78"/>
  <c r="J14"/>
  <c r="J12"/>
  <c r="J52"/>
  <c r="E7"/>
  <c r="E72"/>
  <c i="8" r="J37"/>
  <c r="J36"/>
  <c i="1" r="AY61"/>
  <c i="8" r="J35"/>
  <c i="1" r="AX61"/>
  <c i="8"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T85"/>
  <c r="R86"/>
  <c r="R85"/>
  <c r="P86"/>
  <c r="P85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73"/>
  <c i="7" r="J37"/>
  <c r="J36"/>
  <c i="1" r="AY60"/>
  <c i="7" r="J35"/>
  <c i="1" r="AX60"/>
  <c i="7"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F76"/>
  <c r="E74"/>
  <c r="F52"/>
  <c r="E50"/>
  <c r="J24"/>
  <c r="E24"/>
  <c r="J79"/>
  <c r="J23"/>
  <c r="J21"/>
  <c r="E21"/>
  <c r="J54"/>
  <c r="J20"/>
  <c r="J18"/>
  <c r="E18"/>
  <c r="F79"/>
  <c r="J17"/>
  <c r="J15"/>
  <c r="E15"/>
  <c r="F78"/>
  <c r="J14"/>
  <c r="J12"/>
  <c r="J76"/>
  <c r="E7"/>
  <c r="E72"/>
  <c i="6" r="J37"/>
  <c r="J36"/>
  <c i="1" r="AY59"/>
  <c i="6" r="J35"/>
  <c i="1" r="AX59"/>
  <c i="6" r="BI132"/>
  <c r="BH132"/>
  <c r="BG132"/>
  <c r="BF132"/>
  <c r="T132"/>
  <c r="T131"/>
  <c r="R132"/>
  <c r="R131"/>
  <c r="P132"/>
  <c r="P131"/>
  <c r="BI129"/>
  <c r="BH129"/>
  <c r="BG129"/>
  <c r="BF129"/>
  <c r="T129"/>
  <c r="T128"/>
  <c r="R129"/>
  <c r="R128"/>
  <c r="P129"/>
  <c r="P128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1"/>
  <c r="BH101"/>
  <c r="BG101"/>
  <c r="BF101"/>
  <c r="T101"/>
  <c r="T100"/>
  <c r="R101"/>
  <c r="R100"/>
  <c r="P101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89"/>
  <c r="BH89"/>
  <c r="BG89"/>
  <c r="BF89"/>
  <c r="T89"/>
  <c r="T88"/>
  <c r="R89"/>
  <c r="R88"/>
  <c r="P89"/>
  <c r="P88"/>
  <c r="F80"/>
  <c r="E78"/>
  <c r="F52"/>
  <c r="E50"/>
  <c r="J24"/>
  <c r="E24"/>
  <c r="J83"/>
  <c r="J23"/>
  <c r="J21"/>
  <c r="E21"/>
  <c r="J82"/>
  <c r="J20"/>
  <c r="J18"/>
  <c r="E18"/>
  <c r="F55"/>
  <c r="J17"/>
  <c r="J15"/>
  <c r="E15"/>
  <c r="F54"/>
  <c r="J14"/>
  <c r="J12"/>
  <c r="J80"/>
  <c r="E7"/>
  <c r="E76"/>
  <c i="5" r="J37"/>
  <c r="J36"/>
  <c i="1" r="AY58"/>
  <c i="5" r="J35"/>
  <c i="1" r="AX58"/>
  <c i="5"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R92"/>
  <c r="P92"/>
  <c r="BI87"/>
  <c r="BH87"/>
  <c r="BG87"/>
  <c r="BF87"/>
  <c r="T87"/>
  <c r="R87"/>
  <c r="P87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79"/>
  <c r="J17"/>
  <c r="J15"/>
  <c r="E15"/>
  <c r="F54"/>
  <c r="J14"/>
  <c r="J12"/>
  <c r="J76"/>
  <c r="E7"/>
  <c r="E72"/>
  <c i="4" r="J37"/>
  <c r="J36"/>
  <c i="1" r="AY57"/>
  <c i="4" r="J35"/>
  <c i="1" r="AX57"/>
  <c i="4"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55"/>
  <c r="J17"/>
  <c r="J15"/>
  <c r="E15"/>
  <c r="F54"/>
  <c r="J14"/>
  <c r="J12"/>
  <c r="J78"/>
  <c r="E7"/>
  <c r="E74"/>
  <c i="3" r="J37"/>
  <c r="J36"/>
  <c i="1" r="AY56"/>
  <c i="3" r="J35"/>
  <c i="1" r="AX56"/>
  <c i="3"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85"/>
  <c r="BH85"/>
  <c r="BG85"/>
  <c r="BF85"/>
  <c r="T85"/>
  <c r="R85"/>
  <c r="P85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78"/>
  <c r="J14"/>
  <c r="J12"/>
  <c r="J76"/>
  <c r="E7"/>
  <c r="E72"/>
  <c i="2" r="J37"/>
  <c r="J36"/>
  <c i="1" r="AY55"/>
  <c i="2" r="J35"/>
  <c i="1" r="AX55"/>
  <c i="2"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78"/>
  <c r="E7"/>
  <c r="E74"/>
  <c i="1" r="L50"/>
  <c r="AM50"/>
  <c r="AM49"/>
  <c r="L49"/>
  <c r="AM47"/>
  <c r="L47"/>
  <c r="L45"/>
  <c r="L44"/>
  <c i="2" r="BK94"/>
  <c i="3" r="J85"/>
  <c i="4" r="J104"/>
  <c r="BK102"/>
  <c i="5" r="J118"/>
  <c r="BK116"/>
  <c i="6" r="J109"/>
  <c r="BK98"/>
  <c i="7" r="J89"/>
  <c i="8" r="BK97"/>
  <c r="J116"/>
  <c i="9" r="BK118"/>
  <c r="BK105"/>
  <c i="3" r="J111"/>
  <c r="J107"/>
  <c i="4" r="BK94"/>
  <c i="5" r="J123"/>
  <c r="BK87"/>
  <c r="J85"/>
  <c i="6" r="J129"/>
  <c i="7" r="BK93"/>
  <c i="8" r="J91"/>
  <c r="J105"/>
  <c i="9" r="J98"/>
  <c r="J102"/>
  <c i="2" r="J99"/>
  <c i="3" r="BK93"/>
  <c i="4" r="J106"/>
  <c r="J112"/>
  <c i="5" r="J112"/>
  <c r="BK112"/>
  <c i="6" r="J119"/>
  <c i="7" r="J110"/>
  <c i="8" r="F35"/>
  <c i="4" r="BK124"/>
  <c i="5" r="J107"/>
  <c i="6" r="J123"/>
  <c i="7" r="J98"/>
  <c r="J93"/>
  <c i="8" r="BK100"/>
  <c i="9" r="BK91"/>
  <c i="2" r="BK92"/>
  <c r="J94"/>
  <c i="3" r="J101"/>
  <c i="4" r="J91"/>
  <c r="BK87"/>
  <c i="5" r="J87"/>
  <c r="J92"/>
  <c i="6" r="BK119"/>
  <c i="7" r="BK100"/>
  <c r="BK89"/>
  <c i="8" r="BK110"/>
  <c r="J100"/>
  <c i="9" r="BK93"/>
  <c r="J118"/>
  <c i="2" r="BK96"/>
  <c i="4" r="BK126"/>
  <c r="BK106"/>
  <c i="5" r="J100"/>
  <c r="J98"/>
  <c i="6" r="J115"/>
  <c i="7" r="BK106"/>
  <c i="8" r="J110"/>
  <c r="J86"/>
  <c i="9" r="BK115"/>
  <c r="J96"/>
  <c r="BK88"/>
  <c i="2" r="J87"/>
  <c i="3" r="J103"/>
  <c i="4" r="BK97"/>
  <c r="BK91"/>
  <c i="5" r="BK98"/>
  <c r="BK100"/>
  <c i="6" r="BK129"/>
  <c r="BK96"/>
  <c i="8" r="BK116"/>
  <c i="9" r="BK98"/>
  <c r="J85"/>
  <c i="2" r="J101"/>
  <c i="3" r="BK115"/>
  <c i="4" r="J102"/>
  <c r="BK110"/>
  <c r="J94"/>
  <c i="5" r="BK92"/>
  <c i="6" r="J94"/>
  <c r="J113"/>
  <c i="8" r="J107"/>
  <c r="BK113"/>
  <c r="J96"/>
  <c i="2" r="BK99"/>
  <c i="3" r="BK107"/>
  <c r="BK85"/>
  <c i="4" r="BK116"/>
  <c i="5" r="BK96"/>
  <c i="6" r="BK101"/>
  <c r="J127"/>
  <c r="J89"/>
  <c i="7" r="J85"/>
  <c i="8" r="BK96"/>
  <c r="BK91"/>
  <c i="9" r="BK108"/>
  <c i="2" r="BK89"/>
  <c r="J89"/>
  <c i="3" r="BK101"/>
  <c i="4" r="BK120"/>
  <c i="5" r="J114"/>
  <c r="BK123"/>
  <c i="6" r="J132"/>
  <c r="J101"/>
  <c i="7" r="J104"/>
  <c i="8" r="J97"/>
  <c i="9" r="BK102"/>
  <c r="BK111"/>
  <c r="J115"/>
  <c i="1" r="AS54"/>
  <c i="5" r="J120"/>
  <c r="BK120"/>
  <c i="6" r="J96"/>
  <c r="J107"/>
  <c i="7" r="J106"/>
  <c i="8" r="J102"/>
  <c i="9" r="J91"/>
  <c i="2" r="BK104"/>
  <c r="J96"/>
  <c i="3" r="BK103"/>
  <c r="BK95"/>
  <c r="BK97"/>
  <c i="4" r="J87"/>
  <c i="5" r="BK85"/>
  <c r="J96"/>
  <c i="6" r="BK123"/>
  <c i="7" r="BK110"/>
  <c r="BK98"/>
  <c i="8" r="BK102"/>
  <c i="9" r="BK96"/>
  <c i="2" r="J104"/>
  <c i="3" r="J95"/>
  <c i="4" r="J120"/>
  <c r="J116"/>
  <c i="5" r="J105"/>
  <c r="BK105"/>
  <c i="6" r="BK89"/>
  <c r="BK109"/>
  <c i="7" r="BK85"/>
  <c i="8" r="J113"/>
  <c r="BK107"/>
  <c i="9" r="J105"/>
  <c i="2" r="BK101"/>
  <c i="3" r="J97"/>
  <c i="4" r="J110"/>
  <c r="BK104"/>
  <c i="5" r="BK114"/>
  <c i="6" r="J98"/>
  <c r="BK115"/>
  <c i="7" r="J108"/>
  <c i="8" r="BK105"/>
  <c i="9" r="J111"/>
  <c r="J88"/>
  <c i="2" r="J92"/>
  <c i="3" r="J115"/>
  <c i="4" r="J124"/>
  <c r="J126"/>
  <c r="J97"/>
  <c i="5" r="BK118"/>
  <c i="6" r="BK127"/>
  <c r="BK113"/>
  <c i="7" r="BK104"/>
  <c r="J100"/>
  <c i="9" r="J93"/>
  <c r="J108"/>
  <c i="2" r="BK87"/>
  <c i="3" r="J93"/>
  <c r="BK111"/>
  <c i="4" r="BK112"/>
  <c i="5" r="J116"/>
  <c r="BK107"/>
  <c i="6" r="BK107"/>
  <c r="BK132"/>
  <c r="BK94"/>
  <c i="7" r="BK108"/>
  <c i="8" r="BK86"/>
  <c i="9" r="BK85"/>
  <c i="2" l="1" r="BK86"/>
  <c r="J86"/>
  <c r="J61"/>
  <c r="BK91"/>
  <c r="J91"/>
  <c r="J62"/>
  <c r="BK98"/>
  <c r="J98"/>
  <c r="J63"/>
  <c i="3" r="P84"/>
  <c r="R94"/>
  <c i="4" r="R86"/>
  <c r="R96"/>
  <c r="T103"/>
  <c i="5" r="T84"/>
  <c r="R111"/>
  <c i="6" r="P93"/>
  <c r="R106"/>
  <c i="7" r="P84"/>
  <c r="BK97"/>
  <c r="J97"/>
  <c r="J62"/>
  <c r="R97"/>
  <c i="8" r="R90"/>
  <c r="R99"/>
  <c i="2" r="T86"/>
  <c r="T91"/>
  <c r="T98"/>
  <c i="3" r="R84"/>
  <c r="R83"/>
  <c r="R82"/>
  <c r="T94"/>
  <c i="4" r="BK86"/>
  <c r="J86"/>
  <c r="J61"/>
  <c r="BK96"/>
  <c r="J96"/>
  <c r="J62"/>
  <c r="P103"/>
  <c i="5" r="P84"/>
  <c r="T111"/>
  <c i="6" r="BK93"/>
  <c r="J93"/>
  <c r="J62"/>
  <c r="P106"/>
  <c i="7" r="R84"/>
  <c r="R83"/>
  <c r="R82"/>
  <c r="P97"/>
  <c i="8" r="BK90"/>
  <c r="J90"/>
  <c r="J62"/>
  <c r="T99"/>
  <c i="2" r="R86"/>
  <c r="R91"/>
  <c r="R98"/>
  <c i="3" r="T84"/>
  <c r="T83"/>
  <c r="T82"/>
  <c r="P94"/>
  <c i="4" r="P86"/>
  <c r="P85"/>
  <c r="P84"/>
  <c i="1" r="AU57"/>
  <c i="4" r="P96"/>
  <c r="BK103"/>
  <c r="J103"/>
  <c r="J63"/>
  <c i="5" r="BK84"/>
  <c r="BK83"/>
  <c r="BK82"/>
  <c r="J82"/>
  <c r="J59"/>
  <c r="BK111"/>
  <c r="J111"/>
  <c r="J62"/>
  <c i="6" r="R93"/>
  <c r="R87"/>
  <c r="R86"/>
  <c r="BK106"/>
  <c r="J106"/>
  <c r="J64"/>
  <c i="8" r="P90"/>
  <c r="P99"/>
  <c i="9" r="P84"/>
  <c i="2" r="P86"/>
  <c r="P91"/>
  <c r="P98"/>
  <c i="3" r="BK84"/>
  <c r="J84"/>
  <c r="J61"/>
  <c r="BK94"/>
  <c r="J94"/>
  <c r="J62"/>
  <c i="4" r="T86"/>
  <c r="T85"/>
  <c r="T84"/>
  <c r="T96"/>
  <c r="R103"/>
  <c i="5" r="R84"/>
  <c r="R83"/>
  <c r="R82"/>
  <c r="P111"/>
  <c i="6" r="T93"/>
  <c r="T106"/>
  <c i="7" r="BK84"/>
  <c r="J84"/>
  <c r="J61"/>
  <c r="T84"/>
  <c r="T83"/>
  <c r="T82"/>
  <c r="T97"/>
  <c i="8" r="T90"/>
  <c r="T84"/>
  <c r="T83"/>
  <c r="BK99"/>
  <c r="J99"/>
  <c r="J63"/>
  <c i="9" r="BK84"/>
  <c r="J84"/>
  <c r="J61"/>
  <c r="R84"/>
  <c r="T84"/>
  <c r="BK107"/>
  <c r="J107"/>
  <c r="J62"/>
  <c r="P107"/>
  <c r="R107"/>
  <c r="T107"/>
  <c i="6" r="BK128"/>
  <c r="J128"/>
  <c r="J65"/>
  <c i="2" r="BK103"/>
  <c r="J103"/>
  <c r="J64"/>
  <c i="6" r="BK88"/>
  <c r="J88"/>
  <c r="J61"/>
  <c r="BK100"/>
  <c r="J100"/>
  <c r="J63"/>
  <c i="8" r="BK85"/>
  <c r="BK84"/>
  <c r="J84"/>
  <c r="J60"/>
  <c i="4" r="BK125"/>
  <c r="J125"/>
  <c r="J64"/>
  <c i="6" r="BK131"/>
  <c r="J131"/>
  <c r="J66"/>
  <c i="8" r="J85"/>
  <c r="J61"/>
  <c i="9" r="F54"/>
  <c r="J76"/>
  <c r="J79"/>
  <c r="BE88"/>
  <c r="E48"/>
  <c r="BE91"/>
  <c r="BE93"/>
  <c r="BE96"/>
  <c r="BE98"/>
  <c r="BE102"/>
  <c r="BE105"/>
  <c r="BE118"/>
  <c i="8" r="BK83"/>
  <c r="J83"/>
  <c r="J59"/>
  <c i="9" r="F55"/>
  <c r="BE108"/>
  <c r="BE111"/>
  <c r="BE115"/>
  <c r="J54"/>
  <c r="BE85"/>
  <c i="8" r="BE105"/>
  <c r="E48"/>
  <c r="J52"/>
  <c r="J54"/>
  <c r="J55"/>
  <c r="BE86"/>
  <c r="BE91"/>
  <c r="BE97"/>
  <c r="BE102"/>
  <c r="BE107"/>
  <c r="BE113"/>
  <c r="BE116"/>
  <c i="1" r="BB61"/>
  <c i="7" r="BK83"/>
  <c r="BK82"/>
  <c r="J82"/>
  <c r="J59"/>
  <c i="8" r="F54"/>
  <c r="F55"/>
  <c r="BE96"/>
  <c r="BE100"/>
  <c r="BE110"/>
  <c i="7" r="J55"/>
  <c r="J78"/>
  <c r="BE100"/>
  <c r="BE106"/>
  <c r="BE108"/>
  <c r="BE110"/>
  <c r="J52"/>
  <c r="F55"/>
  <c r="BE89"/>
  <c r="E48"/>
  <c r="F54"/>
  <c r="BE85"/>
  <c r="BE93"/>
  <c r="BE98"/>
  <c r="BE104"/>
  <c i="5" r="J84"/>
  <c r="J61"/>
  <c i="6" r="J52"/>
  <c r="J55"/>
  <c r="F82"/>
  <c r="F83"/>
  <c r="BE94"/>
  <c i="5" r="J83"/>
  <c r="J60"/>
  <c i="6" r="E48"/>
  <c r="J54"/>
  <c r="BE96"/>
  <c r="BE101"/>
  <c r="BE109"/>
  <c r="BE119"/>
  <c r="BE129"/>
  <c r="BE107"/>
  <c r="BE113"/>
  <c r="BE115"/>
  <c r="BE127"/>
  <c r="BE132"/>
  <c r="BE89"/>
  <c r="BE98"/>
  <c r="BE123"/>
  <c i="5" r="J52"/>
  <c r="J54"/>
  <c r="J79"/>
  <c r="BE96"/>
  <c r="BE98"/>
  <c r="BE100"/>
  <c r="BE123"/>
  <c r="E48"/>
  <c r="F78"/>
  <c r="BE87"/>
  <c r="BE92"/>
  <c r="BE105"/>
  <c r="BE112"/>
  <c r="BE114"/>
  <c r="F55"/>
  <c r="BE85"/>
  <c r="BE107"/>
  <c r="BE116"/>
  <c r="BE118"/>
  <c r="BE120"/>
  <c i="4" r="E48"/>
  <c r="F81"/>
  <c r="J52"/>
  <c r="J55"/>
  <c r="F80"/>
  <c r="BE87"/>
  <c r="BE91"/>
  <c r="BE124"/>
  <c r="BE126"/>
  <c r="J80"/>
  <c r="BE94"/>
  <c r="BE97"/>
  <c r="BE102"/>
  <c r="BE104"/>
  <c r="BE106"/>
  <c r="BE110"/>
  <c r="BE112"/>
  <c r="BE116"/>
  <c r="BE120"/>
  <c i="3" r="E48"/>
  <c r="J54"/>
  <c r="BE95"/>
  <c r="BE115"/>
  <c r="J52"/>
  <c r="J55"/>
  <c r="BE85"/>
  <c r="BE97"/>
  <c r="F54"/>
  <c r="F55"/>
  <c r="BE93"/>
  <c r="BE101"/>
  <c r="BE103"/>
  <c r="BE107"/>
  <c r="BE111"/>
  <c i="2" r="BE92"/>
  <c r="F81"/>
  <c r="BE104"/>
  <c r="E48"/>
  <c r="J52"/>
  <c r="F54"/>
  <c r="J54"/>
  <c r="J55"/>
  <c r="BE87"/>
  <c r="BE94"/>
  <c r="BE96"/>
  <c r="BE99"/>
  <c r="BE101"/>
  <c r="BE89"/>
  <c r="F35"/>
  <c i="1" r="BB55"/>
  <c i="4" r="F36"/>
  <c i="1" r="BC57"/>
  <c i="6" r="J34"/>
  <c i="1" r="AW59"/>
  <c i="6" r="F36"/>
  <c i="1" r="BC59"/>
  <c i="5" r="F37"/>
  <c i="1" r="BD58"/>
  <c i="4" r="F35"/>
  <c i="1" r="BB57"/>
  <c i="7" r="F37"/>
  <c i="1" r="BD60"/>
  <c i="8" r="F37"/>
  <c i="1" r="BD61"/>
  <c i="9" r="F36"/>
  <c i="1" r="BC62"/>
  <c i="4" r="J34"/>
  <c i="1" r="AW57"/>
  <c i="5" r="J34"/>
  <c i="1" r="AW58"/>
  <c i="6" r="F37"/>
  <c i="1" r="BD59"/>
  <c i="3" r="J34"/>
  <c i="1" r="AW56"/>
  <c i="4" r="F37"/>
  <c i="1" r="BD57"/>
  <c i="3" r="F36"/>
  <c i="1" r="BC56"/>
  <c i="7" r="F34"/>
  <c i="1" r="BA60"/>
  <c i="8" r="J34"/>
  <c i="1" r="AW61"/>
  <c i="9" r="J34"/>
  <c i="1" r="AW62"/>
  <c i="9" r="F37"/>
  <c i="1" r="BD62"/>
  <c i="2" r="F34"/>
  <c i="1" r="BA55"/>
  <c i="5" r="F36"/>
  <c i="1" r="BC58"/>
  <c i="6" r="F35"/>
  <c i="1" r="BB59"/>
  <c i="2" r="F36"/>
  <c i="1" r="BC55"/>
  <c i="5" r="F34"/>
  <c i="1" r="BA58"/>
  <c i="2" r="F37"/>
  <c i="1" r="BD55"/>
  <c i="4" r="F34"/>
  <c i="1" r="BA57"/>
  <c i="7" r="F36"/>
  <c i="1" r="BC60"/>
  <c i="8" r="F34"/>
  <c i="1" r="BA61"/>
  <c i="9" r="F35"/>
  <c i="1" r="BB62"/>
  <c i="3" r="F34"/>
  <c i="1" r="BA56"/>
  <c i="5" r="F35"/>
  <c i="1" r="BB58"/>
  <c i="6" r="F34"/>
  <c i="1" r="BA59"/>
  <c i="5" r="J30"/>
  <c i="2" r="J34"/>
  <c i="1" r="AW55"/>
  <c i="3" r="F37"/>
  <c i="1" r="BD56"/>
  <c i="3" r="F35"/>
  <c i="1" r="BB56"/>
  <c i="7" r="J34"/>
  <c i="1" r="AW60"/>
  <c i="7" r="F35"/>
  <c i="1" r="BB60"/>
  <c i="8" r="F36"/>
  <c i="1" r="BC61"/>
  <c i="9" r="F34"/>
  <c i="1" r="BA62"/>
  <c i="6" l="1" r="T87"/>
  <c r="T86"/>
  <c i="8" r="P84"/>
  <c r="P83"/>
  <c i="1" r="AU61"/>
  <c i="2" r="T85"/>
  <c r="T84"/>
  <c i="8" r="R84"/>
  <c r="R83"/>
  <c i="6" r="P87"/>
  <c r="P86"/>
  <c i="1" r="AU59"/>
  <c i="9" r="P83"/>
  <c r="P82"/>
  <c i="1" r="AU62"/>
  <c i="2" r="R85"/>
  <c r="R84"/>
  <c i="7" r="P83"/>
  <c r="P82"/>
  <c i="1" r="AU60"/>
  <c i="9" r="R83"/>
  <c r="R82"/>
  <c i="5" r="P83"/>
  <c r="P82"/>
  <c i="1" r="AU58"/>
  <c i="3" r="P83"/>
  <c r="P82"/>
  <c i="1" r="AU56"/>
  <c i="9" r="T83"/>
  <c r="T82"/>
  <c i="4" r="R85"/>
  <c r="R84"/>
  <c i="2" r="P85"/>
  <c r="P84"/>
  <c i="1" r="AU55"/>
  <c i="5" r="T83"/>
  <c r="T82"/>
  <c i="3" r="BK83"/>
  <c r="J83"/>
  <c r="J60"/>
  <c i="6" r="BK87"/>
  <c r="J87"/>
  <c r="J60"/>
  <c i="2" r="BK85"/>
  <c r="J85"/>
  <c r="J60"/>
  <c i="4" r="BK85"/>
  <c r="J85"/>
  <c r="J60"/>
  <c i="9" r="BK83"/>
  <c r="J83"/>
  <c r="J60"/>
  <c i="7" r="J83"/>
  <c r="J60"/>
  <c i="1" r="AG58"/>
  <c i="8" r="J30"/>
  <c i="1" r="AG61"/>
  <c r="BD54"/>
  <c r="W33"/>
  <c r="BC54"/>
  <c r="W32"/>
  <c i="5" r="J33"/>
  <c i="1" r="AV58"/>
  <c r="AT58"/>
  <c r="AN58"/>
  <c i="5" r="F33"/>
  <c i="1" r="AZ58"/>
  <c i="9" r="F33"/>
  <c i="1" r="AZ62"/>
  <c r="BB54"/>
  <c r="W31"/>
  <c i="2" r="J33"/>
  <c i="1" r="AV55"/>
  <c r="AT55"/>
  <c r="BA54"/>
  <c r="W30"/>
  <c i="8" r="F33"/>
  <c i="1" r="AZ61"/>
  <c i="7" r="F33"/>
  <c i="1" r="AZ60"/>
  <c i="6" r="F33"/>
  <c i="1" r="AZ59"/>
  <c i="6" r="J33"/>
  <c i="1" r="AV59"/>
  <c r="AT59"/>
  <c i="7" r="J33"/>
  <c i="1" r="AV60"/>
  <c r="AT60"/>
  <c i="3" r="J33"/>
  <c i="1" r="AV56"/>
  <c r="AT56"/>
  <c i="7" r="J30"/>
  <c i="1" r="AG60"/>
  <c i="2" r="F33"/>
  <c i="1" r="AZ55"/>
  <c i="8" r="J33"/>
  <c i="1" r="AV61"/>
  <c r="AT61"/>
  <c i="4" r="J33"/>
  <c i="1" r="AV57"/>
  <c r="AT57"/>
  <c i="3" r="F33"/>
  <c i="1" r="AZ56"/>
  <c i="9" r="J33"/>
  <c i="1" r="AV62"/>
  <c r="AT62"/>
  <c i="4" r="F33"/>
  <c i="1" r="AZ57"/>
  <c i="9" l="1" r="BK82"/>
  <c r="J82"/>
  <c r="J59"/>
  <c i="6" r="BK86"/>
  <c r="J86"/>
  <c r="J59"/>
  <c i="3" r="BK82"/>
  <c r="J82"/>
  <c i="4" r="BK84"/>
  <c r="J84"/>
  <c r="J59"/>
  <c i="2" r="BK84"/>
  <c r="J84"/>
  <c r="J59"/>
  <c i="1" r="AN61"/>
  <c r="AN60"/>
  <c i="8" r="J39"/>
  <c i="7" r="J39"/>
  <c i="5" r="J39"/>
  <c i="1" r="AU54"/>
  <c r="AZ54"/>
  <c r="W29"/>
  <c r="AY54"/>
  <c r="AW54"/>
  <c r="AK30"/>
  <c i="3" r="J30"/>
  <c i="1" r="AG56"/>
  <c r="AX54"/>
  <c i="3" l="1" r="J39"/>
  <c r="J59"/>
  <c i="1" r="AN56"/>
  <c i="9" r="J30"/>
  <c i="1" r="AG62"/>
  <c i="2" r="J30"/>
  <c i="1" r="AG55"/>
  <c i="4" r="J30"/>
  <c i="1" r="AG57"/>
  <c r="AV54"/>
  <c r="AK29"/>
  <c i="6" r="J30"/>
  <c i="1" r="AG59"/>
  <c i="6" l="1" r="J39"/>
  <c i="9" r="J39"/>
  <c i="2" r="J39"/>
  <c i="4" r="J39"/>
  <c i="1" r="AN55"/>
  <c r="AN57"/>
  <c r="AN59"/>
  <c r="AN62"/>
  <c r="AG54"/>
  <c r="AK26"/>
  <c r="AT54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<sst xmlns="http://schemas.openxmlformats.org/spreadsheetml/2006/main">
  <si>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</si>
  <si>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</si>
  <si>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</si>
  <si>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</si>
  <si>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</si>
  <si>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{ed322616-d76a-45a7-ae36-f85c37635f04}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</si>
  <si>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</si>
  <si>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</si>
  <si>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</si>
  <si>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</si>
  <si>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</si>
  <si>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</si>
  <si>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</si>
  <si>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</si>
  <si>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S41R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</si>
  <si>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</si>
  <si>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</si>
  <si>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Odstranění staveb areálu Bytov, Chebská 252, M.Lázně</t>
  </si>
  <si>
    <t>KSO:</t>
  </si>
  <si>
    <t/>
  </si>
  <si>
    <t>CC-CZ:</t>
  </si>
  <si>
    <t>Místo:</t>
  </si>
  <si>
    <t xml:space="preserve"> </t>
  </si>
  <si>
    <t>Datum:</t>
  </si>
  <si>
    <t>4. 9. 2023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</si>
  <si>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</si>
  <si>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</si>
  <si>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</si>
  <si>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</si>
  <si>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</si>
  <si>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</si>
  <si>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</si>
  <si>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</si>
  <si>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</si>
  <si>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</si>
  <si>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</si>
  <si>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</si>
  <si>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</si>
  <si>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</si>
  <si>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</si>
  <si>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</si>
  <si>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</si>
  <si>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</si>
  <si>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</si>
  <si>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</si>
  <si>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</si>
  <si>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</si>
  <si>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</si>
  <si>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</si>
  <si>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</si>
  <si>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</si>
  <si>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</si>
  <si>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</si>
  <si>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</si>
  <si>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</si>
  <si>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</si>
  <si>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</si>
  <si>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</si>
  <si>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</si>
  <si>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</si>
  <si>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</si>
  <si>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</si>
  <si>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</si>
  <si>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</si>
  <si>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</si>
  <si>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</si>
  <si>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</si>
  <si>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</si>
  <si>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</si>
  <si>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</si>
  <si>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</si>
  <si>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</si>
  <si>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</si>
  <si>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</si>
  <si>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</si>
  <si>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náklady</t>
  </si>
  <si>
    <t>STA</t>
  </si>
  <si>
    <t>1</t>
  </si>
  <si>
    <t>{0089f5fe-e458-40e6-8b89-1645a82d281d}</t>
  </si>
  <si>
    <t>2</t>
  </si>
  <si>
    <t>10</t>
  </si>
  <si>
    <t>SO 01 Malá admministrativní budova (vlevo od vjezdu)</t>
  </si>
  <si>
    <t>{31813fe7-8f74-4df6-bd06-b382b1087325}</t>
  </si>
  <si>
    <t>20</t>
  </si>
  <si>
    <t>SO 02 Garáže (zděné u hl. budovy)</t>
  </si>
  <si>
    <t>{906b787f-184b-4bca-8c3c-2bd9229be739}</t>
  </si>
  <si>
    <t>50</t>
  </si>
  <si>
    <t>SO 05 Zpevněná plocha dvora</t>
  </si>
  <si>
    <t>{871f3446-15e1-4b92-912a-1c8bb0a05e1a}</t>
  </si>
  <si>
    <t>60</t>
  </si>
  <si>
    <t>SO 06 dílny a kanceláře (u hlavní budovy)</t>
  </si>
  <si>
    <t>{b84f2180-bccb-45eb-8bfe-2a0396bea387}</t>
  </si>
  <si>
    <t>70</t>
  </si>
  <si>
    <t>SO 07 Ocelová hala</t>
  </si>
  <si>
    <t>{5e6a74e8-3088-4ce8-9f3d-6b6e7756c723}</t>
  </si>
  <si>
    <t>80</t>
  </si>
  <si>
    <t>SO 08 Hlavní budova</t>
  </si>
  <si>
    <t>{c2b3264c-ff62-4a10-b507-83c46ef49afc}</t>
  </si>
  <si>
    <t>90</t>
  </si>
  <si>
    <t>Terénní úpravy</t>
  </si>
  <si>
    <t>{d3a2f5de-8736-4590-82e8-f5acd43ed360}</t>
  </si>
  <si>
    <t>KRYCÍ LIST SOUPISU PRACÍ</t>
  </si>
  <si>
    <t>Objekt:</t>
  </si>
  <si>
    <t>00 - Vedlejší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</si>
  <si>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</si>
  <si>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</si>
  <si>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</si>
  <si>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</si>
  <si>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</si>
  <si>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</si>
  <si>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</si>
  <si>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</si>
  <si>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</si>
  <si>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</si>
  <si>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</si>
  <si>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</si>
  <si>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</si>
  <si>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</si>
  <si>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</si>
  <si>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</si>
  <si>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</si>
  <si>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</si>
  <si>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</si>
  <si>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</si>
  <si>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</si>
  <si>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</si>
  <si>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</si>
  <si>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</si>
  <si>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</si>
  <si>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</si>
  <si>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</si>
  <si>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</si>
  <si>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</si>
  <si>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</si>
  <si>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</si>
  <si>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Kč</t>
  </si>
  <si>
    <t>CS ÚRS 2023 02</t>
  </si>
  <si>
    <t>4</t>
  </si>
  <si>
    <t>Online PSC</t>
  </si>
  <si>
    <t>https://podminky.urs.cz/item/CS_URS_2023_02/012002000</t>
  </si>
  <si>
    <t>013254000</t>
  </si>
  <si>
    <t>Dokumentace skutečného provedení stavby</t>
  </si>
  <si>
    <t>pare</t>
  </si>
  <si>
    <t>https://podminky.urs.cz/item/CS_URS_2023_02/013254000</t>
  </si>
  <si>
    <t>VRN3</t>
  </si>
  <si>
    <t>Zařízení staveniště</t>
  </si>
  <si>
    <t>3</t>
  </si>
  <si>
    <t>032002000</t>
  </si>
  <si>
    <t>Vybavení staveniště</t>
  </si>
  <si>
    <t>6</t>
  </si>
  <si>
    <t>https://podminky.urs.cz/item/CS_URS_2023_02/032002000</t>
  </si>
  <si>
    <t>034002000.1</t>
  </si>
  <si>
    <t>Zabezpečení staveniště</t>
  </si>
  <si>
    <t>8</t>
  </si>
  <si>
    <t>https://podminky.urs.cz/item/CS_URS_2023_02/034002000.1</t>
  </si>
  <si>
    <t>039002000.1</t>
  </si>
  <si>
    <t>Zrušení zařízení staveniště</t>
  </si>
  <si>
    <t>https://podminky.urs.cz/item/CS_URS_2023_02/039002000.1</t>
  </si>
  <si>
    <t>VRN4</t>
  </si>
  <si>
    <t>Inženýrská činnost</t>
  </si>
  <si>
    <t>042503000</t>
  </si>
  <si>
    <t>Plán BOZP na staveništi</t>
  </si>
  <si>
    <t>https://podminky.urs.cz/item/CS_URS_2023_02/042503000</t>
  </si>
  <si>
    <t>7</t>
  </si>
  <si>
    <t>049103000</t>
  </si>
  <si>
    <t>Náklady vzniklé v souvislosti s realizací stavby</t>
  </si>
  <si>
    <t>14</t>
  </si>
  <si>
    <t>https://podminky.urs.cz/item/CS_URS_2023_02/049103000</t>
  </si>
  <si>
    <t>VRN6</t>
  </si>
  <si>
    <t>Územní vlivy</t>
  </si>
  <si>
    <t>065002000</t>
  </si>
  <si>
    <t>Mimostaveništní doprava materiálů</t>
  </si>
  <si>
    <t>16</t>
  </si>
  <si>
    <t>https://podminky.urs.cz/item/CS_URS_2023_02/065002000</t>
  </si>
  <si>
    <t>10 - SO 01 Malá admministrativní budova (vlevo od vjezdu)</t>
  </si>
  <si>
    <t>HSV - Práce a dodávky HSV</t>
  </si>
  <si>
    <t xml:space="preserve">    9 - Ostatní konstrukce a práce, bourání</t>
  </si>
  <si>
    <t xml:space="preserve">    997 - Přesun sutě</t>
  </si>
  <si>
    <t>HSV</t>
  </si>
  <si>
    <t>Práce a dodávky HSV</t>
  </si>
  <si>
    <t>9</t>
  </si>
  <si>
    <t>Ostatní konstrukce a práce, bourání</t>
  </si>
  <si>
    <t>981011313</t>
  </si>
  <si>
    <t>Demolice budov postupným rozebíráním z cihel, kamene, smíšeného nebo hrázděného zdiva, tvárnic na maltu vápennou nebo vápenocementovou s podílem konstrukcí přes 15 do 20 %</t>
  </si>
  <si>
    <t>m3</t>
  </si>
  <si>
    <t>https://podminky.urs.cz/item/CS_URS_2023_02/981011313</t>
  </si>
  <si>
    <t>VV</t>
  </si>
  <si>
    <t>111*3,9</t>
  </si>
  <si>
    <t>111*1,47*0,5</t>
  </si>
  <si>
    <t>111*((0,6+0,95)/2)</t>
  </si>
  <si>
    <t>37,31*(2,5+0,3)</t>
  </si>
  <si>
    <t>37,31*0,85*0,5</t>
  </si>
  <si>
    <t>Součet</t>
  </si>
  <si>
    <t>sítě</t>
  </si>
  <si>
    <t>Odpojení od přípojek sítí</t>
  </si>
  <si>
    <t>ks</t>
  </si>
  <si>
    <t>R-pol.</t>
  </si>
  <si>
    <t>2133918613</t>
  </si>
  <si>
    <t>997</t>
  </si>
  <si>
    <t>Přesun sutě</t>
  </si>
  <si>
    <t>997006512</t>
  </si>
  <si>
    <t>Vodorovné doprava suti s naložením a složením na skládku do 1 km</t>
  </si>
  <si>
    <t>t</t>
  </si>
  <si>
    <t>https://podminky.urs.cz/item/CS_URS_2023_02/997006512</t>
  </si>
  <si>
    <t>997006519</t>
  </si>
  <si>
    <t>Příplatek k vodorovnému přemístění suti na skládku ZKD 1 km přes 1 km</t>
  </si>
  <si>
    <t>https://podminky.urs.cz/item/CS_URS_2023_02/997006519</t>
  </si>
  <si>
    <t>252,292*34 "Přepočtené koeficientem množství</t>
  </si>
  <si>
    <t>997006551</t>
  </si>
  <si>
    <t>Hrubé urovnání suti na skládce bez zhutnění</t>
  </si>
  <si>
    <t>https://podminky.urs.cz/item/CS_URS_2023_02/997006551</t>
  </si>
  <si>
    <t>997013871</t>
  </si>
  <si>
    <t>Poplatek za uložení stavebního odpadu na recyklační skládce (skládkovné) směsného stavebního a demoličního zatříděného do Katalogu odpadů pod kódem 17 09 04</t>
  </si>
  <si>
    <t>https://podminky.urs.cz/item/CS_URS_2023_02/997013871</t>
  </si>
  <si>
    <t>252,292-25,229*2-5</t>
  </si>
  <si>
    <t>997013811</t>
  </si>
  <si>
    <t>Poplatek za uložení stavebního dřevěného odpadu na skládce (skládkovné)</t>
  </si>
  <si>
    <t>https://podminky.urs.cz/item/CS_URS_2023_02/997013811</t>
  </si>
  <si>
    <t>252,292*0,1</t>
  </si>
  <si>
    <t>997013631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</si>
  <si>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</si>
  <si>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</si>
  <si>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997999000</t>
  </si>
  <si>
    <t>Prodej oceli do šrotu - předpoklad</t>
  </si>
  <si>
    <t>20 - SO 02 Garáže (zděné u hl. budovy)</t>
  </si>
  <si>
    <t xml:space="preserve">    6 - Úpravy povrchů, podlahy a osazování výplní</t>
  </si>
  <si>
    <t xml:space="preserve">    998 - Přesun hmot</t>
  </si>
  <si>
    <t>Úpravy povrchů, podlahy a osazování výplní</t>
  </si>
  <si>
    <t>632450124</t>
  </si>
  <si>
    <t>Vyrovnávací cementový potěr tl do 50 mm ze suchých směsí provedený v pásu</t>
  </si>
  <si>
    <t>m2</t>
  </si>
  <si>
    <t>https://podminky.urs.cz/item/CS_URS_2023_02/632450124</t>
  </si>
  <si>
    <t>25,2*0,3</t>
  </si>
  <si>
    <t>417351115</t>
  </si>
  <si>
    <t>Bednění bočnic ztužujících pásů a věnců včetně vzpěr zřízení</t>
  </si>
  <si>
    <t>-654126670</t>
  </si>
  <si>
    <t>https://podminky.urs.cz/item/CS_URS_2023_02/417351115</t>
  </si>
  <si>
    <t>25,05*0,5*2</t>
  </si>
  <si>
    <t>417351116</t>
  </si>
  <si>
    <t>Bednění bočnic ztužujících pásů a věnců včetně vzpěr odstranění</t>
  </si>
  <si>
    <t>2138080202</t>
  </si>
  <si>
    <t>https://podminky.urs.cz/item/CS_URS_2023_02/417351116</t>
  </si>
  <si>
    <t>981131313</t>
  </si>
  <si>
    <t>Demolice hal zděných na MVC podíl konstrukcí do 20 % postupným rozebíráním</t>
  </si>
  <si>
    <t>https://podminky.urs.cz/item/CS_URS_2023_02/981131313</t>
  </si>
  <si>
    <t>296,65*4,01 "ponechat část obvodové stěny jako opěrnou zeď - viz PD</t>
  </si>
  <si>
    <t>296,65*0,87*0,5</t>
  </si>
  <si>
    <t>1293748469</t>
  </si>
  <si>
    <t>461,514*34 "Přepočtené koeficientem množství</t>
  </si>
  <si>
    <t>461,514-46,151*2-8</t>
  </si>
  <si>
    <t>461,514*0,1</t>
  </si>
  <si>
    <t>11</t>
  </si>
  <si>
    <t>18</t>
  </si>
  <si>
    <t>998</t>
  </si>
  <si>
    <t>Přesun hmot</t>
  </si>
  <si>
    <t>13</t>
  </si>
  <si>
    <t>998011001</t>
  </si>
  <si>
    <t>Přesun hmot pro budovy zděné v do 6 m</t>
  </si>
  <si>
    <t>https://podminky.urs.cz/item/CS_URS_2023_02/998011001</t>
  </si>
  <si>
    <t>50 - SO 05 Zpevněná plocha dvora</t>
  </si>
  <si>
    <t xml:space="preserve">    1 - Zemní práce</t>
  </si>
  <si>
    <t>Zemní práce</t>
  </si>
  <si>
    <t>113107161</t>
  </si>
  <si>
    <t>Odstranění podkladu pl přes 50 do 200 m2 z kameniva drceného tl 100 mm</t>
  </si>
  <si>
    <t>https://podminky.urs.cz/item/CS_URS_2023_02/113107161</t>
  </si>
  <si>
    <t>113107161.1</t>
  </si>
  <si>
    <t>262769368</t>
  </si>
  <si>
    <t>https://podminky.urs.cz/item/CS_URS_2023_02/113107161.1</t>
  </si>
  <si>
    <t>P</t>
  </si>
  <si>
    <t>Poznámka k položce:_x000d_
demontání hmotnost pro 50 mm</t>
  </si>
  <si>
    <t xml:space="preserve">"po beton předpoklad 50 mm </t>
  </si>
  <si>
    <t>396,15+7,7+3,45+18,52</t>
  </si>
  <si>
    <t>113107236</t>
  </si>
  <si>
    <t>Odstranění podkladu pl nad 200 m2 z betonu vyztuženého sítěmi tl 150 mm</t>
  </si>
  <si>
    <t>https://podminky.urs.cz/item/CS_URS_2023_02/113107236</t>
  </si>
  <si>
    <t>113107241</t>
  </si>
  <si>
    <t>Odstranění podkladu pl přes 200 m2 živičných tl 50 mm</t>
  </si>
  <si>
    <t>https://podminky.urs.cz/item/CS_URS_2023_02/113107241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</si>
  <si>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</si>
  <si>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</si>
  <si>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-580398756</t>
  </si>
  <si>
    <t>https://podminky.urs.cz/item/CS_URS_2023_02/113106171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</si>
  <si>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</si>
  <si>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</si>
  <si>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-1261468831</t>
  </si>
  <si>
    <t>https://podminky.urs.cz/item/CS_URS_2023_02/113107222</t>
  </si>
  <si>
    <t>"pod asflat"379,31</t>
  </si>
  <si>
    <t>"pod zámkovou dlažbu"130,46</t>
  </si>
  <si>
    <t>113151111</t>
  </si>
  <si>
    <t>Rozebrání zpevněných ploch ze silničních dílců</t>
  </si>
  <si>
    <t>https://podminky.urs.cz/item/CS_URS_2023_02/113151111</t>
  </si>
  <si>
    <t>181951112</t>
  </si>
  <si>
    <t>Úprava pláně vyrovnáním výškových rozdílů strojně v hornině třídy těžitelnosti I, skupiny 1 až 3 se zhutněním</t>
  </si>
  <si>
    <t>https://podminky.urs.cz/item/CS_URS_2023_02/181951112</t>
  </si>
  <si>
    <t>186,35+425,82+379,31+31,32+130,46</t>
  </si>
  <si>
    <t>997013862</t>
  </si>
  <si>
    <t>Poplatek za uložení stavebního odpadu na recyklační skládce (skládkovné) z armovaného betonu zatříděného do Katalogu odpadů pod kódem 17 01 01</t>
  </si>
  <si>
    <t>https://podminky.urs.cz/item/CS_URS_2023_02/997013862</t>
  </si>
  <si>
    <t>997013873</t>
  </si>
  <si>
    <t>Poplatek za uložení stavebního odpadu na recyklační skládce (skládkovné) zeminy a kamení zatříděného do Katalogu odpadů pod kódem 17 05 04</t>
  </si>
  <si>
    <t>-1319789272</t>
  </si>
  <si>
    <t>https://podminky.urs.cz/item/CS_URS_2023_02/997013873</t>
  </si>
  <si>
    <t>479,199-147,833-37,172</t>
  </si>
  <si>
    <t>997221875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</si>
  <si>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</si>
  <si>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</si>
  <si>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60 - SO 06 dílny a kanceláře (u hlavní budovy)</t>
  </si>
  <si>
    <t xml:space="preserve">    3 - Svislé a kompletní konstrukce</t>
  </si>
  <si>
    <t>OST - Ostatní</t>
  </si>
  <si>
    <t>Svislé a kompletní konstrukce</t>
  </si>
  <si>
    <t>310239211</t>
  </si>
  <si>
    <t>Zazdívka otvorů pl do 4 m2 ve zdivu nadzákladovém cihlami pálenými na MVC</t>
  </si>
  <si>
    <t>https://podminky.urs.cz/item/CS_URS_2023_02/310239211</t>
  </si>
  <si>
    <t>1*2*0,3*2</t>
  </si>
  <si>
    <t>622321121</t>
  </si>
  <si>
    <t>Vápenocementová omítka hladká jednovrstvá vnějších stěn nanášená ručně</t>
  </si>
  <si>
    <t>https://podminky.urs.cz/item/CS_URS_2023_02/622321121</t>
  </si>
  <si>
    <t>783823133</t>
  </si>
  <si>
    <t>Penetrační nátěr omítek hladkých omítek hladkých, zrnitých tenkovrstvých nebo štukových stupně členitosti 1 a 2 silikátový</t>
  </si>
  <si>
    <t>206973990</t>
  </si>
  <si>
    <t>https://podminky.urs.cz/item/CS_URS_2023_02/783823133</t>
  </si>
  <si>
    <t>783827123</t>
  </si>
  <si>
    <t>Krycí (ochranný ) nátěr omítek jednonásobný hladkých omítek hladkých, zrnitých tenkovrstvých nebo štukových stupně členitosti 1 a 2 silikátový</t>
  </si>
  <si>
    <t>-843525431</t>
  </si>
  <si>
    <t>https://podminky.urs.cz/item/CS_URS_2023_02/783827123</t>
  </si>
  <si>
    <t>131,4*4,1</t>
  </si>
  <si>
    <t>131,4*1,28*0,5</t>
  </si>
  <si>
    <t>217,993*34 "Přepočtené koeficientem množství</t>
  </si>
  <si>
    <t>217,993-21,799*2-5</t>
  </si>
  <si>
    <t>217,993*0,1</t>
  </si>
  <si>
    <t>22</t>
  </si>
  <si>
    <t>24</t>
  </si>
  <si>
    <t>OST</t>
  </si>
  <si>
    <t>Ostatní</t>
  </si>
  <si>
    <t>999010001</t>
  </si>
  <si>
    <t>SO 06 - odpojení od sítí tech.infrastruktury (parní potrubí, vodovod, kanalizace, přípojka NN)</t>
  </si>
  <si>
    <t>kus</t>
  </si>
  <si>
    <t>262144</t>
  </si>
  <si>
    <t>26</t>
  </si>
  <si>
    <t>70 - SO 07 Ocelová hala</t>
  </si>
  <si>
    <t>962032231</t>
  </si>
  <si>
    <t>Bourání zdiva z cihel pálených nebo vápenopískových na MV nebo MVC přes 1 m3</t>
  </si>
  <si>
    <t>https://podminky.urs.cz/item/CS_URS_2023_02/962032231</t>
  </si>
  <si>
    <t>12,45*6,05*0,3*2</t>
  </si>
  <si>
    <t>981513114</t>
  </si>
  <si>
    <t>Demolice konstrukcí objektů těžkými mechanizačními prostředky konstrukcí ze železobetonu</t>
  </si>
  <si>
    <t>https://podminky.urs.cz/item/CS_URS_2023_02/981513114</t>
  </si>
  <si>
    <t>42,65*12,65*0,3</t>
  </si>
  <si>
    <t>981332111</t>
  </si>
  <si>
    <t>Demolice ocelových konstrukcí hal, technologických zařízení apod.</t>
  </si>
  <si>
    <t>https://podminky.urs.cz/item/CS_URS_2023_02/981332111</t>
  </si>
  <si>
    <t>(42,65*12,65*6,34+42,65*12,65*0,34*0,5)*15/1000</t>
  </si>
  <si>
    <t>490,119*34 "Přepočtené koeficientem množství</t>
  </si>
  <si>
    <t>997013607</t>
  </si>
  <si>
    <t>Poplatek za uložení stavebního odpadu na skládce (skládkovné) z tašek a keramických výrobků zatříděného do Katalogu odpadů pod kódem 17 01 03</t>
  </si>
  <si>
    <t>https://podminky.urs.cz/item/CS_URS_2023_02/997013607</t>
  </si>
  <si>
    <t>Prodej oceli do šrotu</t>
  </si>
  <si>
    <t>80 - SO 08 Hlavní budova</t>
  </si>
  <si>
    <t xml:space="preserve">    91 - Uložení suti do prostor 1 PP</t>
  </si>
  <si>
    <t>981011314</t>
  </si>
  <si>
    <t>Demolice budov postupným rozebíráním z cihel, kamene, smíšeného nebo hrázděného zdiva, tvárnic na maltu vápennou nebo vápenocementovou s podílem konstrukcí přes 20 do 25 %</t>
  </si>
  <si>
    <t>https://podminky.urs.cz/item/CS_URS_2023_02/981011314</t>
  </si>
  <si>
    <t>"pouze 100 mm pod teren</t>
  </si>
  <si>
    <t>199,29*(3,5*2)</t>
  </si>
  <si>
    <t>91</t>
  </si>
  <si>
    <t>Uložení suti do prostor 1 PP</t>
  </si>
  <si>
    <t>997006005</t>
  </si>
  <si>
    <t>Úprava stavebního odpadu drcení s dopravou na vzdálenost do 100 m a naložením do drtícího zařízení ze zdiva cihelného, kamenného a smíšeného</t>
  </si>
  <si>
    <t>1232679857</t>
  </si>
  <si>
    <t>https://podminky.urs.cz/item/CS_URS_2023_02/997006005</t>
  </si>
  <si>
    <t>Poznámka k položce:_x000d_
korekce hmotnosti sutě</t>
  </si>
  <si>
    <t xml:space="preserve">"prostor 1 PP , 1 m3 = 1,5  t , po zhutnění </t>
  </si>
  <si>
    <t>(199,29*0,8*2,2)*1,5</t>
  </si>
  <si>
    <t>997006551R</t>
  </si>
  <si>
    <t>Hrubé urovnání suti na skládce se zhutnění po vrstvách</t>
  </si>
  <si>
    <t>1705057556</t>
  </si>
  <si>
    <t>997006511</t>
  </si>
  <si>
    <t>Vodorovná doprava suti na skládku s naložením na dopravní prostředek a složením do 100 m</t>
  </si>
  <si>
    <t>-1261334703</t>
  </si>
  <si>
    <t>https://podminky.urs.cz/item/CS_URS_2023_02/997006511</t>
  </si>
  <si>
    <t>Vodorovná doprava suti na skládku s naložením na dopravní prostředek a složením přes 100 m do 1 km</t>
  </si>
  <si>
    <t>Vodorovná doprava suti na skládku Příplatek k ceně -6512 za každý další i započatý 1 km</t>
  </si>
  <si>
    <t>101,638*34 'Přepočtené koeficientem množství</t>
  </si>
  <si>
    <t>241,141*0,85 'Přepočtené koeficientem množství</t>
  </si>
  <si>
    <t>Poplatek za uložení stavebního odpadu na skládce (skládkovné) dřevěného zatříděného do Katalogu odpadů pod kódem 17 02 01</t>
  </si>
  <si>
    <t>101,638*0,05 'Přepočtené koeficientem množství</t>
  </si>
  <si>
    <t>101,638*0,1 'Přepočtené koeficientem množství</t>
  </si>
  <si>
    <t>tráva</t>
  </si>
  <si>
    <t>Plocha k zatravnění</t>
  </si>
  <si>
    <t>2650,5</t>
  </si>
  <si>
    <t>90 - Terénní úpravy</t>
  </si>
  <si>
    <t xml:space="preserve">    19 - Zatravnění</t>
  </si>
  <si>
    <t xml:space="preserve">    500 - Zemní práce</t>
  </si>
  <si>
    <t>19</t>
  </si>
  <si>
    <t>Zatravnění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</si>
  <si>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</si>
  <si>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</si>
  <si>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1763439329</t>
  </si>
  <si>
    <t>https://podminky.urs.cz/item/CS_URS_2023_02/181111111</t>
  </si>
  <si>
    <t>181411131</t>
  </si>
  <si>
    <t>Založení trávníku na půdě předem připravené plochy do 1000 m2 výsevem včetně utažení parkového v rovině nebo na svahu do 1:5</t>
  </si>
  <si>
    <t>599449506</t>
  </si>
  <si>
    <t>https://podminky.urs.cz/item/CS_URS_2023_02/181411131</t>
  </si>
  <si>
    <t>M</t>
  </si>
  <si>
    <t>00572410</t>
  </si>
  <si>
    <t>osivo směs travní parková</t>
  </si>
  <si>
    <t>kg</t>
  </si>
  <si>
    <t>1669527794</t>
  </si>
  <si>
    <t>2650,5*0,02 'Přepočtené koeficientem množství</t>
  </si>
  <si>
    <t>183552413</t>
  </si>
  <si>
    <t>Úprava zemědělské půdy - hnojení tekutými hnojivy na ploše jednotlivě bez zapravení hnojiva do půdy do 5 ha, o sklonu do 5°</t>
  </si>
  <si>
    <t>ha</t>
  </si>
  <si>
    <t>887752395</t>
  </si>
  <si>
    <t>https://podminky.urs.cz/item/CS_URS_2023_02/183552413</t>
  </si>
  <si>
    <t>tráva/1000</t>
  </si>
  <si>
    <t>25191155</t>
  </si>
  <si>
    <t>hnojivo průmyslové</t>
  </si>
  <si>
    <t>1803484018</t>
  </si>
  <si>
    <t>2,651*250 'Přepočtené koeficientem množství</t>
  </si>
  <si>
    <t>185804311</t>
  </si>
  <si>
    <t>Zalití rostlin vodou plochy záhonů jednotlivě do 20 m2</t>
  </si>
  <si>
    <t>-1582652011</t>
  </si>
  <si>
    <t>https://podminky.urs.cz/item/CS_URS_2023_02/185804311</t>
  </si>
  <si>
    <t xml:space="preserve">"tráva 2x </t>
  </si>
  <si>
    <t>tráva*0,01*2</t>
  </si>
  <si>
    <t>213141111</t>
  </si>
  <si>
    <t>Zřízení vrstvy z geotextilie filtrační, separační, odvodňovací, ochranné, výztužné nebo protierozní v rovině nebo ve sklonu do 1:5, šířky do 3 m</t>
  </si>
  <si>
    <t>1220741080</t>
  </si>
  <si>
    <t>https://podminky.urs.cz/item/CS_URS_2023_02/213141111</t>
  </si>
  <si>
    <t>"nad zásyp suterenu"199*1,2</t>
  </si>
  <si>
    <t>69311088</t>
  </si>
  <si>
    <t>geotextilie netkaná separační, ochranná, filtrační, drenážní PES 500g/m2</t>
  </si>
  <si>
    <t>-1657729729</t>
  </si>
  <si>
    <t>238,8*1,1845 'Přepočtené koeficientem množství</t>
  </si>
  <si>
    <t>500</t>
  </si>
  <si>
    <t>181351113</t>
  </si>
  <si>
    <t>Rozprostření a urovnání ornice v rovině nebo ve svahu sklonu do 1:5 strojně při souvislé ploše přes 500 m2, tl. vrstvy do 200 mm</t>
  </si>
  <si>
    <t>1949659083</t>
  </si>
  <si>
    <t>https://podminky.urs.cz/item/CS_URS_2023_02/181351113</t>
  </si>
  <si>
    <t>167151111</t>
  </si>
  <si>
    <t>Nakládání, skládání a překládání neulehlého výkopku nebo sypaniny strojně nakládání, množství přes 100 m3, z hornin třídy těžitelnosti I, skupiny 1 až 3</t>
  </si>
  <si>
    <t>-1998893376</t>
  </si>
  <si>
    <t>https://podminky.urs.cz/item/CS_URS_2023_02/167151111</t>
  </si>
  <si>
    <t>"20 %nakypření ornice</t>
  </si>
  <si>
    <t>tráva*0,1*1,2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</si>
  <si>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</si>
  <si>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</si>
  <si>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-1514928220</t>
  </si>
  <si>
    <t>https://podminky.urs.cz/item/CS_URS_2023_02/162551108</t>
  </si>
  <si>
    <t>10364101</t>
  </si>
  <si>
    <t>zemina pro terénní úpravy - ornice</t>
  </si>
  <si>
    <t>-793013166</t>
  </si>
  <si>
    <t>318,06*1,35 'Přepočtené koeficientem množství</t>
  </si>
  <si>
    <t>SEZNAM FIGUR</t>
  </si>
  <si>
    <t>Výměra</t>
  </si>
  <si>
    <t xml:space="preserve"> 90</t>
  </si>
  <si>
    <t>pochozí</t>
  </si>
  <si>
    <t xml:space="preserve">Pochozí plocha skladba </t>
  </si>
  <si>
    <t>"terasa</t>
  </si>
  <si>
    <t>10,5*2,4</t>
  </si>
  <si>
    <t>pojízdná</t>
  </si>
  <si>
    <t>Pojízdná plocha skladba</t>
  </si>
  <si>
    <t>"sjezd"</t>
  </si>
  <si>
    <t>4,81*(12,655+1,5)</t>
  </si>
  <si>
    <t>"S001"148</t>
  </si>
  <si>
    <t>"S002"301</t>
  </si>
  <si>
    <t>"S003"170,62</t>
  </si>
  <si>
    <t>"S004"7,7</t>
  </si>
  <si>
    <t>"S006"131</t>
  </si>
  <si>
    <t>"S007"539</t>
  </si>
  <si>
    <t>"S008"199,92</t>
  </si>
  <si>
    <t>"zpevněné plochy SO05"379,31+396,15+7,7+186,35+3,45+31,32+18,52+130,46</t>
  </si>
  <si>
    <t>Použití figury:</t>
  </si>
  <si>
    <t>Vodorovné přemístění přes 2 500 do 3000 m výkopku/sypaniny z horniny třídy těžitelnosti I skupiny 1 až 3</t>
  </si>
  <si>
    <t>Nakládání výkopku z hornin třídy těžitelnosti I skupiny 1 až 3 přes 100 m3</t>
  </si>
  <si>
    <t>Plošná úprava terénu do 500 m2 zemina skupiny 1 až 4 nerovnosti přes 50 do 100 mm v rovinně a svahu do 1:5</t>
  </si>
  <si>
    <t>Rozprostření ornice tl vrstvy do 200 mm pl přes 500 m2 v rovině nebo ve svahu do 1:5 strojně</t>
  </si>
  <si>
    <t>Založení parkového trávníku výsevem pl do 1000 m2 v rovině a ve svahu do 1:5</t>
  </si>
  <si>
    <t>Hnojení tekutými hnojivy bez zapravení do půdy v množství do 2 t/ha ploch do 5 ha sklonu do 5°</t>
  </si>
  <si>
    <t>Zalití rostlin vodou plocha do 20 m2</t>
  </si>
  <si>
    <t>výkop</t>
  </si>
  <si>
    <t>Výkop pro zpevněné plochy</t>
  </si>
  <si>
    <t>pochozí*0,15</t>
  </si>
  <si>
    <t>pojízdná*0,2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</si>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</sst>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002000" TargetMode="External" /><Relationship Id="rId2" Type="http://schemas.openxmlformats.org/officeDocument/2006/relationships/hyperlink" Target="https://podminky.urs.cz/item/CS_URS_2023_02/013254000" TargetMode="External" /><Relationship Id="rId3" Type="http://schemas.openxmlformats.org/officeDocument/2006/relationships/hyperlink" Target="https://podminky.urs.cz/item/CS_URS_2023_02/032002000" TargetMode="External" /><Relationship Id="rId4" Type="http://schemas.openxmlformats.org/officeDocument/2006/relationships/hyperlink" Target="https://podminky.urs.cz/item/CS_URS_2023_02/034002000.1" TargetMode="External" /><Relationship Id="rId5" Type="http://schemas.openxmlformats.org/officeDocument/2006/relationships/hyperlink" Target="https://podminky.urs.cz/item/CS_URS_2023_02/039002000.1" TargetMode="External" /><Relationship Id="rId6" Type="http://schemas.openxmlformats.org/officeDocument/2006/relationships/hyperlink" Target="https://podminky.urs.cz/item/CS_URS_2023_02/042503000" TargetMode="External" /><Relationship Id="rId7" Type="http://schemas.openxmlformats.org/officeDocument/2006/relationships/hyperlink" Target="https://podminky.urs.cz/item/CS_URS_2023_02/049103000" TargetMode="External" /><Relationship Id="rId8" Type="http://schemas.openxmlformats.org/officeDocument/2006/relationships/hyperlink" Target="https://podminky.urs.cz/item/CS_URS_2023_02/065002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81011313" TargetMode="External" /><Relationship Id="rId2" Type="http://schemas.openxmlformats.org/officeDocument/2006/relationships/hyperlink" Target="https://podminky.urs.cz/item/CS_URS_2023_02/997006512" TargetMode="External" /><Relationship Id="rId3" Type="http://schemas.openxmlformats.org/officeDocument/2006/relationships/hyperlink" Target="https://podminky.urs.cz/item/CS_URS_2023_02/997006519" TargetMode="External" /><Relationship Id="rId4" Type="http://schemas.openxmlformats.org/officeDocument/2006/relationships/hyperlink" Target="https://podminky.urs.cz/item/CS_URS_2023_02/997006551" TargetMode="External" /><Relationship Id="rId5" Type="http://schemas.openxmlformats.org/officeDocument/2006/relationships/hyperlink" Target="https://podminky.urs.cz/item/CS_URS_2023_02/997013871" TargetMode="External" /><Relationship Id="rId6" Type="http://schemas.openxmlformats.org/officeDocument/2006/relationships/hyperlink" Target="https://podminky.urs.cz/item/CS_URS_2023_02/997013811" TargetMode="External" /><Relationship Id="rId7" Type="http://schemas.openxmlformats.org/officeDocument/2006/relationships/hyperlink" Target="https://podminky.urs.cz/item/CS_URS_2023_02/997013631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32450124" TargetMode="External" /><Relationship Id="rId2" Type="http://schemas.openxmlformats.org/officeDocument/2006/relationships/hyperlink" Target="https://podminky.urs.cz/item/CS_URS_2023_02/417351115" TargetMode="External" /><Relationship Id="rId3" Type="http://schemas.openxmlformats.org/officeDocument/2006/relationships/hyperlink" Target="https://podminky.urs.cz/item/CS_URS_2023_02/417351116" TargetMode="External" /><Relationship Id="rId4" Type="http://schemas.openxmlformats.org/officeDocument/2006/relationships/hyperlink" Target="https://podminky.urs.cz/item/CS_URS_2023_02/981131313" TargetMode="External" /><Relationship Id="rId5" Type="http://schemas.openxmlformats.org/officeDocument/2006/relationships/hyperlink" Target="https://podminky.urs.cz/item/CS_URS_2023_02/997006512" TargetMode="External" /><Relationship Id="rId6" Type="http://schemas.openxmlformats.org/officeDocument/2006/relationships/hyperlink" Target="https://podminky.urs.cz/item/CS_URS_2023_02/997006519" TargetMode="External" /><Relationship Id="rId7" Type="http://schemas.openxmlformats.org/officeDocument/2006/relationships/hyperlink" Target="https://podminky.urs.cz/item/CS_URS_2023_02/997006551" TargetMode="External" /><Relationship Id="rId8" Type="http://schemas.openxmlformats.org/officeDocument/2006/relationships/hyperlink" Target="https://podminky.urs.cz/item/CS_URS_2023_02/997013871" TargetMode="External" /><Relationship Id="rId9" Type="http://schemas.openxmlformats.org/officeDocument/2006/relationships/hyperlink" Target="https://podminky.urs.cz/item/CS_URS_2023_02/997013811" TargetMode="External" /><Relationship Id="rId10" Type="http://schemas.openxmlformats.org/officeDocument/2006/relationships/hyperlink" Target="https://podminky.urs.cz/item/CS_URS_2023_02/997013631" TargetMode="External" /><Relationship Id="rId11" Type="http://schemas.openxmlformats.org/officeDocument/2006/relationships/hyperlink" Target="https://podminky.urs.cz/item/CS_URS_2023_02/998011001" TargetMode="External" /><Relationship Id="rId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61" TargetMode="External" /><Relationship Id="rId2" Type="http://schemas.openxmlformats.org/officeDocument/2006/relationships/hyperlink" Target="https://podminky.urs.cz/item/CS_URS_2023_02/113107161.1" TargetMode="External" /><Relationship Id="rId3" Type="http://schemas.openxmlformats.org/officeDocument/2006/relationships/hyperlink" Target="https://podminky.urs.cz/item/CS_URS_2023_02/113107236" TargetMode="External" /><Relationship Id="rId4" Type="http://schemas.openxmlformats.org/officeDocument/2006/relationships/hyperlink" Target="https://podminky.urs.cz/item/CS_URS_2023_02/113107241" TargetMode="External" /><Relationship Id="rId5" Type="http://schemas.openxmlformats.org/officeDocument/2006/relationships/hyperlink" Target="https://podminky.urs.cz/item/CS_URS_2023_02/113106171" TargetMode="External" /><Relationship Id="rId6" Type="http://schemas.openxmlformats.org/officeDocument/2006/relationships/hyperlink" Target="https://podminky.urs.cz/item/CS_URS_2023_02/113107222" TargetMode="External" /><Relationship Id="rId7" Type="http://schemas.openxmlformats.org/officeDocument/2006/relationships/hyperlink" Target="https://podminky.urs.cz/item/CS_URS_2023_02/113151111" TargetMode="External" /><Relationship Id="rId8" Type="http://schemas.openxmlformats.org/officeDocument/2006/relationships/hyperlink" Target="https://podminky.urs.cz/item/CS_URS_2023_02/181951112" TargetMode="External" /><Relationship Id="rId9" Type="http://schemas.openxmlformats.org/officeDocument/2006/relationships/hyperlink" Target="https://podminky.urs.cz/item/CS_URS_2023_02/997006512" TargetMode="External" /><Relationship Id="rId10" Type="http://schemas.openxmlformats.org/officeDocument/2006/relationships/hyperlink" Target="https://podminky.urs.cz/item/CS_URS_2023_02/997006519" TargetMode="External" /><Relationship Id="rId11" Type="http://schemas.openxmlformats.org/officeDocument/2006/relationships/hyperlink" Target="https://podminky.urs.cz/item/CS_URS_2023_02/997006551" TargetMode="External" /><Relationship Id="rId12" Type="http://schemas.openxmlformats.org/officeDocument/2006/relationships/hyperlink" Target="https://podminky.urs.cz/item/CS_URS_2023_02/997013862" TargetMode="External" /><Relationship Id="rId13" Type="http://schemas.openxmlformats.org/officeDocument/2006/relationships/hyperlink" Target="https://podminky.urs.cz/item/CS_URS_2023_02/997013873" TargetMode="External" /><Relationship Id="rId14" Type="http://schemas.openxmlformats.org/officeDocument/2006/relationships/hyperlink" Target="https://podminky.urs.cz/item/CS_URS_2023_02/997221875" TargetMode="External" /><Relationship Id="rId1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9211" TargetMode="External" /><Relationship Id="rId2" Type="http://schemas.openxmlformats.org/officeDocument/2006/relationships/hyperlink" Target="https://podminky.urs.cz/item/CS_URS_2023_02/622321121" TargetMode="External" /><Relationship Id="rId3" Type="http://schemas.openxmlformats.org/officeDocument/2006/relationships/hyperlink" Target="https://podminky.urs.cz/item/CS_URS_2023_02/783823133" TargetMode="External" /><Relationship Id="rId4" Type="http://schemas.openxmlformats.org/officeDocument/2006/relationships/hyperlink" Target="https://podminky.urs.cz/item/CS_URS_2023_02/783827123" TargetMode="External" /><Relationship Id="rId5" Type="http://schemas.openxmlformats.org/officeDocument/2006/relationships/hyperlink" Target="https://podminky.urs.cz/item/CS_URS_2023_02/981131313" TargetMode="External" /><Relationship Id="rId6" Type="http://schemas.openxmlformats.org/officeDocument/2006/relationships/hyperlink" Target="https://podminky.urs.cz/item/CS_URS_2023_02/997006512" TargetMode="External" /><Relationship Id="rId7" Type="http://schemas.openxmlformats.org/officeDocument/2006/relationships/hyperlink" Target="https://podminky.urs.cz/item/CS_URS_2023_02/997006519" TargetMode="External" /><Relationship Id="rId8" Type="http://schemas.openxmlformats.org/officeDocument/2006/relationships/hyperlink" Target="https://podminky.urs.cz/item/CS_URS_2023_02/997006551" TargetMode="External" /><Relationship Id="rId9" Type="http://schemas.openxmlformats.org/officeDocument/2006/relationships/hyperlink" Target="https://podminky.urs.cz/item/CS_URS_2023_02/997013871" TargetMode="External" /><Relationship Id="rId10" Type="http://schemas.openxmlformats.org/officeDocument/2006/relationships/hyperlink" Target="https://podminky.urs.cz/item/CS_URS_2023_02/997013811" TargetMode="External" /><Relationship Id="rId11" Type="http://schemas.openxmlformats.org/officeDocument/2006/relationships/hyperlink" Target="https://podminky.urs.cz/item/CS_URS_2023_02/997013631" TargetMode="External" /><Relationship Id="rId12" Type="http://schemas.openxmlformats.org/officeDocument/2006/relationships/hyperlink" Target="https://podminky.urs.cz/item/CS_URS_2023_02/998011001" TargetMode="External" /><Relationship Id="rId1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62032231" TargetMode="External" /><Relationship Id="rId2" Type="http://schemas.openxmlformats.org/officeDocument/2006/relationships/hyperlink" Target="https://podminky.urs.cz/item/CS_URS_2023_02/981513114" TargetMode="External" /><Relationship Id="rId3" Type="http://schemas.openxmlformats.org/officeDocument/2006/relationships/hyperlink" Target="https://podminky.urs.cz/item/CS_URS_2023_02/981332111" TargetMode="External" /><Relationship Id="rId4" Type="http://schemas.openxmlformats.org/officeDocument/2006/relationships/hyperlink" Target="https://podminky.urs.cz/item/CS_URS_2023_02/997006512" TargetMode="External" /><Relationship Id="rId5" Type="http://schemas.openxmlformats.org/officeDocument/2006/relationships/hyperlink" Target="https://podminky.urs.cz/item/CS_URS_2023_02/997006519" TargetMode="External" /><Relationship Id="rId6" Type="http://schemas.openxmlformats.org/officeDocument/2006/relationships/hyperlink" Target="https://podminky.urs.cz/item/CS_URS_2023_02/997006551" TargetMode="External" /><Relationship Id="rId7" Type="http://schemas.openxmlformats.org/officeDocument/2006/relationships/hyperlink" Target="https://podminky.urs.cz/item/CS_URS_2023_02/997013862" TargetMode="External" /><Relationship Id="rId8" Type="http://schemas.openxmlformats.org/officeDocument/2006/relationships/hyperlink" Target="https://podminky.urs.cz/item/CS_URS_2023_02/997013607" TargetMode="External" /><Relationship Id="rId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81011314" TargetMode="External" /><Relationship Id="rId2" Type="http://schemas.openxmlformats.org/officeDocument/2006/relationships/hyperlink" Target="https://podminky.urs.cz/item/CS_URS_2023_02/997006005" TargetMode="External" /><Relationship Id="rId3" Type="http://schemas.openxmlformats.org/officeDocument/2006/relationships/hyperlink" Target="https://podminky.urs.cz/item/CS_URS_2023_02/997006511" TargetMode="External" /><Relationship Id="rId4" Type="http://schemas.openxmlformats.org/officeDocument/2006/relationships/hyperlink" Target="https://podminky.urs.cz/item/CS_URS_2023_02/997006512" TargetMode="External" /><Relationship Id="rId5" Type="http://schemas.openxmlformats.org/officeDocument/2006/relationships/hyperlink" Target="https://podminky.urs.cz/item/CS_URS_2023_02/997006519" TargetMode="External" /><Relationship Id="rId6" Type="http://schemas.openxmlformats.org/officeDocument/2006/relationships/hyperlink" Target="https://podminky.urs.cz/item/CS_URS_2023_02/997006551" TargetMode="External" /><Relationship Id="rId7" Type="http://schemas.openxmlformats.org/officeDocument/2006/relationships/hyperlink" Target="https://podminky.urs.cz/item/CS_URS_2023_02/997013871" TargetMode="External" /><Relationship Id="rId8" Type="http://schemas.openxmlformats.org/officeDocument/2006/relationships/hyperlink" Target="https://podminky.urs.cz/item/CS_URS_2023_02/997013811" TargetMode="External" /><Relationship Id="rId9" Type="http://schemas.openxmlformats.org/officeDocument/2006/relationships/hyperlink" Target="https://podminky.urs.cz/item/CS_URS_2023_02/997013631" TargetMode="External" /><Relationship Id="rId1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1111111" TargetMode="External" /><Relationship Id="rId2" Type="http://schemas.openxmlformats.org/officeDocument/2006/relationships/hyperlink" Target="https://podminky.urs.cz/item/CS_URS_2023_02/181411131" TargetMode="External" /><Relationship Id="rId3" Type="http://schemas.openxmlformats.org/officeDocument/2006/relationships/hyperlink" Target="https://podminky.urs.cz/item/CS_URS_2023_02/183552413" TargetMode="External" /><Relationship Id="rId4" Type="http://schemas.openxmlformats.org/officeDocument/2006/relationships/hyperlink" Target="https://podminky.urs.cz/item/CS_URS_2023_02/185804311" TargetMode="External" /><Relationship Id="rId5" Type="http://schemas.openxmlformats.org/officeDocument/2006/relationships/hyperlink" Target="https://podminky.urs.cz/item/CS_URS_2023_02/213141111" TargetMode="External" /><Relationship Id="rId6" Type="http://schemas.openxmlformats.org/officeDocument/2006/relationships/hyperlink" Target="https://podminky.urs.cz/item/CS_URS_2023_02/181351113" TargetMode="External" /><Relationship Id="rId7" Type="http://schemas.openxmlformats.org/officeDocument/2006/relationships/hyperlink" Target="https://podminky.urs.cz/item/CS_URS_2023_02/167151111" TargetMode="External" /><Relationship Id="rId8" Type="http://schemas.openxmlformats.org/officeDocument/2006/relationships/hyperlink" Target="https://podminky.urs.cz/item/CS_URS_2023_02/162551108" TargetMode="External" /><Relationship Id="rId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S41R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Odstranění staveb areálu Bytov, Chebská 252, M.Lázně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4. 9. 2023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ROUND(SUM(AG55:AG62),2)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ROUND(SUM(AS55:AS62),2)</f>
        <v>0</v>
      </c>
      <c r="AT54" s="108">
        <f>ROUND(SUM(AV54:AW54),2)</f>
        <v>0</v>
      </c>
      <c r="AU54" s="109">
        <f>ROUND(SUM(AU55:AU62),5)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ROUND(SUM(AZ55:AZ62),2)</f>
        <v>0</v>
      </c>
      <c r="BA54" s="108">
        <f>ROUND(SUM(BA55:BA62),2)</f>
        <v>0</v>
      </c>
      <c r="BB54" s="108">
        <f>ROUND(SUM(BB55:BB62),2)</f>
        <v>0</v>
      </c>
      <c r="BC54" s="108">
        <f>ROUND(SUM(BC55:BC62),2)</f>
        <v>0</v>
      </c>
      <c r="BD54" s="110">
        <f>ROUND(SUM(BD55:BD62),2)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'00 - Vedlejší náklady'!J30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'00 - Vedlejší náklady'!P84</f>
        <v>0</v>
      </c>
      <c r="AV55" s="122">
        <f>'00 - Vedlejší náklady'!J33</f>
        <v>0</v>
      </c>
      <c r="AW55" s="122">
        <f>'00 - Vedlejší náklady'!J34</f>
        <v>0</v>
      </c>
      <c r="AX55" s="122">
        <f>'00 - Vedlejší náklady'!J35</f>
        <v>0</v>
      </c>
      <c r="AY55" s="122">
        <f>'00 - Vedlejší náklady'!J36</f>
        <v>0</v>
      </c>
      <c r="AZ55" s="122">
        <f>'00 - Vedlejší náklady'!F33</f>
        <v>0</v>
      </c>
      <c r="BA55" s="122">
        <f>'00 - Vedlejší náklady'!F34</f>
        <v>0</v>
      </c>
      <c r="BB55" s="122">
        <f>'00 - Vedlejší náklady'!F35</f>
        <v>0</v>
      </c>
      <c r="BC55" s="122">
        <f>'00 - Vedlejší náklady'!F36</f>
        <v>0</v>
      </c>
      <c r="BD55" s="124">
        <f>'00 - Vedlejší náklady'!F37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24.7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'10 - SO 01 Malá admminist...'!J30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1">
        <v>0</v>
      </c>
      <c r="AT56" s="122">
        <f>ROUND(SUM(AV56:AW56),2)</f>
        <v>0</v>
      </c>
      <c r="AU56" s="123">
        <f>'10 - SO 01 Malá admminist...'!P82</f>
        <v>0</v>
      </c>
      <c r="AV56" s="122">
        <f>'10 - SO 01 Malá admminist...'!J33</f>
        <v>0</v>
      </c>
      <c r="AW56" s="122">
        <f>'10 - SO 01 Malá admminist...'!J34</f>
        <v>0</v>
      </c>
      <c r="AX56" s="122">
        <f>'10 - SO 01 Malá admminist...'!J35</f>
        <v>0</v>
      </c>
      <c r="AY56" s="122">
        <f>'10 - SO 01 Malá admminist...'!J36</f>
        <v>0</v>
      </c>
      <c r="AZ56" s="122">
        <f>'10 - SO 01 Malá admminist...'!F33</f>
        <v>0</v>
      </c>
      <c r="BA56" s="122">
        <f>'10 - SO 01 Malá admminist...'!F34</f>
        <v>0</v>
      </c>
      <c r="BB56" s="122">
        <f>'10 - SO 01 Malá admminist...'!F35</f>
        <v>0</v>
      </c>
      <c r="BC56" s="122">
        <f>'10 - SO 01 Malá admminist...'!F36</f>
        <v>0</v>
      </c>
      <c r="BD56" s="124">
        <f>'10 - SO 01 Malá admminist...'!F37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7" customFormat="1" ht="16.5" customHeight="1">
      <c r="A57" s="113" t="s">
        <v>73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'20 - SO 02 Garáže (zděné 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76</v>
      </c>
      <c r="AR57" s="120"/>
      <c r="AS57" s="121">
        <v>0</v>
      </c>
      <c r="AT57" s="122">
        <f>ROUND(SUM(AV57:AW57),2)</f>
        <v>0</v>
      </c>
      <c r="AU57" s="123">
        <f>'20 - SO 02 Garáže (zděné ...'!P84</f>
        <v>0</v>
      </c>
      <c r="AV57" s="122">
        <f>'20 - SO 02 Garáže (zděné ...'!J33</f>
        <v>0</v>
      </c>
      <c r="AW57" s="122">
        <f>'20 - SO 02 Garáže (zděné ...'!J34</f>
        <v>0</v>
      </c>
      <c r="AX57" s="122">
        <f>'20 - SO 02 Garáže (zděné ...'!J35</f>
        <v>0</v>
      </c>
      <c r="AY57" s="122">
        <f>'20 - SO 02 Garáže (zděné ...'!J36</f>
        <v>0</v>
      </c>
      <c r="AZ57" s="122">
        <f>'20 - SO 02 Garáže (zděné ...'!F33</f>
        <v>0</v>
      </c>
      <c r="BA57" s="122">
        <f>'20 - SO 02 Garáže (zděné ...'!F34</f>
        <v>0</v>
      </c>
      <c r="BB57" s="122">
        <f>'20 - SO 02 Garáže (zděné ...'!F35</f>
        <v>0</v>
      </c>
      <c r="BC57" s="122">
        <f>'20 - SO 02 Garáže (zděné ...'!F36</f>
        <v>0</v>
      </c>
      <c r="BD57" s="124">
        <f>'20 - SO 02 Garáže (zděné ...'!F37</f>
        <v>0</v>
      </c>
      <c r="BE57" s="7"/>
      <c r="BT57" s="125" t="s">
        <v>77</v>
      </c>
      <c r="BV57" s="125" t="s">
        <v>71</v>
      </c>
      <c r="BW57" s="125" t="s">
        <v>85</v>
      </c>
      <c r="BX57" s="125" t="s">
        <v>5</v>
      </c>
      <c r="CL57" s="125" t="s">
        <v>19</v>
      </c>
      <c r="CM57" s="125" t="s">
        <v>79</v>
      </c>
    </row>
    <row r="58" s="7" customFormat="1" ht="16.5" customHeight="1">
      <c r="A58" s="113" t="s">
        <v>73</v>
      </c>
      <c r="B58" s="114"/>
      <c r="C58" s="115"/>
      <c r="D58" s="116" t="s">
        <v>86</v>
      </c>
      <c r="E58" s="116"/>
      <c r="F58" s="116"/>
      <c r="G58" s="116"/>
      <c r="H58" s="116"/>
      <c r="I58" s="117"/>
      <c r="J58" s="116" t="s">
        <v>87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'50 - SO 05 Zpevněná ploch...'!J30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76</v>
      </c>
      <c r="AR58" s="120"/>
      <c r="AS58" s="121">
        <v>0</v>
      </c>
      <c r="AT58" s="122">
        <f>ROUND(SUM(AV58:AW58),2)</f>
        <v>0</v>
      </c>
      <c r="AU58" s="123">
        <f>'50 - SO 05 Zpevněná ploch...'!P82</f>
        <v>0</v>
      </c>
      <c r="AV58" s="122">
        <f>'50 - SO 05 Zpevněná ploch...'!J33</f>
        <v>0</v>
      </c>
      <c r="AW58" s="122">
        <f>'50 - SO 05 Zpevněná ploch...'!J34</f>
        <v>0</v>
      </c>
      <c r="AX58" s="122">
        <f>'50 - SO 05 Zpevněná ploch...'!J35</f>
        <v>0</v>
      </c>
      <c r="AY58" s="122">
        <f>'50 - SO 05 Zpevněná ploch...'!J36</f>
        <v>0</v>
      </c>
      <c r="AZ58" s="122">
        <f>'50 - SO 05 Zpevněná ploch...'!F33</f>
        <v>0</v>
      </c>
      <c r="BA58" s="122">
        <f>'50 - SO 05 Zpevněná ploch...'!F34</f>
        <v>0</v>
      </c>
      <c r="BB58" s="122">
        <f>'50 - SO 05 Zpevněná ploch...'!F35</f>
        <v>0</v>
      </c>
      <c r="BC58" s="122">
        <f>'50 - SO 05 Zpevněná ploch...'!F36</f>
        <v>0</v>
      </c>
      <c r="BD58" s="124">
        <f>'50 - SO 05 Zpevněná ploch...'!F37</f>
        <v>0</v>
      </c>
      <c r="BE58" s="7"/>
      <c r="BT58" s="125" t="s">
        <v>77</v>
      </c>
      <c r="BV58" s="125" t="s">
        <v>71</v>
      </c>
      <c r="BW58" s="125" t="s">
        <v>88</v>
      </c>
      <c r="BX58" s="125" t="s">
        <v>5</v>
      </c>
      <c r="CL58" s="125" t="s">
        <v>19</v>
      </c>
      <c r="CM58" s="125" t="s">
        <v>79</v>
      </c>
    </row>
    <row r="59" s="7" customFormat="1" ht="24.75" customHeight="1">
      <c r="A59" s="113" t="s">
        <v>73</v>
      </c>
      <c r="B59" s="114"/>
      <c r="C59" s="115"/>
      <c r="D59" s="116" t="s">
        <v>89</v>
      </c>
      <c r="E59" s="116"/>
      <c r="F59" s="116"/>
      <c r="G59" s="116"/>
      <c r="H59" s="116"/>
      <c r="I59" s="117"/>
      <c r="J59" s="116" t="s">
        <v>90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'60 - SO 06 dílny a kancel...'!J30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76</v>
      </c>
      <c r="AR59" s="120"/>
      <c r="AS59" s="121">
        <v>0</v>
      </c>
      <c r="AT59" s="122">
        <f>ROUND(SUM(AV59:AW59),2)</f>
        <v>0</v>
      </c>
      <c r="AU59" s="123">
        <f>'60 - SO 06 dílny a kancel...'!P86</f>
        <v>0</v>
      </c>
      <c r="AV59" s="122">
        <f>'60 - SO 06 dílny a kancel...'!J33</f>
        <v>0</v>
      </c>
      <c r="AW59" s="122">
        <f>'60 - SO 06 dílny a kancel...'!J34</f>
        <v>0</v>
      </c>
      <c r="AX59" s="122">
        <f>'60 - SO 06 dílny a kancel...'!J35</f>
        <v>0</v>
      </c>
      <c r="AY59" s="122">
        <f>'60 - SO 06 dílny a kancel...'!J36</f>
        <v>0</v>
      </c>
      <c r="AZ59" s="122">
        <f>'60 - SO 06 dílny a kancel...'!F33</f>
        <v>0</v>
      </c>
      <c r="BA59" s="122">
        <f>'60 - SO 06 dílny a kancel...'!F34</f>
        <v>0</v>
      </c>
      <c r="BB59" s="122">
        <f>'60 - SO 06 dílny a kancel...'!F35</f>
        <v>0</v>
      </c>
      <c r="BC59" s="122">
        <f>'60 - SO 06 dílny a kancel...'!F36</f>
        <v>0</v>
      </c>
      <c r="BD59" s="124">
        <f>'60 - SO 06 dílny a kancel...'!F37</f>
        <v>0</v>
      </c>
      <c r="BE59" s="7"/>
      <c r="BT59" s="125" t="s">
        <v>77</v>
      </c>
      <c r="BV59" s="125" t="s">
        <v>71</v>
      </c>
      <c r="BW59" s="125" t="s">
        <v>91</v>
      </c>
      <c r="BX59" s="125" t="s">
        <v>5</v>
      </c>
      <c r="CL59" s="125" t="s">
        <v>19</v>
      </c>
      <c r="CM59" s="125" t="s">
        <v>79</v>
      </c>
    </row>
    <row r="60" s="7" customFormat="1" ht="16.5" customHeight="1">
      <c r="A60" s="113" t="s">
        <v>73</v>
      </c>
      <c r="B60" s="114"/>
      <c r="C60" s="115"/>
      <c r="D60" s="116" t="s">
        <v>92</v>
      </c>
      <c r="E60" s="116"/>
      <c r="F60" s="116"/>
      <c r="G60" s="116"/>
      <c r="H60" s="116"/>
      <c r="I60" s="117"/>
      <c r="J60" s="116" t="s">
        <v>93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'70 - SO 07 Ocelová hala'!J30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76</v>
      </c>
      <c r="AR60" s="120"/>
      <c r="AS60" s="121">
        <v>0</v>
      </c>
      <c r="AT60" s="122">
        <f>ROUND(SUM(AV60:AW60),2)</f>
        <v>0</v>
      </c>
      <c r="AU60" s="123">
        <f>'70 - SO 07 Ocelová hala'!P82</f>
        <v>0</v>
      </c>
      <c r="AV60" s="122">
        <f>'70 - SO 07 Ocelová hala'!J33</f>
        <v>0</v>
      </c>
      <c r="AW60" s="122">
        <f>'70 - SO 07 Ocelová hala'!J34</f>
        <v>0</v>
      </c>
      <c r="AX60" s="122">
        <f>'70 - SO 07 Ocelová hala'!J35</f>
        <v>0</v>
      </c>
      <c r="AY60" s="122">
        <f>'70 - SO 07 Ocelová hala'!J36</f>
        <v>0</v>
      </c>
      <c r="AZ60" s="122">
        <f>'70 - SO 07 Ocelová hala'!F33</f>
        <v>0</v>
      </c>
      <c r="BA60" s="122">
        <f>'70 - SO 07 Ocelová hala'!F34</f>
        <v>0</v>
      </c>
      <c r="BB60" s="122">
        <f>'70 - SO 07 Ocelová hala'!F35</f>
        <v>0</v>
      </c>
      <c r="BC60" s="122">
        <f>'70 - SO 07 Ocelová hala'!F36</f>
        <v>0</v>
      </c>
      <c r="BD60" s="124">
        <f>'70 - SO 07 Ocelová hala'!F37</f>
        <v>0</v>
      </c>
      <c r="BE60" s="7"/>
      <c r="BT60" s="125" t="s">
        <v>77</v>
      </c>
      <c r="BV60" s="125" t="s">
        <v>71</v>
      </c>
      <c r="BW60" s="125" t="s">
        <v>94</v>
      </c>
      <c r="BX60" s="125" t="s">
        <v>5</v>
      </c>
      <c r="CL60" s="125" t="s">
        <v>19</v>
      </c>
      <c r="CM60" s="125" t="s">
        <v>79</v>
      </c>
    </row>
    <row r="61" s="7" customFormat="1" ht="16.5" customHeight="1">
      <c r="A61" s="113" t="s">
        <v>73</v>
      </c>
      <c r="B61" s="114"/>
      <c r="C61" s="115"/>
      <c r="D61" s="116" t="s">
        <v>95</v>
      </c>
      <c r="E61" s="116"/>
      <c r="F61" s="116"/>
      <c r="G61" s="116"/>
      <c r="H61" s="116"/>
      <c r="I61" s="117"/>
      <c r="J61" s="116" t="s">
        <v>96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'80 - SO 08 Hlavní budova'!J30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76</v>
      </c>
      <c r="AR61" s="120"/>
      <c r="AS61" s="121">
        <v>0</v>
      </c>
      <c r="AT61" s="122">
        <f>ROUND(SUM(AV61:AW61),2)</f>
        <v>0</v>
      </c>
      <c r="AU61" s="123">
        <f>'80 - SO 08 Hlavní budova'!P83</f>
        <v>0</v>
      </c>
      <c r="AV61" s="122">
        <f>'80 - SO 08 Hlavní budova'!J33</f>
        <v>0</v>
      </c>
      <c r="AW61" s="122">
        <f>'80 - SO 08 Hlavní budova'!J34</f>
        <v>0</v>
      </c>
      <c r="AX61" s="122">
        <f>'80 - SO 08 Hlavní budova'!J35</f>
        <v>0</v>
      </c>
      <c r="AY61" s="122">
        <f>'80 - SO 08 Hlavní budova'!J36</f>
        <v>0</v>
      </c>
      <c r="AZ61" s="122">
        <f>'80 - SO 08 Hlavní budova'!F33</f>
        <v>0</v>
      </c>
      <c r="BA61" s="122">
        <f>'80 - SO 08 Hlavní budova'!F34</f>
        <v>0</v>
      </c>
      <c r="BB61" s="122">
        <f>'80 - SO 08 Hlavní budova'!F35</f>
        <v>0</v>
      </c>
      <c r="BC61" s="122">
        <f>'80 - SO 08 Hlavní budova'!F36</f>
        <v>0</v>
      </c>
      <c r="BD61" s="124">
        <f>'80 - SO 08 Hlavní budova'!F37</f>
        <v>0</v>
      </c>
      <c r="BE61" s="7"/>
      <c r="BT61" s="125" t="s">
        <v>77</v>
      </c>
      <c r="BV61" s="125" t="s">
        <v>71</v>
      </c>
      <c r="BW61" s="125" t="s">
        <v>97</v>
      </c>
      <c r="BX61" s="125" t="s">
        <v>5</v>
      </c>
      <c r="CL61" s="125" t="s">
        <v>19</v>
      </c>
      <c r="CM61" s="125" t="s">
        <v>79</v>
      </c>
    </row>
    <row r="62" s="7" customFormat="1" ht="16.5" customHeight="1">
      <c r="A62" s="113" t="s">
        <v>73</v>
      </c>
      <c r="B62" s="114"/>
      <c r="C62" s="115"/>
      <c r="D62" s="116" t="s">
        <v>98</v>
      </c>
      <c r="E62" s="116"/>
      <c r="F62" s="116"/>
      <c r="G62" s="116"/>
      <c r="H62" s="116"/>
      <c r="I62" s="117"/>
      <c r="J62" s="116" t="s">
        <v>99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'90 - Terénní úpravy'!J30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76</v>
      </c>
      <c r="AR62" s="120"/>
      <c r="AS62" s="126">
        <v>0</v>
      </c>
      <c r="AT62" s="127">
        <f>ROUND(SUM(AV62:AW62),2)</f>
        <v>0</v>
      </c>
      <c r="AU62" s="128">
        <f>'90 - Terénní úpravy'!P82</f>
        <v>0</v>
      </c>
      <c r="AV62" s="127">
        <f>'90 - Terénní úpravy'!J33</f>
        <v>0</v>
      </c>
      <c r="AW62" s="127">
        <f>'90 - Terénní úpravy'!J34</f>
        <v>0</v>
      </c>
      <c r="AX62" s="127">
        <f>'90 - Terénní úpravy'!J35</f>
        <v>0</v>
      </c>
      <c r="AY62" s="127">
        <f>'90 - Terénní úpravy'!J36</f>
        <v>0</v>
      </c>
      <c r="AZ62" s="127">
        <f>'90 - Terénní úpravy'!F33</f>
        <v>0</v>
      </c>
      <c r="BA62" s="127">
        <f>'90 - Terénní úpravy'!F34</f>
        <v>0</v>
      </c>
      <c r="BB62" s="127">
        <f>'90 - Terénní úpravy'!F35</f>
        <v>0</v>
      </c>
      <c r="BC62" s="127">
        <f>'90 - Terénní úpravy'!F36</f>
        <v>0</v>
      </c>
      <c r="BD62" s="129">
        <f>'90 - Terénní úpravy'!F37</f>
        <v>0</v>
      </c>
      <c r="BE62" s="7"/>
      <c r="BT62" s="125" t="s">
        <v>77</v>
      </c>
      <c r="BV62" s="125" t="s">
        <v>71</v>
      </c>
      <c r="BW62" s="125" t="s">
        <v>100</v>
      </c>
      <c r="BX62" s="125" t="s">
        <v>5</v>
      </c>
      <c r="CL62" s="125" t="s">
        <v>19</v>
      </c>
      <c r="CM62" s="125" t="s">
        <v>79</v>
      </c>
    </row>
    <row r="63" s="2" customFormat="1" ht="30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</sheetData>
  <sheetProtection sheet="1" formatColumns="0" formatRows="0" objects="1" scenarios="1" spinCount="100000" saltValue="+tzjL0Ia0buLFl5C+jzAfgXT9ab4Z7MRkKPHVVA46+xxFI8b6ymTtT+tH1IVdBCSUPUT2nYm1M9BEbd+0jN16w==" hashValue="WwZV9Ev4TKOmgWmpPQlR4F54jlyIVGG1x96uVC4fJQzm9CkdqRFI7SKmvkq8v01Qa9sQ5nAamDKytvRR5PGvqw==" algorithmName="SHA-512" password="8A32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 - Vedlejší náklady'!C2" display="/"/>
    <hyperlink ref="A56" location="'10 - SO 01 Malá admminist...'!C2" display="/"/>
    <hyperlink ref="A57" location="'20 - SO 02 Garáže (zděné ...'!C2" display="/"/>
    <hyperlink ref="A58" location="'50 - SO 05 Zpevněná ploch...'!C2" display="/"/>
    <hyperlink ref="A59" location="'60 - SO 06 dílny a kancel...'!C2" display="/"/>
    <hyperlink ref="A60" location="'70 - SO 07 Ocelová hala'!C2" display="/"/>
    <hyperlink ref="A61" location="'80 - SO 08 Hlavní budova'!C2" display="/"/>
    <hyperlink ref="A62" location="'90 - Terén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Odstranění staveb areálu Bytov, Chebská 252, M.Lázně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ROUND((SUM(BE84:BE105)),  2)</f>
        <v>0</v>
      </c>
      <c r="G33" s="40"/>
      <c r="H33" s="40"/>
      <c r="I33" s="150">
        <v>0.20999999999999999</v>
      </c>
      <c r="J33" s="149">
        <f>ROUND(((SUM(BE84:BE105))*I33),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ROUND((SUM(BF84:BF105)),  2)</f>
        <v>0</v>
      </c>
      <c r="G34" s="40"/>
      <c r="H34" s="40"/>
      <c r="I34" s="150">
        <v>0.12</v>
      </c>
      <c r="J34" s="149">
        <f>ROUND(((SUM(BF84:BF105))*I34),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ROUND((SUM(BG84:BG105)),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ROUND((SUM(BH84:BH105)),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ROUND((SUM(BI84:BI105)),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staveb areálu Bytov, Chebská 252, M.Lázně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00 - Vedlejší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4. 9. 2023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110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111</v>
      </c>
      <c r="E63" s="176"/>
      <c r="F63" s="176"/>
      <c r="G63" s="176"/>
      <c r="H63" s="176"/>
      <c r="I63" s="176"/>
      <c r="J63" s="177">
        <f>J98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112</v>
      </c>
      <c r="E64" s="176"/>
      <c r="F64" s="176"/>
      <c r="G64" s="176"/>
      <c r="H64" s="176"/>
      <c r="I64" s="176"/>
      <c r="J64" s="177">
        <f>J103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113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Odstranění staveb areálu Bytov, Chebská 252, M.Lázně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102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00 - Vedlejší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4. 9. 2023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114</v>
      </c>
      <c r="D83" s="182" t="s">
        <v>54</v>
      </c>
      <c r="E83" s="182" t="s">
        <v>50</v>
      </c>
      <c r="F83" s="182" t="s">
        <v>51</v>
      </c>
      <c r="G83" s="182" t="s">
        <v>115</v>
      </c>
      <c r="H83" s="182" t="s">
        <v>116</v>
      </c>
      <c r="I83" s="182" t="s">
        <v>117</v>
      </c>
      <c r="J83" s="182" t="s">
        <v>106</v>
      </c>
      <c r="K83" s="183" t="s">
        <v>118</v>
      </c>
      <c r="L83" s="184"/>
      <c r="M83" s="94" t="s">
        <v>19</v>
      </c>
      <c r="N83" s="95" t="s">
        <v>39</v>
      </c>
      <c r="O83" s="95" t="s">
        <v>119</v>
      </c>
      <c r="P83" s="95" t="s">
        <v>120</v>
      </c>
      <c r="Q83" s="95" t="s">
        <v>121</v>
      </c>
      <c r="R83" s="95" t="s">
        <v>122</v>
      </c>
      <c r="S83" s="95" t="s">
        <v>123</v>
      </c>
      <c r="T83" s="96" t="s">
        <v>124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125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107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126</v>
      </c>
      <c r="F85" s="193" t="s">
        <v>127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P86+P91+P98+P103</f>
        <v>0</v>
      </c>
      <c r="Q85" s="198"/>
      <c r="R85" s="199">
        <f>R86+R91+R98+R103</f>
        <v>0</v>
      </c>
      <c r="S85" s="198"/>
      <c r="T85" s="200">
        <f>T86+T91+T98+T103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128</v>
      </c>
      <c r="AT85" s="202" t="s">
        <v>68</v>
      </c>
      <c r="AU85" s="202" t="s">
        <v>69</v>
      </c>
      <c r="AY85" s="201" t="s">
        <v>129</v>
      </c>
      <c r="BK85" s="203">
        <f>BK86+BK91+BK98+BK103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130</v>
      </c>
      <c r="F86" s="204" t="s">
        <v>131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SUM(P87:P90)</f>
        <v>0</v>
      </c>
      <c r="Q86" s="198"/>
      <c r="R86" s="199">
        <f>SUM(R87:R90)</f>
        <v>0</v>
      </c>
      <c r="S86" s="198"/>
      <c r="T86" s="200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128</v>
      </c>
      <c r="AT86" s="202" t="s">
        <v>68</v>
      </c>
      <c r="AU86" s="202" t="s">
        <v>77</v>
      </c>
      <c r="AY86" s="201" t="s">
        <v>129</v>
      </c>
      <c r="BK86" s="203">
        <f>SUM(BK87:BK90)</f>
        <v>0</v>
      </c>
    </row>
    <row r="87" s="2" customFormat="1" ht="16.5" customHeight="1">
      <c r="A87" s="40"/>
      <c r="B87" s="41"/>
      <c r="C87" s="206" t="s">
        <v>77</v>
      </c>
      <c r="D87" s="206" t="s">
        <v>132</v>
      </c>
      <c r="E87" s="207" t="s">
        <v>133</v>
      </c>
      <c r="F87" s="208" t="s">
        <v>134</v>
      </c>
      <c r="G87" s="209" t="s">
        <v>135</v>
      </c>
      <c r="H87" s="210">
        <v>1</v>
      </c>
      <c r="I87" s="211"/>
      <c r="J87" s="212">
        <f>ROUND(I87*H87,2)</f>
        <v>0</v>
      </c>
      <c r="K87" s="208" t="s">
        <v>136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137</v>
      </c>
      <c r="AT87" s="217" t="s">
        <v>132</v>
      </c>
      <c r="AU87" s="217" t="s">
        <v>79</v>
      </c>
      <c r="AY87" s="19" t="s">
        <v>129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137</v>
      </c>
      <c r="BM87" s="217" t="s">
        <v>79</v>
      </c>
    </row>
    <row r="88" s="2" customFormat="1">
      <c r="A88" s="40"/>
      <c r="B88" s="41"/>
      <c r="C88" s="42"/>
      <c r="D88" s="219" t="s">
        <v>138</v>
      </c>
      <c r="E88" s="42"/>
      <c r="F88" s="220" t="s">
        <v>139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138</v>
      </c>
      <c r="AU88" s="19" t="s">
        <v>79</v>
      </c>
    </row>
    <row r="89" s="2" customFormat="1" ht="16.5" customHeight="1">
      <c r="A89" s="40"/>
      <c r="B89" s="41"/>
      <c r="C89" s="206" t="s">
        <v>79</v>
      </c>
      <c r="D89" s="206" t="s">
        <v>132</v>
      </c>
      <c r="E89" s="207" t="s">
        <v>140</v>
      </c>
      <c r="F89" s="208" t="s">
        <v>141</v>
      </c>
      <c r="G89" s="209" t="s">
        <v>142</v>
      </c>
      <c r="H89" s="210">
        <v>4</v>
      </c>
      <c r="I89" s="211"/>
      <c r="J89" s="212">
        <f>ROUND(I89*H89,2)</f>
        <v>0</v>
      </c>
      <c r="K89" s="208" t="s">
        <v>136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137</v>
      </c>
      <c r="AT89" s="217" t="s">
        <v>132</v>
      </c>
      <c r="AU89" s="217" t="s">
        <v>79</v>
      </c>
      <c r="AY89" s="19" t="s">
        <v>129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137</v>
      </c>
      <c r="BM89" s="217" t="s">
        <v>137</v>
      </c>
    </row>
    <row r="90" s="2" customFormat="1">
      <c r="A90" s="40"/>
      <c r="B90" s="41"/>
      <c r="C90" s="42"/>
      <c r="D90" s="219" t="s">
        <v>138</v>
      </c>
      <c r="E90" s="42"/>
      <c r="F90" s="220" t="s">
        <v>143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138</v>
      </c>
      <c r="AU90" s="19" t="s">
        <v>79</v>
      </c>
    </row>
    <row r="91" s="12" customFormat="1" ht="22.8" customHeight="1">
      <c r="A91" s="12"/>
      <c r="B91" s="190"/>
      <c r="C91" s="191"/>
      <c r="D91" s="192" t="s">
        <v>68</v>
      </c>
      <c r="E91" s="204" t="s">
        <v>144</v>
      </c>
      <c r="F91" s="204" t="s">
        <v>145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SUM(P92:P97)</f>
        <v>0</v>
      </c>
      <c r="Q91" s="198"/>
      <c r="R91" s="199">
        <f>SUM(R92:R97)</f>
        <v>0</v>
      </c>
      <c r="S91" s="198"/>
      <c r="T91" s="200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128</v>
      </c>
      <c r="AT91" s="202" t="s">
        <v>68</v>
      </c>
      <c r="AU91" s="202" t="s">
        <v>77</v>
      </c>
      <c r="AY91" s="201" t="s">
        <v>129</v>
      </c>
      <c r="BK91" s="203">
        <f>SUM(BK92:BK97)</f>
        <v>0</v>
      </c>
    </row>
    <row r="92" s="2" customFormat="1" ht="16.5" customHeight="1">
      <c r="A92" s="40"/>
      <c r="B92" s="41"/>
      <c r="C92" s="206" t="s">
        <v>146</v>
      </c>
      <c r="D92" s="206" t="s">
        <v>132</v>
      </c>
      <c r="E92" s="207" t="s">
        <v>147</v>
      </c>
      <c r="F92" s="208" t="s">
        <v>148</v>
      </c>
      <c r="G92" s="209" t="s">
        <v>135</v>
      </c>
      <c r="H92" s="210">
        <v>1</v>
      </c>
      <c r="I92" s="211"/>
      <c r="J92" s="212">
        <f>ROUND(I92*H92,2)</f>
        <v>0</v>
      </c>
      <c r="K92" s="208" t="s">
        <v>136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137</v>
      </c>
      <c r="AT92" s="217" t="s">
        <v>132</v>
      </c>
      <c r="AU92" s="217" t="s">
        <v>79</v>
      </c>
      <c r="AY92" s="19" t="s">
        <v>129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137</v>
      </c>
      <c r="BM92" s="217" t="s">
        <v>149</v>
      </c>
    </row>
    <row r="93" s="2" customFormat="1">
      <c r="A93" s="40"/>
      <c r="B93" s="41"/>
      <c r="C93" s="42"/>
      <c r="D93" s="219" t="s">
        <v>138</v>
      </c>
      <c r="E93" s="42"/>
      <c r="F93" s="220" t="s">
        <v>150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138</v>
      </c>
      <c r="AU93" s="19" t="s">
        <v>79</v>
      </c>
    </row>
    <row r="94" s="2" customFormat="1" ht="16.5" customHeight="1">
      <c r="A94" s="40"/>
      <c r="B94" s="41"/>
      <c r="C94" s="206" t="s">
        <v>137</v>
      </c>
      <c r="D94" s="206" t="s">
        <v>132</v>
      </c>
      <c r="E94" s="207" t="s">
        <v>151</v>
      </c>
      <c r="F94" s="208" t="s">
        <v>152</v>
      </c>
      <c r="G94" s="209" t="s">
        <v>135</v>
      </c>
      <c r="H94" s="210">
        <v>1</v>
      </c>
      <c r="I94" s="211"/>
      <c r="J94" s="212">
        <f>ROUND(I94*H94,2)</f>
        <v>0</v>
      </c>
      <c r="K94" s="208" t="s">
        <v>136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137</v>
      </c>
      <c r="AT94" s="217" t="s">
        <v>132</v>
      </c>
      <c r="AU94" s="217" t="s">
        <v>79</v>
      </c>
      <c r="AY94" s="19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137</v>
      </c>
      <c r="BM94" s="217" t="s">
        <v>153</v>
      </c>
    </row>
    <row r="95" s="2" customFormat="1">
      <c r="A95" s="40"/>
      <c r="B95" s="41"/>
      <c r="C95" s="42"/>
      <c r="D95" s="219" t="s">
        <v>138</v>
      </c>
      <c r="E95" s="42"/>
      <c r="F95" s="220" t="s">
        <v>154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138</v>
      </c>
      <c r="AU95" s="19" t="s">
        <v>79</v>
      </c>
    </row>
    <row r="96" s="2" customFormat="1" ht="16.5" customHeight="1">
      <c r="A96" s="40"/>
      <c r="B96" s="41"/>
      <c r="C96" s="206" t="s">
        <v>128</v>
      </c>
      <c r="D96" s="206" t="s">
        <v>132</v>
      </c>
      <c r="E96" s="207" t="s">
        <v>155</v>
      </c>
      <c r="F96" s="208" t="s">
        <v>156</v>
      </c>
      <c r="G96" s="209" t="s">
        <v>135</v>
      </c>
      <c r="H96" s="210">
        <v>1</v>
      </c>
      <c r="I96" s="211"/>
      <c r="J96" s="212">
        <f>ROUND(I96*H96,2)</f>
        <v>0</v>
      </c>
      <c r="K96" s="208" t="s">
        <v>136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137</v>
      </c>
      <c r="AT96" s="217" t="s">
        <v>132</v>
      </c>
      <c r="AU96" s="217" t="s">
        <v>79</v>
      </c>
      <c r="AY96" s="19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137</v>
      </c>
      <c r="BM96" s="217" t="s">
        <v>80</v>
      </c>
    </row>
    <row r="97" s="2" customFormat="1">
      <c r="A97" s="40"/>
      <c r="B97" s="41"/>
      <c r="C97" s="42"/>
      <c r="D97" s="219" t="s">
        <v>138</v>
      </c>
      <c r="E97" s="42"/>
      <c r="F97" s="220" t="s">
        <v>157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138</v>
      </c>
      <c r="AU97" s="19" t="s">
        <v>79</v>
      </c>
    </row>
    <row r="98" s="12" customFormat="1" ht="22.8" customHeight="1">
      <c r="A98" s="12"/>
      <c r="B98" s="190"/>
      <c r="C98" s="191"/>
      <c r="D98" s="192" t="s">
        <v>68</v>
      </c>
      <c r="E98" s="204" t="s">
        <v>158</v>
      </c>
      <c r="F98" s="204" t="s">
        <v>159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SUM(P99:P102)</f>
        <v>0</v>
      </c>
      <c r="Q98" s="198"/>
      <c r="R98" s="199">
        <f>SUM(R99:R102)</f>
        <v>0</v>
      </c>
      <c r="S98" s="198"/>
      <c r="T98" s="200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128</v>
      </c>
      <c r="AT98" s="202" t="s">
        <v>68</v>
      </c>
      <c r="AU98" s="202" t="s">
        <v>77</v>
      </c>
      <c r="AY98" s="201" t="s">
        <v>129</v>
      </c>
      <c r="BK98" s="203">
        <f>SUM(BK99:BK102)</f>
        <v>0</v>
      </c>
    </row>
    <row r="99" s="2" customFormat="1" ht="16.5" customHeight="1">
      <c r="A99" s="40"/>
      <c r="B99" s="41"/>
      <c r="C99" s="206" t="s">
        <v>149</v>
      </c>
      <c r="D99" s="206" t="s">
        <v>132</v>
      </c>
      <c r="E99" s="207" t="s">
        <v>160</v>
      </c>
      <c r="F99" s="208" t="s">
        <v>161</v>
      </c>
      <c r="G99" s="209" t="s">
        <v>135</v>
      </c>
      <c r="H99" s="210">
        <v>1</v>
      </c>
      <c r="I99" s="211"/>
      <c r="J99" s="212">
        <f>ROUND(I99*H99,2)</f>
        <v>0</v>
      </c>
      <c r="K99" s="208" t="s">
        <v>136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137</v>
      </c>
      <c r="AT99" s="217" t="s">
        <v>132</v>
      </c>
      <c r="AU99" s="217" t="s">
        <v>79</v>
      </c>
      <c r="AY99" s="19" t="s">
        <v>129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137</v>
      </c>
      <c r="BM99" s="217" t="s">
        <v>8</v>
      </c>
    </row>
    <row r="100" s="2" customFormat="1">
      <c r="A100" s="40"/>
      <c r="B100" s="41"/>
      <c r="C100" s="42"/>
      <c r="D100" s="219" t="s">
        <v>138</v>
      </c>
      <c r="E100" s="42"/>
      <c r="F100" s="220" t="s">
        <v>162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138</v>
      </c>
      <c r="AU100" s="19" t="s">
        <v>79</v>
      </c>
    </row>
    <row r="101" s="2" customFormat="1" ht="16.5" customHeight="1">
      <c r="A101" s="40"/>
      <c r="B101" s="41"/>
      <c r="C101" s="206" t="s">
        <v>163</v>
      </c>
      <c r="D101" s="206" t="s">
        <v>132</v>
      </c>
      <c r="E101" s="207" t="s">
        <v>164</v>
      </c>
      <c r="F101" s="208" t="s">
        <v>165</v>
      </c>
      <c r="G101" s="209" t="s">
        <v>135</v>
      </c>
      <c r="H101" s="210">
        <v>1</v>
      </c>
      <c r="I101" s="211"/>
      <c r="J101" s="212">
        <f>ROUND(I101*H101,2)</f>
        <v>0</v>
      </c>
      <c r="K101" s="208" t="s">
        <v>136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137</v>
      </c>
      <c r="AT101" s="217" t="s">
        <v>132</v>
      </c>
      <c r="AU101" s="217" t="s">
        <v>79</v>
      </c>
      <c r="AY101" s="19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137</v>
      </c>
      <c r="BM101" s="217" t="s">
        <v>166</v>
      </c>
    </row>
    <row r="102" s="2" customFormat="1">
      <c r="A102" s="40"/>
      <c r="B102" s="41"/>
      <c r="C102" s="42"/>
      <c r="D102" s="219" t="s">
        <v>138</v>
      </c>
      <c r="E102" s="42"/>
      <c r="F102" s="220" t="s">
        <v>167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138</v>
      </c>
      <c r="AU102" s="19" t="s">
        <v>79</v>
      </c>
    </row>
    <row r="103" s="12" customFormat="1" ht="22.8" customHeight="1">
      <c r="A103" s="12"/>
      <c r="B103" s="190"/>
      <c r="C103" s="191"/>
      <c r="D103" s="192" t="s">
        <v>68</v>
      </c>
      <c r="E103" s="204" t="s">
        <v>168</v>
      </c>
      <c r="F103" s="204" t="s">
        <v>169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SUM(P104:P105)</f>
        <v>0</v>
      </c>
      <c r="Q103" s="198"/>
      <c r="R103" s="199">
        <f>SUM(R104:R105)</f>
        <v>0</v>
      </c>
      <c r="S103" s="198"/>
      <c r="T103" s="20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128</v>
      </c>
      <c r="AT103" s="202" t="s">
        <v>68</v>
      </c>
      <c r="AU103" s="202" t="s">
        <v>77</v>
      </c>
      <c r="AY103" s="201" t="s">
        <v>129</v>
      </c>
      <c r="BK103" s="203">
        <f>SUM(BK104:BK105)</f>
        <v>0</v>
      </c>
    </row>
    <row r="104" s="2" customFormat="1" ht="16.5" customHeight="1">
      <c r="A104" s="40"/>
      <c r="B104" s="41"/>
      <c r="C104" s="206" t="s">
        <v>153</v>
      </c>
      <c r="D104" s="206" t="s">
        <v>132</v>
      </c>
      <c r="E104" s="207" t="s">
        <v>170</v>
      </c>
      <c r="F104" s="208" t="s">
        <v>171</v>
      </c>
      <c r="G104" s="209" t="s">
        <v>135</v>
      </c>
      <c r="H104" s="210">
        <v>1</v>
      </c>
      <c r="I104" s="211"/>
      <c r="J104" s="212">
        <f>ROUND(I104*H104,2)</f>
        <v>0</v>
      </c>
      <c r="K104" s="208" t="s">
        <v>136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137</v>
      </c>
      <c r="AT104" s="217" t="s">
        <v>132</v>
      </c>
      <c r="AU104" s="217" t="s">
        <v>79</v>
      </c>
      <c r="AY104" s="19" t="s">
        <v>129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137</v>
      </c>
      <c r="BM104" s="217" t="s">
        <v>172</v>
      </c>
    </row>
    <row r="105" s="2" customFormat="1">
      <c r="A105" s="40"/>
      <c r="B105" s="41"/>
      <c r="C105" s="42"/>
      <c r="D105" s="219" t="s">
        <v>138</v>
      </c>
      <c r="E105" s="42"/>
      <c r="F105" s="220" t="s">
        <v>173</v>
      </c>
      <c r="G105" s="42"/>
      <c r="H105" s="42"/>
      <c r="I105" s="221"/>
      <c r="J105" s="42"/>
      <c r="K105" s="42"/>
      <c r="L105" s="46"/>
      <c r="M105" s="224"/>
      <c r="N105" s="225"/>
      <c r="O105" s="226"/>
      <c r="P105" s="226"/>
      <c r="Q105" s="226"/>
      <c r="R105" s="226"/>
      <c r="S105" s="226"/>
      <c r="T105" s="22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79</v>
      </c>
    </row>
    <row r="106" s="2" customFormat="1" ht="6.96" customHeight="1">
      <c r="A106" s="40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46"/>
      <c r="M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</sheetData>
  <sheetProtection sheet="1" autoFilter="0" formatColumns="0" formatRows="0" objects="1" scenarios="1" spinCount="100000" saltValue="vCQRC9/lUItOFVoNEfm0kjtnMEu2f6QE+T82dvxnD2NkPRAFSmeXy9ANe5EKc2GDx5y1pNmk+oI8WrdZ0gueow==" hashValue="hXPEh8b3Z9GRx2cSE8qkD8Gdb8jLkAODgHyTjfcaccNM2N8rVmnFNN/iSg6/mNWoDaWkBwbBMKigdAypKCw0dA==" algorithmName="SHA-512" password="8A32"/>
  <autoFilter ref="C83:K10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012002000"/>
    <hyperlink ref="F90" r:id="rId2" display="https://podminky.urs.cz/item/CS_URS_2023_02/013254000"/>
    <hyperlink ref="F93" r:id="rId3" display="https://podminky.urs.cz/item/CS_URS_2023_02/032002000"/>
    <hyperlink ref="F95" r:id="rId4" display="https://podminky.urs.cz/item/CS_URS_2023_02/034002000.1"/>
    <hyperlink ref="F97" r:id="rId5" display="https://podminky.urs.cz/item/CS_URS_2023_02/039002000.1"/>
    <hyperlink ref="F100" r:id="rId6" display="https://podminky.urs.cz/item/CS_URS_2023_02/042503000"/>
    <hyperlink ref="F102" r:id="rId7" display="https://podminky.urs.cz/item/CS_URS_2023_02/049103000"/>
    <hyperlink ref="F105" r:id="rId8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Odstranění staveb areálu Bytov, Chebská 252, M.Lázně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ROUND((SUM(BE82:BE115)),  2)</f>
        <v>0</v>
      </c>
      <c r="G33" s="40"/>
      <c r="H33" s="40"/>
      <c r="I33" s="150">
        <v>0.20999999999999999</v>
      </c>
      <c r="J33" s="149">
        <f>ROUND(((SUM(BE82:BE115))*I33),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ROUND((SUM(BF82:BF115)),  2)</f>
        <v>0</v>
      </c>
      <c r="G34" s="40"/>
      <c r="H34" s="40"/>
      <c r="I34" s="150">
        <v>0.12</v>
      </c>
      <c r="J34" s="149">
        <f>ROUND(((SUM(BF82:BF115))*I34),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ROUND((SUM(BG82:BG115)),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ROUND((SUM(BH82:BH115)),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ROUND((SUM(BI82:BI115)),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staveb areálu Bytov, Chebská 252, M.Lázně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10 - SO 01 Malá admministrativní budova (vlevo od vjezdu)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4. 9. 2023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175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177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113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Odstranění staveb areálu Bytov, Chebská 252, M.Lázně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102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10 - SO 01 Malá admministrativní budova (vlevo od vjezdu)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4. 9. 2023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32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114</v>
      </c>
      <c r="D81" s="182" t="s">
        <v>54</v>
      </c>
      <c r="E81" s="182" t="s">
        <v>50</v>
      </c>
      <c r="F81" s="182" t="s">
        <v>51</v>
      </c>
      <c r="G81" s="182" t="s">
        <v>115</v>
      </c>
      <c r="H81" s="182" t="s">
        <v>116</v>
      </c>
      <c r="I81" s="182" t="s">
        <v>117</v>
      </c>
      <c r="J81" s="182" t="s">
        <v>106</v>
      </c>
      <c r="K81" s="183" t="s">
        <v>118</v>
      </c>
      <c r="L81" s="184"/>
      <c r="M81" s="94" t="s">
        <v>19</v>
      </c>
      <c r="N81" s="95" t="s">
        <v>39</v>
      </c>
      <c r="O81" s="95" t="s">
        <v>119</v>
      </c>
      <c r="P81" s="95" t="s">
        <v>120</v>
      </c>
      <c r="Q81" s="95" t="s">
        <v>121</v>
      </c>
      <c r="R81" s="95" t="s">
        <v>122</v>
      </c>
      <c r="S81" s="95" t="s">
        <v>123</v>
      </c>
      <c r="T81" s="96" t="s">
        <v>124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125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252.29225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107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178</v>
      </c>
      <c r="F83" s="193" t="s">
        <v>179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P84+P94</f>
        <v>0</v>
      </c>
      <c r="Q83" s="198"/>
      <c r="R83" s="199">
        <f>R84+R94</f>
        <v>0</v>
      </c>
      <c r="S83" s="198"/>
      <c r="T83" s="200">
        <f>T84+T94</f>
        <v>252.29225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69</v>
      </c>
      <c r="AY83" s="201" t="s">
        <v>129</v>
      </c>
      <c r="BK83" s="203">
        <f>BK84+BK94</f>
        <v>0</v>
      </c>
    </row>
    <row r="84" s="12" customFormat="1" ht="22.8" customHeight="1">
      <c r="A84" s="12"/>
      <c r="B84" s="190"/>
      <c r="C84" s="191"/>
      <c r="D84" s="192" t="s">
        <v>68</v>
      </c>
      <c r="E84" s="204" t="s">
        <v>180</v>
      </c>
      <c r="F84" s="204" t="s">
        <v>181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SUM(P85:P93)</f>
        <v>0</v>
      </c>
      <c r="Q84" s="198"/>
      <c r="R84" s="199">
        <f>SUM(R85:R93)</f>
        <v>0</v>
      </c>
      <c r="S84" s="198"/>
      <c r="T84" s="200">
        <f>SUM(T85:T93)</f>
        <v>252.29225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77</v>
      </c>
      <c r="AT84" s="202" t="s">
        <v>68</v>
      </c>
      <c r="AU84" s="202" t="s">
        <v>77</v>
      </c>
      <c r="AY84" s="201" t="s">
        <v>129</v>
      </c>
      <c r="BK84" s="203">
        <f>SUM(BK85:BK93)</f>
        <v>0</v>
      </c>
    </row>
    <row r="85" s="2" customFormat="1" ht="55.5" customHeight="1">
      <c r="A85" s="40"/>
      <c r="B85" s="41"/>
      <c r="C85" s="206" t="s">
        <v>77</v>
      </c>
      <c r="D85" s="206" t="s">
        <v>132</v>
      </c>
      <c r="E85" s="207" t="s">
        <v>182</v>
      </c>
      <c r="F85" s="208" t="s">
        <v>183</v>
      </c>
      <c r="G85" s="209" t="s">
        <v>184</v>
      </c>
      <c r="H85" s="210">
        <v>720.83500000000004</v>
      </c>
      <c r="I85" s="211"/>
      <c r="J85" s="212">
        <f>ROUND(I85*H85,2)</f>
        <v>0</v>
      </c>
      <c r="K85" s="208" t="s">
        <v>136</v>
      </c>
      <c r="L85" s="46"/>
      <c r="M85" s="213" t="s">
        <v>19</v>
      </c>
      <c r="N85" s="214" t="s">
        <v>40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0.34999999999999998</v>
      </c>
      <c r="T85" s="216">
        <f>S85*H85</f>
        <v>252.29225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137</v>
      </c>
      <c r="AT85" s="217" t="s">
        <v>132</v>
      </c>
      <c r="AU85" s="217" t="s">
        <v>79</v>
      </c>
      <c r="AY85" s="19" t="s">
        <v>129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77</v>
      </c>
      <c r="BK85" s="218">
        <f>ROUND(I85*H85,2)</f>
        <v>0</v>
      </c>
      <c r="BL85" s="19" t="s">
        <v>137</v>
      </c>
      <c r="BM85" s="217" t="s">
        <v>79</v>
      </c>
    </row>
    <row r="86" s="2" customFormat="1">
      <c r="A86" s="40"/>
      <c r="B86" s="41"/>
      <c r="C86" s="42"/>
      <c r="D86" s="219" t="s">
        <v>138</v>
      </c>
      <c r="E86" s="42"/>
      <c r="F86" s="220" t="s">
        <v>185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138</v>
      </c>
      <c r="AU86" s="19" t="s">
        <v>79</v>
      </c>
    </row>
    <row r="87" s="13" customFormat="1">
      <c r="A87" s="13"/>
      <c r="B87" s="228"/>
      <c r="C87" s="229"/>
      <c r="D87" s="230" t="s">
        <v>186</v>
      </c>
      <c r="E87" s="231" t="s">
        <v>19</v>
      </c>
      <c r="F87" s="232" t="s">
        <v>187</v>
      </c>
      <c r="G87" s="229"/>
      <c r="H87" s="233">
        <v>432.89999999999998</v>
      </c>
      <c r="I87" s="234"/>
      <c r="J87" s="229"/>
      <c r="K87" s="229"/>
      <c r="L87" s="235"/>
      <c r="M87" s="236"/>
      <c r="N87" s="237"/>
      <c r="O87" s="237"/>
      <c r="P87" s="237"/>
      <c r="Q87" s="237"/>
      <c r="R87" s="237"/>
      <c r="S87" s="237"/>
      <c r="T87" s="23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9" t="s">
        <v>186</v>
      </c>
      <c r="AU87" s="239" t="s">
        <v>79</v>
      </c>
      <c r="AV87" s="13" t="s">
        <v>79</v>
      </c>
      <c r="AW87" s="13" t="s">
        <v>31</v>
      </c>
      <c r="AX87" s="13" t="s">
        <v>69</v>
      </c>
      <c r="AY87" s="239" t="s">
        <v>129</v>
      </c>
    </row>
    <row r="88" s="13" customFormat="1">
      <c r="A88" s="13"/>
      <c r="B88" s="228"/>
      <c r="C88" s="229"/>
      <c r="D88" s="230" t="s">
        <v>186</v>
      </c>
      <c r="E88" s="231" t="s">
        <v>19</v>
      </c>
      <c r="F88" s="232" t="s">
        <v>188</v>
      </c>
      <c r="G88" s="229"/>
      <c r="H88" s="233">
        <v>81.584999999999994</v>
      </c>
      <c r="I88" s="234"/>
      <c r="J88" s="229"/>
      <c r="K88" s="229"/>
      <c r="L88" s="235"/>
      <c r="M88" s="236"/>
      <c r="N88" s="237"/>
      <c r="O88" s="237"/>
      <c r="P88" s="237"/>
      <c r="Q88" s="237"/>
      <c r="R88" s="237"/>
      <c r="S88" s="237"/>
      <c r="T88" s="238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9" t="s">
        <v>186</v>
      </c>
      <c r="AU88" s="239" t="s">
        <v>79</v>
      </c>
      <c r="AV88" s="13" t="s">
        <v>79</v>
      </c>
      <c r="AW88" s="13" t="s">
        <v>31</v>
      </c>
      <c r="AX88" s="13" t="s">
        <v>69</v>
      </c>
      <c r="AY88" s="239" t="s">
        <v>129</v>
      </c>
    </row>
    <row r="89" s="13" customFormat="1">
      <c r="A89" s="13"/>
      <c r="B89" s="228"/>
      <c r="C89" s="229"/>
      <c r="D89" s="230" t="s">
        <v>186</v>
      </c>
      <c r="E89" s="231" t="s">
        <v>19</v>
      </c>
      <c r="F89" s="232" t="s">
        <v>189</v>
      </c>
      <c r="G89" s="229"/>
      <c r="H89" s="233">
        <v>86.025000000000006</v>
      </c>
      <c r="I89" s="234"/>
      <c r="J89" s="229"/>
      <c r="K89" s="229"/>
      <c r="L89" s="235"/>
      <c r="M89" s="236"/>
      <c r="N89" s="237"/>
      <c r="O89" s="237"/>
      <c r="P89" s="237"/>
      <c r="Q89" s="237"/>
      <c r="R89" s="237"/>
      <c r="S89" s="237"/>
      <c r="T89" s="23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9" t="s">
        <v>186</v>
      </c>
      <c r="AU89" s="239" t="s">
        <v>79</v>
      </c>
      <c r="AV89" s="13" t="s">
        <v>79</v>
      </c>
      <c r="AW89" s="13" t="s">
        <v>31</v>
      </c>
      <c r="AX89" s="13" t="s">
        <v>69</v>
      </c>
      <c r="AY89" s="239" t="s">
        <v>129</v>
      </c>
    </row>
    <row r="90" s="13" customFormat="1">
      <c r="A90" s="13"/>
      <c r="B90" s="228"/>
      <c r="C90" s="229"/>
      <c r="D90" s="230" t="s">
        <v>186</v>
      </c>
      <c r="E90" s="231" t="s">
        <v>19</v>
      </c>
      <c r="F90" s="232" t="s">
        <v>190</v>
      </c>
      <c r="G90" s="229"/>
      <c r="H90" s="233">
        <v>104.468</v>
      </c>
      <c r="I90" s="234"/>
      <c r="J90" s="229"/>
      <c r="K90" s="229"/>
      <c r="L90" s="235"/>
      <c r="M90" s="236"/>
      <c r="N90" s="237"/>
      <c r="O90" s="237"/>
      <c r="P90" s="237"/>
      <c r="Q90" s="237"/>
      <c r="R90" s="237"/>
      <c r="S90" s="237"/>
      <c r="T90" s="23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9" t="s">
        <v>186</v>
      </c>
      <c r="AU90" s="239" t="s">
        <v>79</v>
      </c>
      <c r="AV90" s="13" t="s">
        <v>79</v>
      </c>
      <c r="AW90" s="13" t="s">
        <v>31</v>
      </c>
      <c r="AX90" s="13" t="s">
        <v>69</v>
      </c>
      <c r="AY90" s="239" t="s">
        <v>129</v>
      </c>
    </row>
    <row r="91" s="13" customFormat="1">
      <c r="A91" s="13"/>
      <c r="B91" s="228"/>
      <c r="C91" s="229"/>
      <c r="D91" s="230" t="s">
        <v>186</v>
      </c>
      <c r="E91" s="231" t="s">
        <v>19</v>
      </c>
      <c r="F91" s="232" t="s">
        <v>191</v>
      </c>
      <c r="G91" s="229"/>
      <c r="H91" s="233">
        <v>15.856999999999999</v>
      </c>
      <c r="I91" s="234"/>
      <c r="J91" s="229"/>
      <c r="K91" s="229"/>
      <c r="L91" s="235"/>
      <c r="M91" s="236"/>
      <c r="N91" s="237"/>
      <c r="O91" s="237"/>
      <c r="P91" s="237"/>
      <c r="Q91" s="237"/>
      <c r="R91" s="237"/>
      <c r="S91" s="237"/>
      <c r="T91" s="23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9" t="s">
        <v>186</v>
      </c>
      <c r="AU91" s="239" t="s">
        <v>79</v>
      </c>
      <c r="AV91" s="13" t="s">
        <v>79</v>
      </c>
      <c r="AW91" s="13" t="s">
        <v>31</v>
      </c>
      <c r="AX91" s="13" t="s">
        <v>69</v>
      </c>
      <c r="AY91" s="239" t="s">
        <v>129</v>
      </c>
    </row>
    <row r="92" s="14" customFormat="1">
      <c r="A92" s="14"/>
      <c r="B92" s="240"/>
      <c r="C92" s="241"/>
      <c r="D92" s="230" t="s">
        <v>186</v>
      </c>
      <c r="E92" s="242" t="s">
        <v>19</v>
      </c>
      <c r="F92" s="243" t="s">
        <v>192</v>
      </c>
      <c r="G92" s="241"/>
      <c r="H92" s="244">
        <v>720.83499999999992</v>
      </c>
      <c r="I92" s="245"/>
      <c r="J92" s="241"/>
      <c r="K92" s="241"/>
      <c r="L92" s="246"/>
      <c r="M92" s="247"/>
      <c r="N92" s="248"/>
      <c r="O92" s="248"/>
      <c r="P92" s="248"/>
      <c r="Q92" s="248"/>
      <c r="R92" s="248"/>
      <c r="S92" s="248"/>
      <c r="T92" s="24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0" t="s">
        <v>186</v>
      </c>
      <c r="AU92" s="250" t="s">
        <v>79</v>
      </c>
      <c r="AV92" s="14" t="s">
        <v>137</v>
      </c>
      <c r="AW92" s="14" t="s">
        <v>31</v>
      </c>
      <c r="AX92" s="14" t="s">
        <v>77</v>
      </c>
      <c r="AY92" s="250" t="s">
        <v>129</v>
      </c>
    </row>
    <row r="93" s="2" customFormat="1" ht="16.5" customHeight="1">
      <c r="A93" s="40"/>
      <c r="B93" s="41"/>
      <c r="C93" s="206" t="s">
        <v>79</v>
      </c>
      <c r="D93" s="206" t="s">
        <v>132</v>
      </c>
      <c r="E93" s="207" t="s">
        <v>193</v>
      </c>
      <c r="F93" s="208" t="s">
        <v>194</v>
      </c>
      <c r="G93" s="209" t="s">
        <v>195</v>
      </c>
      <c r="H93" s="210">
        <v>1</v>
      </c>
      <c r="I93" s="211"/>
      <c r="J93" s="212">
        <f>ROUND(I93*H93,2)</f>
        <v>0</v>
      </c>
      <c r="K93" s="208" t="s">
        <v>196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137</v>
      </c>
      <c r="AT93" s="217" t="s">
        <v>132</v>
      </c>
      <c r="AU93" s="217" t="s">
        <v>79</v>
      </c>
      <c r="AY93" s="19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137</v>
      </c>
      <c r="BM93" s="217" t="s">
        <v>197</v>
      </c>
    </row>
    <row r="94" s="12" customFormat="1" ht="22.8" customHeight="1">
      <c r="A94" s="12"/>
      <c r="B94" s="190"/>
      <c r="C94" s="191"/>
      <c r="D94" s="192" t="s">
        <v>68</v>
      </c>
      <c r="E94" s="204" t="s">
        <v>198</v>
      </c>
      <c r="F94" s="204" t="s">
        <v>199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SUM(P95:P115)</f>
        <v>0</v>
      </c>
      <c r="Q94" s="198"/>
      <c r="R94" s="199">
        <f>SUM(R95:R115)</f>
        <v>0</v>
      </c>
      <c r="S94" s="198"/>
      <c r="T94" s="200">
        <f>SUM(T95:T115)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77</v>
      </c>
      <c r="AT94" s="202" t="s">
        <v>68</v>
      </c>
      <c r="AU94" s="202" t="s">
        <v>77</v>
      </c>
      <c r="AY94" s="201" t="s">
        <v>129</v>
      </c>
      <c r="BK94" s="203">
        <f>SUM(BK95:BK115)</f>
        <v>0</v>
      </c>
    </row>
    <row r="95" s="2" customFormat="1" ht="24.15" customHeight="1">
      <c r="A95" s="40"/>
      <c r="B95" s="41"/>
      <c r="C95" s="206" t="s">
        <v>146</v>
      </c>
      <c r="D95" s="206" t="s">
        <v>132</v>
      </c>
      <c r="E95" s="207" t="s">
        <v>200</v>
      </c>
      <c r="F95" s="208" t="s">
        <v>201</v>
      </c>
      <c r="G95" s="209" t="s">
        <v>202</v>
      </c>
      <c r="H95" s="210">
        <v>252.292</v>
      </c>
      <c r="I95" s="211"/>
      <c r="J95" s="212">
        <f>ROUND(I95*H95,2)</f>
        <v>0</v>
      </c>
      <c r="K95" s="208" t="s">
        <v>136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137</v>
      </c>
      <c r="AT95" s="217" t="s">
        <v>132</v>
      </c>
      <c r="AU95" s="217" t="s">
        <v>79</v>
      </c>
      <c r="AY95" s="19" t="s">
        <v>129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137</v>
      </c>
      <c r="BM95" s="217" t="s">
        <v>137</v>
      </c>
    </row>
    <row r="96" s="2" customFormat="1">
      <c r="A96" s="40"/>
      <c r="B96" s="41"/>
      <c r="C96" s="42"/>
      <c r="D96" s="219" t="s">
        <v>138</v>
      </c>
      <c r="E96" s="42"/>
      <c r="F96" s="220" t="s">
        <v>203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138</v>
      </c>
      <c r="AU96" s="19" t="s">
        <v>79</v>
      </c>
    </row>
    <row r="97" s="2" customFormat="1" ht="24.15" customHeight="1">
      <c r="A97" s="40"/>
      <c r="B97" s="41"/>
      <c r="C97" s="206" t="s">
        <v>137</v>
      </c>
      <c r="D97" s="206" t="s">
        <v>132</v>
      </c>
      <c r="E97" s="207" t="s">
        <v>204</v>
      </c>
      <c r="F97" s="208" t="s">
        <v>205</v>
      </c>
      <c r="G97" s="209" t="s">
        <v>202</v>
      </c>
      <c r="H97" s="210">
        <v>8577.9279999999999</v>
      </c>
      <c r="I97" s="211"/>
      <c r="J97" s="212">
        <f>ROUND(I97*H97,2)</f>
        <v>0</v>
      </c>
      <c r="K97" s="208" t="s">
        <v>136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137</v>
      </c>
      <c r="AT97" s="217" t="s">
        <v>132</v>
      </c>
      <c r="AU97" s="217" t="s">
        <v>79</v>
      </c>
      <c r="AY97" s="19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137</v>
      </c>
      <c r="BM97" s="217" t="s">
        <v>149</v>
      </c>
    </row>
    <row r="98" s="2" customFormat="1">
      <c r="A98" s="40"/>
      <c r="B98" s="41"/>
      <c r="C98" s="42"/>
      <c r="D98" s="219" t="s">
        <v>138</v>
      </c>
      <c r="E98" s="42"/>
      <c r="F98" s="220" t="s">
        <v>206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138</v>
      </c>
      <c r="AU98" s="19" t="s">
        <v>79</v>
      </c>
    </row>
    <row r="99" s="13" customFormat="1">
      <c r="A99" s="13"/>
      <c r="B99" s="228"/>
      <c r="C99" s="229"/>
      <c r="D99" s="230" t="s">
        <v>186</v>
      </c>
      <c r="E99" s="231" t="s">
        <v>19</v>
      </c>
      <c r="F99" s="232" t="s">
        <v>207</v>
      </c>
      <c r="G99" s="229"/>
      <c r="H99" s="233">
        <v>8577.9279999999999</v>
      </c>
      <c r="I99" s="234"/>
      <c r="J99" s="229"/>
      <c r="K99" s="229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186</v>
      </c>
      <c r="AU99" s="239" t="s">
        <v>79</v>
      </c>
      <c r="AV99" s="13" t="s">
        <v>79</v>
      </c>
      <c r="AW99" s="13" t="s">
        <v>31</v>
      </c>
      <c r="AX99" s="13" t="s">
        <v>69</v>
      </c>
      <c r="AY99" s="239" t="s">
        <v>129</v>
      </c>
    </row>
    <row r="100" s="14" customFormat="1">
      <c r="A100" s="14"/>
      <c r="B100" s="240"/>
      <c r="C100" s="241"/>
      <c r="D100" s="230" t="s">
        <v>186</v>
      </c>
      <c r="E100" s="242" t="s">
        <v>19</v>
      </c>
      <c r="F100" s="243" t="s">
        <v>192</v>
      </c>
      <c r="G100" s="241"/>
      <c r="H100" s="244">
        <v>8577.9279999999999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0" t="s">
        <v>186</v>
      </c>
      <c r="AU100" s="250" t="s">
        <v>79</v>
      </c>
      <c r="AV100" s="14" t="s">
        <v>137</v>
      </c>
      <c r="AW100" s="14" t="s">
        <v>31</v>
      </c>
      <c r="AX100" s="14" t="s">
        <v>77</v>
      </c>
      <c r="AY100" s="250" t="s">
        <v>129</v>
      </c>
    </row>
    <row r="101" s="2" customFormat="1" ht="16.5" customHeight="1">
      <c r="A101" s="40"/>
      <c r="B101" s="41"/>
      <c r="C101" s="206" t="s">
        <v>128</v>
      </c>
      <c r="D101" s="206" t="s">
        <v>132</v>
      </c>
      <c r="E101" s="207" t="s">
        <v>208</v>
      </c>
      <c r="F101" s="208" t="s">
        <v>209</v>
      </c>
      <c r="G101" s="209" t="s">
        <v>202</v>
      </c>
      <c r="H101" s="210">
        <v>252.292</v>
      </c>
      <c r="I101" s="211"/>
      <c r="J101" s="212">
        <f>ROUND(I101*H101,2)</f>
        <v>0</v>
      </c>
      <c r="K101" s="208" t="s">
        <v>136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137</v>
      </c>
      <c r="AT101" s="217" t="s">
        <v>132</v>
      </c>
      <c r="AU101" s="217" t="s">
        <v>79</v>
      </c>
      <c r="AY101" s="19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137</v>
      </c>
      <c r="BM101" s="217" t="s">
        <v>153</v>
      </c>
    </row>
    <row r="102" s="2" customFormat="1">
      <c r="A102" s="40"/>
      <c r="B102" s="41"/>
      <c r="C102" s="42"/>
      <c r="D102" s="219" t="s">
        <v>138</v>
      </c>
      <c r="E102" s="42"/>
      <c r="F102" s="220" t="s">
        <v>210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138</v>
      </c>
      <c r="AU102" s="19" t="s">
        <v>79</v>
      </c>
    </row>
    <row r="103" s="2" customFormat="1" ht="49.05" customHeight="1">
      <c r="A103" s="40"/>
      <c r="B103" s="41"/>
      <c r="C103" s="206" t="s">
        <v>149</v>
      </c>
      <c r="D103" s="206" t="s">
        <v>132</v>
      </c>
      <c r="E103" s="207" t="s">
        <v>211</v>
      </c>
      <c r="F103" s="208" t="s">
        <v>212</v>
      </c>
      <c r="G103" s="209" t="s">
        <v>202</v>
      </c>
      <c r="H103" s="210">
        <v>196.834</v>
      </c>
      <c r="I103" s="211"/>
      <c r="J103" s="212">
        <f>ROUND(I103*H103,2)</f>
        <v>0</v>
      </c>
      <c r="K103" s="208" t="s">
        <v>136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137</v>
      </c>
      <c r="AT103" s="217" t="s">
        <v>132</v>
      </c>
      <c r="AU103" s="217" t="s">
        <v>79</v>
      </c>
      <c r="AY103" s="19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137</v>
      </c>
      <c r="BM103" s="217" t="s">
        <v>80</v>
      </c>
    </row>
    <row r="104" s="2" customFormat="1">
      <c r="A104" s="40"/>
      <c r="B104" s="41"/>
      <c r="C104" s="42"/>
      <c r="D104" s="219" t="s">
        <v>138</v>
      </c>
      <c r="E104" s="42"/>
      <c r="F104" s="220" t="s">
        <v>213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138</v>
      </c>
      <c r="AU104" s="19" t="s">
        <v>79</v>
      </c>
    </row>
    <row r="105" s="13" customFormat="1">
      <c r="A105" s="13"/>
      <c r="B105" s="228"/>
      <c r="C105" s="229"/>
      <c r="D105" s="230" t="s">
        <v>186</v>
      </c>
      <c r="E105" s="231" t="s">
        <v>19</v>
      </c>
      <c r="F105" s="232" t="s">
        <v>214</v>
      </c>
      <c r="G105" s="229"/>
      <c r="H105" s="233">
        <v>196.834</v>
      </c>
      <c r="I105" s="234"/>
      <c r="J105" s="229"/>
      <c r="K105" s="229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186</v>
      </c>
      <c r="AU105" s="239" t="s">
        <v>79</v>
      </c>
      <c r="AV105" s="13" t="s">
        <v>79</v>
      </c>
      <c r="AW105" s="13" t="s">
        <v>31</v>
      </c>
      <c r="AX105" s="13" t="s">
        <v>69</v>
      </c>
      <c r="AY105" s="239" t="s">
        <v>129</v>
      </c>
    </row>
    <row r="106" s="14" customFormat="1">
      <c r="A106" s="14"/>
      <c r="B106" s="240"/>
      <c r="C106" s="241"/>
      <c r="D106" s="230" t="s">
        <v>186</v>
      </c>
      <c r="E106" s="242" t="s">
        <v>19</v>
      </c>
      <c r="F106" s="243" t="s">
        <v>192</v>
      </c>
      <c r="G106" s="241"/>
      <c r="H106" s="244">
        <v>196.834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186</v>
      </c>
      <c r="AU106" s="250" t="s">
        <v>79</v>
      </c>
      <c r="AV106" s="14" t="s">
        <v>137</v>
      </c>
      <c r="AW106" s="14" t="s">
        <v>31</v>
      </c>
      <c r="AX106" s="14" t="s">
        <v>77</v>
      </c>
      <c r="AY106" s="250" t="s">
        <v>129</v>
      </c>
    </row>
    <row r="107" s="2" customFormat="1" ht="24.15" customHeight="1">
      <c r="A107" s="40"/>
      <c r="B107" s="41"/>
      <c r="C107" s="206" t="s">
        <v>163</v>
      </c>
      <c r="D107" s="206" t="s">
        <v>132</v>
      </c>
      <c r="E107" s="207" t="s">
        <v>215</v>
      </c>
      <c r="F107" s="208" t="s">
        <v>216</v>
      </c>
      <c r="G107" s="209" t="s">
        <v>202</v>
      </c>
      <c r="H107" s="210">
        <v>25.228999999999999</v>
      </c>
      <c r="I107" s="211"/>
      <c r="J107" s="212">
        <f>ROUND(I107*H107,2)</f>
        <v>0</v>
      </c>
      <c r="K107" s="208" t="s">
        <v>136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137</v>
      </c>
      <c r="AT107" s="217" t="s">
        <v>132</v>
      </c>
      <c r="AU107" s="217" t="s">
        <v>79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137</v>
      </c>
      <c r="BM107" s="217" t="s">
        <v>8</v>
      </c>
    </row>
    <row r="108" s="2" customFormat="1">
      <c r="A108" s="40"/>
      <c r="B108" s="41"/>
      <c r="C108" s="42"/>
      <c r="D108" s="219" t="s">
        <v>138</v>
      </c>
      <c r="E108" s="42"/>
      <c r="F108" s="220" t="s">
        <v>217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138</v>
      </c>
      <c r="AU108" s="19" t="s">
        <v>79</v>
      </c>
    </row>
    <row r="109" s="13" customFormat="1">
      <c r="A109" s="13"/>
      <c r="B109" s="228"/>
      <c r="C109" s="229"/>
      <c r="D109" s="230" t="s">
        <v>186</v>
      </c>
      <c r="E109" s="231" t="s">
        <v>19</v>
      </c>
      <c r="F109" s="232" t="s">
        <v>218</v>
      </c>
      <c r="G109" s="229"/>
      <c r="H109" s="233">
        <v>25.228999999999999</v>
      </c>
      <c r="I109" s="234"/>
      <c r="J109" s="229"/>
      <c r="K109" s="229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186</v>
      </c>
      <c r="AU109" s="239" t="s">
        <v>79</v>
      </c>
      <c r="AV109" s="13" t="s">
        <v>79</v>
      </c>
      <c r="AW109" s="13" t="s">
        <v>31</v>
      </c>
      <c r="AX109" s="13" t="s">
        <v>69</v>
      </c>
      <c r="AY109" s="239" t="s">
        <v>129</v>
      </c>
    </row>
    <row r="110" s="14" customFormat="1">
      <c r="A110" s="14"/>
      <c r="B110" s="240"/>
      <c r="C110" s="241"/>
      <c r="D110" s="230" t="s">
        <v>186</v>
      </c>
      <c r="E110" s="242" t="s">
        <v>19</v>
      </c>
      <c r="F110" s="243" t="s">
        <v>192</v>
      </c>
      <c r="G110" s="241"/>
      <c r="H110" s="244">
        <v>25.228999999999999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0" t="s">
        <v>186</v>
      </c>
      <c r="AU110" s="250" t="s">
        <v>79</v>
      </c>
      <c r="AV110" s="14" t="s">
        <v>137</v>
      </c>
      <c r="AW110" s="14" t="s">
        <v>31</v>
      </c>
      <c r="AX110" s="14" t="s">
        <v>77</v>
      </c>
      <c r="AY110" s="250" t="s">
        <v>129</v>
      </c>
    </row>
    <row r="111" s="2" customFormat="1" ht="44.25" customHeight="1">
      <c r="A111" s="40"/>
      <c r="B111" s="41"/>
      <c r="C111" s="206" t="s">
        <v>153</v>
      </c>
      <c r="D111" s="206" t="s">
        <v>132</v>
      </c>
      <c r="E111" s="207" t="s">
        <v>219</v>
      </c>
      <c r="F111" s="208" t="s">
        <v>220</v>
      </c>
      <c r="G111" s="209" t="s">
        <v>202</v>
      </c>
      <c r="H111" s="210">
        <v>25.228999999999999</v>
      </c>
      <c r="I111" s="211"/>
      <c r="J111" s="212">
        <f>ROUND(I111*H111,2)</f>
        <v>0</v>
      </c>
      <c r="K111" s="208" t="s">
        <v>136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137</v>
      </c>
      <c r="AT111" s="217" t="s">
        <v>132</v>
      </c>
      <c r="AU111" s="217" t="s">
        <v>79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137</v>
      </c>
      <c r="BM111" s="217" t="s">
        <v>166</v>
      </c>
    </row>
    <row r="112" s="2" customFormat="1">
      <c r="A112" s="40"/>
      <c r="B112" s="41"/>
      <c r="C112" s="42"/>
      <c r="D112" s="219" t="s">
        <v>138</v>
      </c>
      <c r="E112" s="42"/>
      <c r="F112" s="220" t="s">
        <v>221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79</v>
      </c>
    </row>
    <row r="113" s="13" customFormat="1">
      <c r="A113" s="13"/>
      <c r="B113" s="228"/>
      <c r="C113" s="229"/>
      <c r="D113" s="230" t="s">
        <v>186</v>
      </c>
      <c r="E113" s="231" t="s">
        <v>19</v>
      </c>
      <c r="F113" s="232" t="s">
        <v>218</v>
      </c>
      <c r="G113" s="229"/>
      <c r="H113" s="233">
        <v>25.228999999999999</v>
      </c>
      <c r="I113" s="234"/>
      <c r="J113" s="229"/>
      <c r="K113" s="229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186</v>
      </c>
      <c r="AU113" s="239" t="s">
        <v>79</v>
      </c>
      <c r="AV113" s="13" t="s">
        <v>79</v>
      </c>
      <c r="AW113" s="13" t="s">
        <v>31</v>
      </c>
      <c r="AX113" s="13" t="s">
        <v>69</v>
      </c>
      <c r="AY113" s="239" t="s">
        <v>129</v>
      </c>
    </row>
    <row r="114" s="14" customFormat="1">
      <c r="A114" s="14"/>
      <c r="B114" s="240"/>
      <c r="C114" s="241"/>
      <c r="D114" s="230" t="s">
        <v>186</v>
      </c>
      <c r="E114" s="242" t="s">
        <v>19</v>
      </c>
      <c r="F114" s="243" t="s">
        <v>192</v>
      </c>
      <c r="G114" s="241"/>
      <c r="H114" s="244">
        <v>25.228999999999999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186</v>
      </c>
      <c r="AU114" s="250" t="s">
        <v>79</v>
      </c>
      <c r="AV114" s="14" t="s">
        <v>137</v>
      </c>
      <c r="AW114" s="14" t="s">
        <v>31</v>
      </c>
      <c r="AX114" s="14" t="s">
        <v>77</v>
      </c>
      <c r="AY114" s="250" t="s">
        <v>129</v>
      </c>
    </row>
    <row r="115" s="2" customFormat="1" ht="16.5" customHeight="1">
      <c r="A115" s="40"/>
      <c r="B115" s="41"/>
      <c r="C115" s="206" t="s">
        <v>180</v>
      </c>
      <c r="D115" s="206" t="s">
        <v>132</v>
      </c>
      <c r="E115" s="207" t="s">
        <v>222</v>
      </c>
      <c r="F115" s="208" t="s">
        <v>223</v>
      </c>
      <c r="G115" s="209" t="s">
        <v>202</v>
      </c>
      <c r="H115" s="210">
        <v>-5</v>
      </c>
      <c r="I115" s="211"/>
      <c r="J115" s="212">
        <f>ROUND(I115*H115,2)</f>
        <v>0</v>
      </c>
      <c r="K115" s="208" t="s">
        <v>196</v>
      </c>
      <c r="L115" s="46"/>
      <c r="M115" s="251" t="s">
        <v>19</v>
      </c>
      <c r="N115" s="252" t="s">
        <v>40</v>
      </c>
      <c r="O115" s="226"/>
      <c r="P115" s="253">
        <f>O115*H115</f>
        <v>0</v>
      </c>
      <c r="Q115" s="253">
        <v>0</v>
      </c>
      <c r="R115" s="253">
        <f>Q115*H115</f>
        <v>0</v>
      </c>
      <c r="S115" s="253">
        <v>0</v>
      </c>
      <c r="T115" s="25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137</v>
      </c>
      <c r="AT115" s="217" t="s">
        <v>132</v>
      </c>
      <c r="AU115" s="217" t="s">
        <v>79</v>
      </c>
      <c r="AY115" s="19" t="s">
        <v>129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137</v>
      </c>
      <c r="BM115" s="217" t="s">
        <v>172</v>
      </c>
    </row>
    <row r="116" s="2" customFormat="1" ht="6.96" customHeight="1">
      <c r="A116" s="40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46"/>
      <c r="M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</sheetData>
  <sheetProtection sheet="1" autoFilter="0" formatColumns="0" formatRows="0" objects="1" scenarios="1" spinCount="100000" saltValue="RCQ90ytlhsvd3WKxbLXIQuiJkXHH3RUjvR4NILZjtv3yQISjMG4sBe8oLCFzM/a7CkesYwYsrWTUVYZUpMD9UA==" hashValue="KXWKo6fPqmX9UdTSZ5Db0qEs9tOm8sH4WKixKyOVh8MIBpacxoybyN6Lcqn7LlEVp5X1/3ziIxXEBH3WJnzfDQ==" algorithmName="SHA-512" password="8A32"/>
  <autoFilter ref="C81:K11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2/981011313"/>
    <hyperlink ref="F96" r:id="rId2" display="https://podminky.urs.cz/item/CS_URS_2023_02/997006512"/>
    <hyperlink ref="F98" r:id="rId3" display="https://podminky.urs.cz/item/CS_URS_2023_02/997006519"/>
    <hyperlink ref="F102" r:id="rId4" display="https://podminky.urs.cz/item/CS_URS_2023_02/997006551"/>
    <hyperlink ref="F104" r:id="rId5" display="https://podminky.urs.cz/item/CS_URS_2023_02/997013871"/>
    <hyperlink ref="F108" r:id="rId6" display="https://podminky.urs.cz/item/CS_URS_2023_02/997013811"/>
    <hyperlink ref="F112" r:id="rId7" display="https://podminky.urs.cz/item/CS_URS_2023_02/9970136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Odstranění staveb areálu Bytov, Chebská 252, M.Lázně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224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ROUND((SUM(BE84:BE127)),  2)</f>
        <v>0</v>
      </c>
      <c r="G33" s="40"/>
      <c r="H33" s="40"/>
      <c r="I33" s="150">
        <v>0.20999999999999999</v>
      </c>
      <c r="J33" s="149">
        <f>ROUND(((SUM(BE84:BE127))*I33),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ROUND((SUM(BF84:BF127)),  2)</f>
        <v>0</v>
      </c>
      <c r="G34" s="40"/>
      <c r="H34" s="40"/>
      <c r="I34" s="150">
        <v>0.12</v>
      </c>
      <c r="J34" s="149">
        <f>ROUND(((SUM(BF84:BF127))*I34),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ROUND((SUM(BH84:BH127)),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staveb areálu Bytov, Chebská 252, M.Lázně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20 - SO 02 Garáže (zděné u hl. budovy)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4. 9. 2023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175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225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176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177</v>
      </c>
      <c r="E63" s="176"/>
      <c r="F63" s="176"/>
      <c r="G63" s="176"/>
      <c r="H63" s="176"/>
      <c r="I63" s="176"/>
      <c r="J63" s="177">
        <f>J103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226</v>
      </c>
      <c r="E64" s="176"/>
      <c r="F64" s="176"/>
      <c r="G64" s="176"/>
      <c r="H64" s="176"/>
      <c r="I64" s="176"/>
      <c r="J64" s="177">
        <f>J125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113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Odstranění staveb areálu Bytov, Chebská 252, M.Lázně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102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20 - SO 02 Garáže (zděné u hl. budovy)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4. 9. 2023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114</v>
      </c>
      <c r="D83" s="182" t="s">
        <v>54</v>
      </c>
      <c r="E83" s="182" t="s">
        <v>50</v>
      </c>
      <c r="F83" s="182" t="s">
        <v>51</v>
      </c>
      <c r="G83" s="182" t="s">
        <v>115</v>
      </c>
      <c r="H83" s="182" t="s">
        <v>116</v>
      </c>
      <c r="I83" s="182" t="s">
        <v>117</v>
      </c>
      <c r="J83" s="182" t="s">
        <v>106</v>
      </c>
      <c r="K83" s="183" t="s">
        <v>118</v>
      </c>
      <c r="L83" s="184"/>
      <c r="M83" s="94" t="s">
        <v>19</v>
      </c>
      <c r="N83" s="95" t="s">
        <v>39</v>
      </c>
      <c r="O83" s="95" t="s">
        <v>119</v>
      </c>
      <c r="P83" s="95" t="s">
        <v>120</v>
      </c>
      <c r="Q83" s="95" t="s">
        <v>121</v>
      </c>
      <c r="R83" s="95" t="s">
        <v>122</v>
      </c>
      <c r="S83" s="95" t="s">
        <v>123</v>
      </c>
      <c r="T83" s="96" t="s">
        <v>124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125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1.004721</v>
      </c>
      <c r="S84" s="98"/>
      <c r="T84" s="188">
        <f>T85</f>
        <v>461.51349999999991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107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178</v>
      </c>
      <c r="F85" s="193" t="s">
        <v>179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P86+P96+P103+P125</f>
        <v>0</v>
      </c>
      <c r="Q85" s="198"/>
      <c r="R85" s="199">
        <f>R86+R96+R103+R125</f>
        <v>1.004721</v>
      </c>
      <c r="S85" s="198"/>
      <c r="T85" s="200">
        <f>T86+T96+T103+T125</f>
        <v>461.51349999999991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129</v>
      </c>
      <c r="BK85" s="203">
        <f>BK86+BK96+BK103+BK125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149</v>
      </c>
      <c r="F86" s="204" t="s">
        <v>227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SUM(P87:P95)</f>
        <v>0</v>
      </c>
      <c r="Q86" s="198"/>
      <c r="R86" s="199">
        <f>SUM(R87:R95)</f>
        <v>1.004721</v>
      </c>
      <c r="S86" s="198"/>
      <c r="T86" s="200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129</v>
      </c>
      <c r="BK86" s="203">
        <f>SUM(BK87:BK95)</f>
        <v>0</v>
      </c>
    </row>
    <row r="87" s="2" customFormat="1" ht="24.15" customHeight="1">
      <c r="A87" s="40"/>
      <c r="B87" s="41"/>
      <c r="C87" s="206" t="s">
        <v>77</v>
      </c>
      <c r="D87" s="206" t="s">
        <v>132</v>
      </c>
      <c r="E87" s="207" t="s">
        <v>228</v>
      </c>
      <c r="F87" s="208" t="s">
        <v>229</v>
      </c>
      <c r="G87" s="209" t="s">
        <v>230</v>
      </c>
      <c r="H87" s="210">
        <v>7.5599999999999996</v>
      </c>
      <c r="I87" s="211"/>
      <c r="J87" s="212">
        <f>ROUND(I87*H87,2)</f>
        <v>0</v>
      </c>
      <c r="K87" s="208" t="s">
        <v>136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0.105</v>
      </c>
      <c r="R87" s="215">
        <f>Q87*H87</f>
        <v>0.79379999999999995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137</v>
      </c>
      <c r="AT87" s="217" t="s">
        <v>132</v>
      </c>
      <c r="AU87" s="217" t="s">
        <v>79</v>
      </c>
      <c r="AY87" s="19" t="s">
        <v>129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137</v>
      </c>
      <c r="BM87" s="217" t="s">
        <v>79</v>
      </c>
    </row>
    <row r="88" s="2" customFormat="1">
      <c r="A88" s="40"/>
      <c r="B88" s="41"/>
      <c r="C88" s="42"/>
      <c r="D88" s="219" t="s">
        <v>138</v>
      </c>
      <c r="E88" s="42"/>
      <c r="F88" s="220" t="s">
        <v>231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138</v>
      </c>
      <c r="AU88" s="19" t="s">
        <v>79</v>
      </c>
    </row>
    <row r="89" s="13" customFormat="1">
      <c r="A89" s="13"/>
      <c r="B89" s="228"/>
      <c r="C89" s="229"/>
      <c r="D89" s="230" t="s">
        <v>186</v>
      </c>
      <c r="E89" s="231" t="s">
        <v>19</v>
      </c>
      <c r="F89" s="232" t="s">
        <v>232</v>
      </c>
      <c r="G89" s="229"/>
      <c r="H89" s="233">
        <v>7.5599999999999996</v>
      </c>
      <c r="I89" s="234"/>
      <c r="J89" s="229"/>
      <c r="K89" s="229"/>
      <c r="L89" s="235"/>
      <c r="M89" s="236"/>
      <c r="N89" s="237"/>
      <c r="O89" s="237"/>
      <c r="P89" s="237"/>
      <c r="Q89" s="237"/>
      <c r="R89" s="237"/>
      <c r="S89" s="237"/>
      <c r="T89" s="23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9" t="s">
        <v>186</v>
      </c>
      <c r="AU89" s="239" t="s">
        <v>79</v>
      </c>
      <c r="AV89" s="13" t="s">
        <v>79</v>
      </c>
      <c r="AW89" s="13" t="s">
        <v>31</v>
      </c>
      <c r="AX89" s="13" t="s">
        <v>69</v>
      </c>
      <c r="AY89" s="239" t="s">
        <v>129</v>
      </c>
    </row>
    <row r="90" s="14" customFormat="1">
      <c r="A90" s="14"/>
      <c r="B90" s="240"/>
      <c r="C90" s="241"/>
      <c r="D90" s="230" t="s">
        <v>186</v>
      </c>
      <c r="E90" s="242" t="s">
        <v>19</v>
      </c>
      <c r="F90" s="243" t="s">
        <v>192</v>
      </c>
      <c r="G90" s="241"/>
      <c r="H90" s="244">
        <v>7.5599999999999996</v>
      </c>
      <c r="I90" s="245"/>
      <c r="J90" s="241"/>
      <c r="K90" s="241"/>
      <c r="L90" s="246"/>
      <c r="M90" s="247"/>
      <c r="N90" s="248"/>
      <c r="O90" s="248"/>
      <c r="P90" s="248"/>
      <c r="Q90" s="248"/>
      <c r="R90" s="248"/>
      <c r="S90" s="248"/>
      <c r="T90" s="249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0" t="s">
        <v>186</v>
      </c>
      <c r="AU90" s="250" t="s">
        <v>79</v>
      </c>
      <c r="AV90" s="14" t="s">
        <v>137</v>
      </c>
      <c r="AW90" s="14" t="s">
        <v>31</v>
      </c>
      <c r="AX90" s="14" t="s">
        <v>77</v>
      </c>
      <c r="AY90" s="250" t="s">
        <v>129</v>
      </c>
    </row>
    <row r="91" s="2" customFormat="1" ht="24.15" customHeight="1">
      <c r="A91" s="40"/>
      <c r="B91" s="41"/>
      <c r="C91" s="206" t="s">
        <v>79</v>
      </c>
      <c r="D91" s="206" t="s">
        <v>132</v>
      </c>
      <c r="E91" s="207" t="s">
        <v>233</v>
      </c>
      <c r="F91" s="208" t="s">
        <v>234</v>
      </c>
      <c r="G91" s="209" t="s">
        <v>230</v>
      </c>
      <c r="H91" s="210">
        <v>25.050000000000001</v>
      </c>
      <c r="I91" s="211"/>
      <c r="J91" s="212">
        <f>ROUND(I91*H91,2)</f>
        <v>0</v>
      </c>
      <c r="K91" s="208" t="s">
        <v>136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0.0084200000000000004</v>
      </c>
      <c r="R91" s="215">
        <f>Q91*H91</f>
        <v>0.21092100000000003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137</v>
      </c>
      <c r="AT91" s="217" t="s">
        <v>132</v>
      </c>
      <c r="AU91" s="217" t="s">
        <v>79</v>
      </c>
      <c r="AY91" s="19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137</v>
      </c>
      <c r="BM91" s="217" t="s">
        <v>235</v>
      </c>
    </row>
    <row r="92" s="2" customFormat="1">
      <c r="A92" s="40"/>
      <c r="B92" s="41"/>
      <c r="C92" s="42"/>
      <c r="D92" s="219" t="s">
        <v>138</v>
      </c>
      <c r="E92" s="42"/>
      <c r="F92" s="220" t="s">
        <v>236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138</v>
      </c>
      <c r="AU92" s="19" t="s">
        <v>79</v>
      </c>
    </row>
    <row r="93" s="13" customFormat="1">
      <c r="A93" s="13"/>
      <c r="B93" s="228"/>
      <c r="C93" s="229"/>
      <c r="D93" s="230" t="s">
        <v>186</v>
      </c>
      <c r="E93" s="231" t="s">
        <v>19</v>
      </c>
      <c r="F93" s="232" t="s">
        <v>237</v>
      </c>
      <c r="G93" s="229"/>
      <c r="H93" s="233">
        <v>25.050000000000001</v>
      </c>
      <c r="I93" s="234"/>
      <c r="J93" s="229"/>
      <c r="K93" s="229"/>
      <c r="L93" s="235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9" t="s">
        <v>186</v>
      </c>
      <c r="AU93" s="239" t="s">
        <v>79</v>
      </c>
      <c r="AV93" s="13" t="s">
        <v>79</v>
      </c>
      <c r="AW93" s="13" t="s">
        <v>31</v>
      </c>
      <c r="AX93" s="13" t="s">
        <v>77</v>
      </c>
      <c r="AY93" s="239" t="s">
        <v>129</v>
      </c>
    </row>
    <row r="94" s="2" customFormat="1" ht="24.15" customHeight="1">
      <c r="A94" s="40"/>
      <c r="B94" s="41"/>
      <c r="C94" s="206" t="s">
        <v>146</v>
      </c>
      <c r="D94" s="206" t="s">
        <v>132</v>
      </c>
      <c r="E94" s="207" t="s">
        <v>238</v>
      </c>
      <c r="F94" s="208" t="s">
        <v>239</v>
      </c>
      <c r="G94" s="209" t="s">
        <v>230</v>
      </c>
      <c r="H94" s="210">
        <v>25.050000000000001</v>
      </c>
      <c r="I94" s="211"/>
      <c r="J94" s="212">
        <f>ROUND(I94*H94,2)</f>
        <v>0</v>
      </c>
      <c r="K94" s="208" t="s">
        <v>136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137</v>
      </c>
      <c r="AT94" s="217" t="s">
        <v>132</v>
      </c>
      <c r="AU94" s="217" t="s">
        <v>79</v>
      </c>
      <c r="AY94" s="19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137</v>
      </c>
      <c r="BM94" s="217" t="s">
        <v>240</v>
      </c>
    </row>
    <row r="95" s="2" customFormat="1">
      <c r="A95" s="40"/>
      <c r="B95" s="41"/>
      <c r="C95" s="42"/>
      <c r="D95" s="219" t="s">
        <v>138</v>
      </c>
      <c r="E95" s="42"/>
      <c r="F95" s="220" t="s">
        <v>241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138</v>
      </c>
      <c r="AU95" s="19" t="s">
        <v>79</v>
      </c>
    </row>
    <row r="96" s="12" customFormat="1" ht="22.8" customHeight="1">
      <c r="A96" s="12"/>
      <c r="B96" s="190"/>
      <c r="C96" s="191"/>
      <c r="D96" s="192" t="s">
        <v>68</v>
      </c>
      <c r="E96" s="204" t="s">
        <v>180</v>
      </c>
      <c r="F96" s="204" t="s">
        <v>181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SUM(P97:P102)</f>
        <v>0</v>
      </c>
      <c r="Q96" s="198"/>
      <c r="R96" s="199">
        <f>SUM(R97:R102)</f>
        <v>0</v>
      </c>
      <c r="S96" s="198"/>
      <c r="T96" s="200">
        <f>SUM(T97:T102)</f>
        <v>461.51349999999991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77</v>
      </c>
      <c r="AT96" s="202" t="s">
        <v>68</v>
      </c>
      <c r="AU96" s="202" t="s">
        <v>77</v>
      </c>
      <c r="AY96" s="201" t="s">
        <v>129</v>
      </c>
      <c r="BK96" s="203">
        <f>SUM(BK97:BK102)</f>
        <v>0</v>
      </c>
    </row>
    <row r="97" s="2" customFormat="1" ht="24.15" customHeight="1">
      <c r="A97" s="40"/>
      <c r="B97" s="41"/>
      <c r="C97" s="206" t="s">
        <v>137</v>
      </c>
      <c r="D97" s="206" t="s">
        <v>132</v>
      </c>
      <c r="E97" s="207" t="s">
        <v>242</v>
      </c>
      <c r="F97" s="208" t="s">
        <v>243</v>
      </c>
      <c r="G97" s="209" t="s">
        <v>184</v>
      </c>
      <c r="H97" s="210">
        <v>1318.6099999999999</v>
      </c>
      <c r="I97" s="211"/>
      <c r="J97" s="212">
        <f>ROUND(I97*H97,2)</f>
        <v>0</v>
      </c>
      <c r="K97" s="208" t="s">
        <v>136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0.34999999999999998</v>
      </c>
      <c r="T97" s="216">
        <f>S97*H97</f>
        <v>461.51349999999991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137</v>
      </c>
      <c r="AT97" s="217" t="s">
        <v>132</v>
      </c>
      <c r="AU97" s="217" t="s">
        <v>79</v>
      </c>
      <c r="AY97" s="19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137</v>
      </c>
      <c r="BM97" s="217" t="s">
        <v>137</v>
      </c>
    </row>
    <row r="98" s="2" customFormat="1">
      <c r="A98" s="40"/>
      <c r="B98" s="41"/>
      <c r="C98" s="42"/>
      <c r="D98" s="219" t="s">
        <v>138</v>
      </c>
      <c r="E98" s="42"/>
      <c r="F98" s="220" t="s">
        <v>244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138</v>
      </c>
      <c r="AU98" s="19" t="s">
        <v>79</v>
      </c>
    </row>
    <row r="99" s="13" customFormat="1">
      <c r="A99" s="13"/>
      <c r="B99" s="228"/>
      <c r="C99" s="229"/>
      <c r="D99" s="230" t="s">
        <v>186</v>
      </c>
      <c r="E99" s="231" t="s">
        <v>19</v>
      </c>
      <c r="F99" s="232" t="s">
        <v>245</v>
      </c>
      <c r="G99" s="229"/>
      <c r="H99" s="233">
        <v>1189.567</v>
      </c>
      <c r="I99" s="234"/>
      <c r="J99" s="229"/>
      <c r="K99" s="229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186</v>
      </c>
      <c r="AU99" s="239" t="s">
        <v>79</v>
      </c>
      <c r="AV99" s="13" t="s">
        <v>79</v>
      </c>
      <c r="AW99" s="13" t="s">
        <v>31</v>
      </c>
      <c r="AX99" s="13" t="s">
        <v>69</v>
      </c>
      <c r="AY99" s="239" t="s">
        <v>129</v>
      </c>
    </row>
    <row r="100" s="13" customFormat="1">
      <c r="A100" s="13"/>
      <c r="B100" s="228"/>
      <c r="C100" s="229"/>
      <c r="D100" s="230" t="s">
        <v>186</v>
      </c>
      <c r="E100" s="231" t="s">
        <v>19</v>
      </c>
      <c r="F100" s="232" t="s">
        <v>246</v>
      </c>
      <c r="G100" s="229"/>
      <c r="H100" s="233">
        <v>129.04300000000001</v>
      </c>
      <c r="I100" s="234"/>
      <c r="J100" s="229"/>
      <c r="K100" s="229"/>
      <c r="L100" s="235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9" t="s">
        <v>186</v>
      </c>
      <c r="AU100" s="239" t="s">
        <v>79</v>
      </c>
      <c r="AV100" s="13" t="s">
        <v>79</v>
      </c>
      <c r="AW100" s="13" t="s">
        <v>31</v>
      </c>
      <c r="AX100" s="13" t="s">
        <v>69</v>
      </c>
      <c r="AY100" s="239" t="s">
        <v>129</v>
      </c>
    </row>
    <row r="101" s="14" customFormat="1">
      <c r="A101" s="14"/>
      <c r="B101" s="240"/>
      <c r="C101" s="241"/>
      <c r="D101" s="230" t="s">
        <v>186</v>
      </c>
      <c r="E101" s="242" t="s">
        <v>19</v>
      </c>
      <c r="F101" s="243" t="s">
        <v>192</v>
      </c>
      <c r="G101" s="241"/>
      <c r="H101" s="244">
        <v>1318.6100000000001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0" t="s">
        <v>186</v>
      </c>
      <c r="AU101" s="250" t="s">
        <v>79</v>
      </c>
      <c r="AV101" s="14" t="s">
        <v>137</v>
      </c>
      <c r="AW101" s="14" t="s">
        <v>31</v>
      </c>
      <c r="AX101" s="14" t="s">
        <v>77</v>
      </c>
      <c r="AY101" s="250" t="s">
        <v>129</v>
      </c>
    </row>
    <row r="102" s="2" customFormat="1" ht="16.5" customHeight="1">
      <c r="A102" s="40"/>
      <c r="B102" s="41"/>
      <c r="C102" s="206" t="s">
        <v>128</v>
      </c>
      <c r="D102" s="206" t="s">
        <v>132</v>
      </c>
      <c r="E102" s="207" t="s">
        <v>193</v>
      </c>
      <c r="F102" s="208" t="s">
        <v>194</v>
      </c>
      <c r="G102" s="209" t="s">
        <v>195</v>
      </c>
      <c r="H102" s="210">
        <v>1</v>
      </c>
      <c r="I102" s="211"/>
      <c r="J102" s="212">
        <f>ROUND(I102*H102,2)</f>
        <v>0</v>
      </c>
      <c r="K102" s="208" t="s">
        <v>196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137</v>
      </c>
      <c r="AT102" s="217" t="s">
        <v>132</v>
      </c>
      <c r="AU102" s="217" t="s">
        <v>79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137</v>
      </c>
      <c r="BM102" s="217" t="s">
        <v>247</v>
      </c>
    </row>
    <row r="103" s="12" customFormat="1" ht="22.8" customHeight="1">
      <c r="A103" s="12"/>
      <c r="B103" s="190"/>
      <c r="C103" s="191"/>
      <c r="D103" s="192" t="s">
        <v>68</v>
      </c>
      <c r="E103" s="204" t="s">
        <v>198</v>
      </c>
      <c r="F103" s="204" t="s">
        <v>199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SUM(P104:P124)</f>
        <v>0</v>
      </c>
      <c r="Q103" s="198"/>
      <c r="R103" s="199">
        <f>SUM(R104:R124)</f>
        <v>0</v>
      </c>
      <c r="S103" s="198"/>
      <c r="T103" s="200">
        <f>SUM(T104:T124)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77</v>
      </c>
      <c r="AT103" s="202" t="s">
        <v>68</v>
      </c>
      <c r="AU103" s="202" t="s">
        <v>77</v>
      </c>
      <c r="AY103" s="201" t="s">
        <v>129</v>
      </c>
      <c r="BK103" s="203">
        <f>SUM(BK104:BK124)</f>
        <v>0</v>
      </c>
    </row>
    <row r="104" s="2" customFormat="1" ht="24.15" customHeight="1">
      <c r="A104" s="40"/>
      <c r="B104" s="41"/>
      <c r="C104" s="206" t="s">
        <v>149</v>
      </c>
      <c r="D104" s="206" t="s">
        <v>132</v>
      </c>
      <c r="E104" s="207" t="s">
        <v>200</v>
      </c>
      <c r="F104" s="208" t="s">
        <v>201</v>
      </c>
      <c r="G104" s="209" t="s">
        <v>202</v>
      </c>
      <c r="H104" s="210">
        <v>461.51400000000001</v>
      </c>
      <c r="I104" s="211"/>
      <c r="J104" s="212">
        <f>ROUND(I104*H104,2)</f>
        <v>0</v>
      </c>
      <c r="K104" s="208" t="s">
        <v>136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137</v>
      </c>
      <c r="AT104" s="217" t="s">
        <v>132</v>
      </c>
      <c r="AU104" s="217" t="s">
        <v>79</v>
      </c>
      <c r="AY104" s="19" t="s">
        <v>129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137</v>
      </c>
      <c r="BM104" s="217" t="s">
        <v>149</v>
      </c>
    </row>
    <row r="105" s="2" customFormat="1">
      <c r="A105" s="40"/>
      <c r="B105" s="41"/>
      <c r="C105" s="42"/>
      <c r="D105" s="219" t="s">
        <v>138</v>
      </c>
      <c r="E105" s="42"/>
      <c r="F105" s="220" t="s">
        <v>203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79</v>
      </c>
    </row>
    <row r="106" s="2" customFormat="1" ht="24.15" customHeight="1">
      <c r="A106" s="40"/>
      <c r="B106" s="41"/>
      <c r="C106" s="206" t="s">
        <v>163</v>
      </c>
      <c r="D106" s="206" t="s">
        <v>132</v>
      </c>
      <c r="E106" s="207" t="s">
        <v>204</v>
      </c>
      <c r="F106" s="208" t="s">
        <v>205</v>
      </c>
      <c r="G106" s="209" t="s">
        <v>202</v>
      </c>
      <c r="H106" s="210">
        <v>15691.476000000001</v>
      </c>
      <c r="I106" s="211"/>
      <c r="J106" s="212">
        <f>ROUND(I106*H106,2)</f>
        <v>0</v>
      </c>
      <c r="K106" s="208" t="s">
        <v>136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137</v>
      </c>
      <c r="AT106" s="217" t="s">
        <v>132</v>
      </c>
      <c r="AU106" s="217" t="s">
        <v>79</v>
      </c>
      <c r="AY106" s="19" t="s">
        <v>129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137</v>
      </c>
      <c r="BM106" s="217" t="s">
        <v>153</v>
      </c>
    </row>
    <row r="107" s="2" customFormat="1">
      <c r="A107" s="40"/>
      <c r="B107" s="41"/>
      <c r="C107" s="42"/>
      <c r="D107" s="219" t="s">
        <v>138</v>
      </c>
      <c r="E107" s="42"/>
      <c r="F107" s="220" t="s">
        <v>206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138</v>
      </c>
      <c r="AU107" s="19" t="s">
        <v>79</v>
      </c>
    </row>
    <row r="108" s="13" customFormat="1">
      <c r="A108" s="13"/>
      <c r="B108" s="228"/>
      <c r="C108" s="229"/>
      <c r="D108" s="230" t="s">
        <v>186</v>
      </c>
      <c r="E108" s="231" t="s">
        <v>19</v>
      </c>
      <c r="F108" s="232" t="s">
        <v>248</v>
      </c>
      <c r="G108" s="229"/>
      <c r="H108" s="233">
        <v>15691.476000000001</v>
      </c>
      <c r="I108" s="234"/>
      <c r="J108" s="229"/>
      <c r="K108" s="229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186</v>
      </c>
      <c r="AU108" s="239" t="s">
        <v>79</v>
      </c>
      <c r="AV108" s="13" t="s">
        <v>79</v>
      </c>
      <c r="AW108" s="13" t="s">
        <v>31</v>
      </c>
      <c r="AX108" s="13" t="s">
        <v>69</v>
      </c>
      <c r="AY108" s="239" t="s">
        <v>129</v>
      </c>
    </row>
    <row r="109" s="14" customFormat="1">
      <c r="A109" s="14"/>
      <c r="B109" s="240"/>
      <c r="C109" s="241"/>
      <c r="D109" s="230" t="s">
        <v>186</v>
      </c>
      <c r="E109" s="242" t="s">
        <v>19</v>
      </c>
      <c r="F109" s="243" t="s">
        <v>192</v>
      </c>
      <c r="G109" s="241"/>
      <c r="H109" s="244">
        <v>15691.476000000001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186</v>
      </c>
      <c r="AU109" s="250" t="s">
        <v>79</v>
      </c>
      <c r="AV109" s="14" t="s">
        <v>137</v>
      </c>
      <c r="AW109" s="14" t="s">
        <v>31</v>
      </c>
      <c r="AX109" s="14" t="s">
        <v>77</v>
      </c>
      <c r="AY109" s="250" t="s">
        <v>129</v>
      </c>
    </row>
    <row r="110" s="2" customFormat="1" ht="16.5" customHeight="1">
      <c r="A110" s="40"/>
      <c r="B110" s="41"/>
      <c r="C110" s="206" t="s">
        <v>153</v>
      </c>
      <c r="D110" s="206" t="s">
        <v>132</v>
      </c>
      <c r="E110" s="207" t="s">
        <v>208</v>
      </c>
      <c r="F110" s="208" t="s">
        <v>209</v>
      </c>
      <c r="G110" s="209" t="s">
        <v>202</v>
      </c>
      <c r="H110" s="210">
        <v>461.51400000000001</v>
      </c>
      <c r="I110" s="211"/>
      <c r="J110" s="212">
        <f>ROUND(I110*H110,2)</f>
        <v>0</v>
      </c>
      <c r="K110" s="208" t="s">
        <v>136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137</v>
      </c>
      <c r="AT110" s="217" t="s">
        <v>132</v>
      </c>
      <c r="AU110" s="217" t="s">
        <v>79</v>
      </c>
      <c r="AY110" s="19" t="s">
        <v>129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137</v>
      </c>
      <c r="BM110" s="217" t="s">
        <v>80</v>
      </c>
    </row>
    <row r="111" s="2" customFormat="1">
      <c r="A111" s="40"/>
      <c r="B111" s="41"/>
      <c r="C111" s="42"/>
      <c r="D111" s="219" t="s">
        <v>138</v>
      </c>
      <c r="E111" s="42"/>
      <c r="F111" s="220" t="s">
        <v>210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138</v>
      </c>
      <c r="AU111" s="19" t="s">
        <v>79</v>
      </c>
    </row>
    <row r="112" s="2" customFormat="1" ht="49.05" customHeight="1">
      <c r="A112" s="40"/>
      <c r="B112" s="41"/>
      <c r="C112" s="206" t="s">
        <v>180</v>
      </c>
      <c r="D112" s="206" t="s">
        <v>132</v>
      </c>
      <c r="E112" s="207" t="s">
        <v>211</v>
      </c>
      <c r="F112" s="208" t="s">
        <v>212</v>
      </c>
      <c r="G112" s="209" t="s">
        <v>202</v>
      </c>
      <c r="H112" s="210">
        <v>361.21199999999999</v>
      </c>
      <c r="I112" s="211"/>
      <c r="J112" s="212">
        <f>ROUND(I112*H112,2)</f>
        <v>0</v>
      </c>
      <c r="K112" s="208" t="s">
        <v>136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137</v>
      </c>
      <c r="AT112" s="217" t="s">
        <v>132</v>
      </c>
      <c r="AU112" s="217" t="s">
        <v>79</v>
      </c>
      <c r="AY112" s="19" t="s">
        <v>129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137</v>
      </c>
      <c r="BM112" s="217" t="s">
        <v>8</v>
      </c>
    </row>
    <row r="113" s="2" customFormat="1">
      <c r="A113" s="40"/>
      <c r="B113" s="41"/>
      <c r="C113" s="42"/>
      <c r="D113" s="219" t="s">
        <v>138</v>
      </c>
      <c r="E113" s="42"/>
      <c r="F113" s="220" t="s">
        <v>213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138</v>
      </c>
      <c r="AU113" s="19" t="s">
        <v>79</v>
      </c>
    </row>
    <row r="114" s="13" customFormat="1">
      <c r="A114" s="13"/>
      <c r="B114" s="228"/>
      <c r="C114" s="229"/>
      <c r="D114" s="230" t="s">
        <v>186</v>
      </c>
      <c r="E114" s="231" t="s">
        <v>19</v>
      </c>
      <c r="F114" s="232" t="s">
        <v>249</v>
      </c>
      <c r="G114" s="229"/>
      <c r="H114" s="233">
        <v>361.21199999999999</v>
      </c>
      <c r="I114" s="234"/>
      <c r="J114" s="229"/>
      <c r="K114" s="229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186</v>
      </c>
      <c r="AU114" s="239" t="s">
        <v>79</v>
      </c>
      <c r="AV114" s="13" t="s">
        <v>79</v>
      </c>
      <c r="AW114" s="13" t="s">
        <v>31</v>
      </c>
      <c r="AX114" s="13" t="s">
        <v>69</v>
      </c>
      <c r="AY114" s="239" t="s">
        <v>129</v>
      </c>
    </row>
    <row r="115" s="14" customFormat="1">
      <c r="A115" s="14"/>
      <c r="B115" s="240"/>
      <c r="C115" s="241"/>
      <c r="D115" s="230" t="s">
        <v>186</v>
      </c>
      <c r="E115" s="242" t="s">
        <v>19</v>
      </c>
      <c r="F115" s="243" t="s">
        <v>192</v>
      </c>
      <c r="G115" s="241"/>
      <c r="H115" s="244">
        <v>361.21199999999999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186</v>
      </c>
      <c r="AU115" s="250" t="s">
        <v>79</v>
      </c>
      <c r="AV115" s="14" t="s">
        <v>137</v>
      </c>
      <c r="AW115" s="14" t="s">
        <v>31</v>
      </c>
      <c r="AX115" s="14" t="s">
        <v>77</v>
      </c>
      <c r="AY115" s="250" t="s">
        <v>129</v>
      </c>
    </row>
    <row r="116" s="2" customFormat="1" ht="24.15" customHeight="1">
      <c r="A116" s="40"/>
      <c r="B116" s="41"/>
      <c r="C116" s="206" t="s">
        <v>80</v>
      </c>
      <c r="D116" s="206" t="s">
        <v>132</v>
      </c>
      <c r="E116" s="207" t="s">
        <v>215</v>
      </c>
      <c r="F116" s="208" t="s">
        <v>216</v>
      </c>
      <c r="G116" s="209" t="s">
        <v>202</v>
      </c>
      <c r="H116" s="210">
        <v>46.151000000000003</v>
      </c>
      <c r="I116" s="211"/>
      <c r="J116" s="212">
        <f>ROUND(I116*H116,2)</f>
        <v>0</v>
      </c>
      <c r="K116" s="208" t="s">
        <v>136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137</v>
      </c>
      <c r="AT116" s="217" t="s">
        <v>132</v>
      </c>
      <c r="AU116" s="217" t="s">
        <v>79</v>
      </c>
      <c r="AY116" s="19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137</v>
      </c>
      <c r="BM116" s="217" t="s">
        <v>166</v>
      </c>
    </row>
    <row r="117" s="2" customFormat="1">
      <c r="A117" s="40"/>
      <c r="B117" s="41"/>
      <c r="C117" s="42"/>
      <c r="D117" s="219" t="s">
        <v>138</v>
      </c>
      <c r="E117" s="42"/>
      <c r="F117" s="220" t="s">
        <v>217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138</v>
      </c>
      <c r="AU117" s="19" t="s">
        <v>79</v>
      </c>
    </row>
    <row r="118" s="13" customFormat="1">
      <c r="A118" s="13"/>
      <c r="B118" s="228"/>
      <c r="C118" s="229"/>
      <c r="D118" s="230" t="s">
        <v>186</v>
      </c>
      <c r="E118" s="231" t="s">
        <v>19</v>
      </c>
      <c r="F118" s="232" t="s">
        <v>250</v>
      </c>
      <c r="G118" s="229"/>
      <c r="H118" s="233">
        <v>46.151000000000003</v>
      </c>
      <c r="I118" s="234"/>
      <c r="J118" s="229"/>
      <c r="K118" s="229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186</v>
      </c>
      <c r="AU118" s="239" t="s">
        <v>79</v>
      </c>
      <c r="AV118" s="13" t="s">
        <v>79</v>
      </c>
      <c r="AW118" s="13" t="s">
        <v>31</v>
      </c>
      <c r="AX118" s="13" t="s">
        <v>69</v>
      </c>
      <c r="AY118" s="239" t="s">
        <v>129</v>
      </c>
    </row>
    <row r="119" s="14" customFormat="1">
      <c r="A119" s="14"/>
      <c r="B119" s="240"/>
      <c r="C119" s="241"/>
      <c r="D119" s="230" t="s">
        <v>186</v>
      </c>
      <c r="E119" s="242" t="s">
        <v>19</v>
      </c>
      <c r="F119" s="243" t="s">
        <v>192</v>
      </c>
      <c r="G119" s="241"/>
      <c r="H119" s="244">
        <v>46.151000000000003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186</v>
      </c>
      <c r="AU119" s="250" t="s">
        <v>79</v>
      </c>
      <c r="AV119" s="14" t="s">
        <v>137</v>
      </c>
      <c r="AW119" s="14" t="s">
        <v>31</v>
      </c>
      <c r="AX119" s="14" t="s">
        <v>77</v>
      </c>
      <c r="AY119" s="250" t="s">
        <v>129</v>
      </c>
    </row>
    <row r="120" s="2" customFormat="1" ht="44.25" customHeight="1">
      <c r="A120" s="40"/>
      <c r="B120" s="41"/>
      <c r="C120" s="206" t="s">
        <v>251</v>
      </c>
      <c r="D120" s="206" t="s">
        <v>132</v>
      </c>
      <c r="E120" s="207" t="s">
        <v>219</v>
      </c>
      <c r="F120" s="208" t="s">
        <v>220</v>
      </c>
      <c r="G120" s="209" t="s">
        <v>202</v>
      </c>
      <c r="H120" s="210">
        <v>46.151000000000003</v>
      </c>
      <c r="I120" s="211"/>
      <c r="J120" s="212">
        <f>ROUND(I120*H120,2)</f>
        <v>0</v>
      </c>
      <c r="K120" s="208" t="s">
        <v>136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137</v>
      </c>
      <c r="AT120" s="217" t="s">
        <v>132</v>
      </c>
      <c r="AU120" s="217" t="s">
        <v>79</v>
      </c>
      <c r="AY120" s="19" t="s">
        <v>129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137</v>
      </c>
      <c r="BM120" s="217" t="s">
        <v>172</v>
      </c>
    </row>
    <row r="121" s="2" customFormat="1">
      <c r="A121" s="40"/>
      <c r="B121" s="41"/>
      <c r="C121" s="42"/>
      <c r="D121" s="219" t="s">
        <v>138</v>
      </c>
      <c r="E121" s="42"/>
      <c r="F121" s="220" t="s">
        <v>221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138</v>
      </c>
      <c r="AU121" s="19" t="s">
        <v>79</v>
      </c>
    </row>
    <row r="122" s="13" customFormat="1">
      <c r="A122" s="13"/>
      <c r="B122" s="228"/>
      <c r="C122" s="229"/>
      <c r="D122" s="230" t="s">
        <v>186</v>
      </c>
      <c r="E122" s="231" t="s">
        <v>19</v>
      </c>
      <c r="F122" s="232" t="s">
        <v>250</v>
      </c>
      <c r="G122" s="229"/>
      <c r="H122" s="233">
        <v>46.151000000000003</v>
      </c>
      <c r="I122" s="234"/>
      <c r="J122" s="229"/>
      <c r="K122" s="229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186</v>
      </c>
      <c r="AU122" s="239" t="s">
        <v>79</v>
      </c>
      <c r="AV122" s="13" t="s">
        <v>79</v>
      </c>
      <c r="AW122" s="13" t="s">
        <v>31</v>
      </c>
      <c r="AX122" s="13" t="s">
        <v>69</v>
      </c>
      <c r="AY122" s="239" t="s">
        <v>129</v>
      </c>
    </row>
    <row r="123" s="14" customFormat="1">
      <c r="A123" s="14"/>
      <c r="B123" s="240"/>
      <c r="C123" s="241"/>
      <c r="D123" s="230" t="s">
        <v>186</v>
      </c>
      <c r="E123" s="242" t="s">
        <v>19</v>
      </c>
      <c r="F123" s="243" t="s">
        <v>192</v>
      </c>
      <c r="G123" s="241"/>
      <c r="H123" s="244">
        <v>46.151000000000003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186</v>
      </c>
      <c r="AU123" s="250" t="s">
        <v>79</v>
      </c>
      <c r="AV123" s="14" t="s">
        <v>137</v>
      </c>
      <c r="AW123" s="14" t="s">
        <v>31</v>
      </c>
      <c r="AX123" s="14" t="s">
        <v>77</v>
      </c>
      <c r="AY123" s="250" t="s">
        <v>129</v>
      </c>
    </row>
    <row r="124" s="2" customFormat="1" ht="16.5" customHeight="1">
      <c r="A124" s="40"/>
      <c r="B124" s="41"/>
      <c r="C124" s="206" t="s">
        <v>8</v>
      </c>
      <c r="D124" s="206" t="s">
        <v>132</v>
      </c>
      <c r="E124" s="207" t="s">
        <v>222</v>
      </c>
      <c r="F124" s="208" t="s">
        <v>223</v>
      </c>
      <c r="G124" s="209" t="s">
        <v>202</v>
      </c>
      <c r="H124" s="210">
        <v>-8</v>
      </c>
      <c r="I124" s="211"/>
      <c r="J124" s="212">
        <f>ROUND(I124*H124,2)</f>
        <v>0</v>
      </c>
      <c r="K124" s="208" t="s">
        <v>196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137</v>
      </c>
      <c r="AT124" s="217" t="s">
        <v>132</v>
      </c>
      <c r="AU124" s="217" t="s">
        <v>79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137</v>
      </c>
      <c r="BM124" s="217" t="s">
        <v>252</v>
      </c>
    </row>
    <row r="125" s="12" customFormat="1" ht="22.8" customHeight="1">
      <c r="A125" s="12"/>
      <c r="B125" s="190"/>
      <c r="C125" s="191"/>
      <c r="D125" s="192" t="s">
        <v>68</v>
      </c>
      <c r="E125" s="204" t="s">
        <v>253</v>
      </c>
      <c r="F125" s="204" t="s">
        <v>254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SUM(P126:P127)</f>
        <v>0</v>
      </c>
      <c r="Q125" s="198"/>
      <c r="R125" s="199">
        <f>SUM(R126:R127)</f>
        <v>0</v>
      </c>
      <c r="S125" s="198"/>
      <c r="T125" s="20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77</v>
      </c>
      <c r="AT125" s="202" t="s">
        <v>68</v>
      </c>
      <c r="AU125" s="202" t="s">
        <v>77</v>
      </c>
      <c r="AY125" s="201" t="s">
        <v>129</v>
      </c>
      <c r="BK125" s="203">
        <f>SUM(BK126:BK127)</f>
        <v>0</v>
      </c>
    </row>
    <row r="126" s="2" customFormat="1" ht="16.5" customHeight="1">
      <c r="A126" s="40"/>
      <c r="B126" s="41"/>
      <c r="C126" s="206" t="s">
        <v>255</v>
      </c>
      <c r="D126" s="206" t="s">
        <v>132</v>
      </c>
      <c r="E126" s="207" t="s">
        <v>256</v>
      </c>
      <c r="F126" s="208" t="s">
        <v>257</v>
      </c>
      <c r="G126" s="209" t="s">
        <v>202</v>
      </c>
      <c r="H126" s="210">
        <v>0.79400000000000004</v>
      </c>
      <c r="I126" s="211"/>
      <c r="J126" s="212">
        <f>ROUND(I126*H126,2)</f>
        <v>0</v>
      </c>
      <c r="K126" s="208" t="s">
        <v>136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137</v>
      </c>
      <c r="AT126" s="217" t="s">
        <v>132</v>
      </c>
      <c r="AU126" s="217" t="s">
        <v>79</v>
      </c>
      <c r="AY126" s="19" t="s">
        <v>129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137</v>
      </c>
      <c r="BM126" s="217" t="s">
        <v>83</v>
      </c>
    </row>
    <row r="127" s="2" customFormat="1">
      <c r="A127" s="40"/>
      <c r="B127" s="41"/>
      <c r="C127" s="42"/>
      <c r="D127" s="219" t="s">
        <v>138</v>
      </c>
      <c r="E127" s="42"/>
      <c r="F127" s="220" t="s">
        <v>258</v>
      </c>
      <c r="G127" s="42"/>
      <c r="H127" s="42"/>
      <c r="I127" s="221"/>
      <c r="J127" s="42"/>
      <c r="K127" s="42"/>
      <c r="L127" s="46"/>
      <c r="M127" s="224"/>
      <c r="N127" s="225"/>
      <c r="O127" s="226"/>
      <c r="P127" s="226"/>
      <c r="Q127" s="226"/>
      <c r="R127" s="226"/>
      <c r="S127" s="226"/>
      <c r="T127" s="22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138</v>
      </c>
      <c r="AU127" s="19" t="s">
        <v>79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TIJfxq41P0/idJ7aJ1OVNgFpoZ4/p9Fcgr8wIgLvdbxD9aq+/E+FxxTrbjdWdqp7FREirge54+Wfc37KM0IPuw==" hashValue="gqk+9GzkxT5iGAE9A/c6pOkdLaxhGzsKIO8ag5JMsnWYHlg+R53ROayKzPeHNBbo3oy46aKdHkaQlwG82vcHhQ==" algorithmName="SHA-512" password="8A32"/>
  <autoFilter ref="C83:K12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632450124"/>
    <hyperlink ref="F92" r:id="rId2" display="https://podminky.urs.cz/item/CS_URS_2023_02/417351115"/>
    <hyperlink ref="F95" r:id="rId3" display="https://podminky.urs.cz/item/CS_URS_2023_02/417351116"/>
    <hyperlink ref="F98" r:id="rId4" display="https://podminky.urs.cz/item/CS_URS_2023_02/981131313"/>
    <hyperlink ref="F105" r:id="rId5" display="https://podminky.urs.cz/item/CS_URS_2023_02/997006512"/>
    <hyperlink ref="F107" r:id="rId6" display="https://podminky.urs.cz/item/CS_URS_2023_02/997006519"/>
    <hyperlink ref="F111" r:id="rId7" display="https://podminky.urs.cz/item/CS_URS_2023_02/997006551"/>
    <hyperlink ref="F113" r:id="rId8" display="https://podminky.urs.cz/item/CS_URS_2023_02/997013871"/>
    <hyperlink ref="F117" r:id="rId9" display="https://podminky.urs.cz/item/CS_URS_2023_02/997013811"/>
    <hyperlink ref="F121" r:id="rId10" display="https://podminky.urs.cz/item/CS_URS_2023_02/997013631"/>
    <hyperlink ref="F127" r:id="rId11" display="https://podminky.urs.cz/item/CS_URS_2023_02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Odstranění staveb areálu Bytov, Chebská 252, M.Lázně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259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ROUND((SUM(BE82:BE124)),  2)</f>
        <v>0</v>
      </c>
      <c r="G33" s="40"/>
      <c r="H33" s="40"/>
      <c r="I33" s="150">
        <v>0.20999999999999999</v>
      </c>
      <c r="J33" s="149">
        <f>ROUND(((SUM(BE82:BE124))*I33),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ROUND((SUM(BF82:BF124)),  2)</f>
        <v>0</v>
      </c>
      <c r="G34" s="40"/>
      <c r="H34" s="40"/>
      <c r="I34" s="150">
        <v>0.12</v>
      </c>
      <c r="J34" s="149">
        <f>ROUND(((SUM(BF82:BF124))*I34),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ROUND((SUM(BG82:BG124)),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ROUND((SUM(BH82:BH124)),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ROUND((SUM(BI82:BI124)),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staveb areálu Bytov, Chebská 252, M.Lázně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50 - SO 05 Zpevněná plocha dvora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4. 9. 2023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175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260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177</v>
      </c>
      <c r="E62" s="176"/>
      <c r="F62" s="176"/>
      <c r="G62" s="176"/>
      <c r="H62" s="176"/>
      <c r="I62" s="176"/>
      <c r="J62" s="177">
        <f>J111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113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Odstranění staveb areálu Bytov, Chebská 252, M.Lázně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102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50 - SO 05 Zpevněná plocha dvora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4. 9. 2023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32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114</v>
      </c>
      <c r="D81" s="182" t="s">
        <v>54</v>
      </c>
      <c r="E81" s="182" t="s">
        <v>50</v>
      </c>
      <c r="F81" s="182" t="s">
        <v>51</v>
      </c>
      <c r="G81" s="182" t="s">
        <v>115</v>
      </c>
      <c r="H81" s="182" t="s">
        <v>116</v>
      </c>
      <c r="I81" s="182" t="s">
        <v>117</v>
      </c>
      <c r="J81" s="182" t="s">
        <v>106</v>
      </c>
      <c r="K81" s="183" t="s">
        <v>118</v>
      </c>
      <c r="L81" s="184"/>
      <c r="M81" s="94" t="s">
        <v>19</v>
      </c>
      <c r="N81" s="95" t="s">
        <v>39</v>
      </c>
      <c r="O81" s="95" t="s">
        <v>119</v>
      </c>
      <c r="P81" s="95" t="s">
        <v>120</v>
      </c>
      <c r="Q81" s="95" t="s">
        <v>121</v>
      </c>
      <c r="R81" s="95" t="s">
        <v>122</v>
      </c>
      <c r="S81" s="95" t="s">
        <v>123</v>
      </c>
      <c r="T81" s="96" t="s">
        <v>124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125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479.19948000000005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107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178</v>
      </c>
      <c r="F83" s="193" t="s">
        <v>179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P84+P111</f>
        <v>0</v>
      </c>
      <c r="Q83" s="198"/>
      <c r="R83" s="199">
        <f>R84+R111</f>
        <v>0</v>
      </c>
      <c r="S83" s="198"/>
      <c r="T83" s="200">
        <f>T84+T111</f>
        <v>479.19948000000005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69</v>
      </c>
      <c r="AY83" s="201" t="s">
        <v>129</v>
      </c>
      <c r="BK83" s="203">
        <f>BK84+BK111</f>
        <v>0</v>
      </c>
    </row>
    <row r="84" s="12" customFormat="1" ht="22.8" customHeight="1">
      <c r="A84" s="12"/>
      <c r="B84" s="190"/>
      <c r="C84" s="191"/>
      <c r="D84" s="192" t="s">
        <v>68</v>
      </c>
      <c r="E84" s="204" t="s">
        <v>77</v>
      </c>
      <c r="F84" s="204" t="s">
        <v>261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SUM(P85:P110)</f>
        <v>0</v>
      </c>
      <c r="Q84" s="198"/>
      <c r="R84" s="199">
        <f>SUM(R85:R110)</f>
        <v>0</v>
      </c>
      <c r="S84" s="198"/>
      <c r="T84" s="200">
        <f>SUM(T85:T110)</f>
        <v>479.19948000000005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77</v>
      </c>
      <c r="AT84" s="202" t="s">
        <v>68</v>
      </c>
      <c r="AU84" s="202" t="s">
        <v>77</v>
      </c>
      <c r="AY84" s="201" t="s">
        <v>129</v>
      </c>
      <c r="BK84" s="203">
        <f>SUM(BK85:BK110)</f>
        <v>0</v>
      </c>
    </row>
    <row r="85" s="2" customFormat="1" ht="24.15" customHeight="1">
      <c r="A85" s="40"/>
      <c r="B85" s="41"/>
      <c r="C85" s="206" t="s">
        <v>77</v>
      </c>
      <c r="D85" s="206" t="s">
        <v>132</v>
      </c>
      <c r="E85" s="207" t="s">
        <v>262</v>
      </c>
      <c r="F85" s="208" t="s">
        <v>263</v>
      </c>
      <c r="G85" s="209" t="s">
        <v>230</v>
      </c>
      <c r="H85" s="210">
        <v>186.34999999999999</v>
      </c>
      <c r="I85" s="211"/>
      <c r="J85" s="212">
        <f>ROUND(I85*H85,2)</f>
        <v>0</v>
      </c>
      <c r="K85" s="208" t="s">
        <v>136</v>
      </c>
      <c r="L85" s="46"/>
      <c r="M85" s="213" t="s">
        <v>19</v>
      </c>
      <c r="N85" s="214" t="s">
        <v>40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0.17000000000000001</v>
      </c>
      <c r="T85" s="216">
        <f>S85*H85</f>
        <v>31.679500000000001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137</v>
      </c>
      <c r="AT85" s="217" t="s">
        <v>132</v>
      </c>
      <c r="AU85" s="217" t="s">
        <v>79</v>
      </c>
      <c r="AY85" s="19" t="s">
        <v>129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77</v>
      </c>
      <c r="BK85" s="218">
        <f>ROUND(I85*H85,2)</f>
        <v>0</v>
      </c>
      <c r="BL85" s="19" t="s">
        <v>137</v>
      </c>
      <c r="BM85" s="217" t="s">
        <v>79</v>
      </c>
    </row>
    <row r="86" s="2" customFormat="1">
      <c r="A86" s="40"/>
      <c r="B86" s="41"/>
      <c r="C86" s="42"/>
      <c r="D86" s="219" t="s">
        <v>138</v>
      </c>
      <c r="E86" s="42"/>
      <c r="F86" s="220" t="s">
        <v>264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138</v>
      </c>
      <c r="AU86" s="19" t="s">
        <v>79</v>
      </c>
    </row>
    <row r="87" s="2" customFormat="1" ht="24.15" customHeight="1">
      <c r="A87" s="40"/>
      <c r="B87" s="41"/>
      <c r="C87" s="206" t="s">
        <v>79</v>
      </c>
      <c r="D87" s="206" t="s">
        <v>132</v>
      </c>
      <c r="E87" s="207" t="s">
        <v>265</v>
      </c>
      <c r="F87" s="208" t="s">
        <v>263</v>
      </c>
      <c r="G87" s="209" t="s">
        <v>230</v>
      </c>
      <c r="H87" s="210">
        <v>425.81999999999999</v>
      </c>
      <c r="I87" s="211"/>
      <c r="J87" s="212">
        <f>ROUND(I87*H87,2)</f>
        <v>0</v>
      </c>
      <c r="K87" s="208" t="s">
        <v>136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0.17000000000000001</v>
      </c>
      <c r="T87" s="216">
        <f>S87*H87</f>
        <v>72.389400000000009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137</v>
      </c>
      <c r="AT87" s="217" t="s">
        <v>132</v>
      </c>
      <c r="AU87" s="217" t="s">
        <v>79</v>
      </c>
      <c r="AY87" s="19" t="s">
        <v>129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137</v>
      </c>
      <c r="BM87" s="217" t="s">
        <v>266</v>
      </c>
    </row>
    <row r="88" s="2" customFormat="1">
      <c r="A88" s="40"/>
      <c r="B88" s="41"/>
      <c r="C88" s="42"/>
      <c r="D88" s="219" t="s">
        <v>138</v>
      </c>
      <c r="E88" s="42"/>
      <c r="F88" s="220" t="s">
        <v>267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138</v>
      </c>
      <c r="AU88" s="19" t="s">
        <v>79</v>
      </c>
    </row>
    <row r="89" s="2" customFormat="1">
      <c r="A89" s="40"/>
      <c r="B89" s="41"/>
      <c r="C89" s="42"/>
      <c r="D89" s="230" t="s">
        <v>268</v>
      </c>
      <c r="E89" s="42"/>
      <c r="F89" s="255" t="s">
        <v>269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268</v>
      </c>
      <c r="AU89" s="19" t="s">
        <v>79</v>
      </c>
    </row>
    <row r="90" s="15" customFormat="1">
      <c r="A90" s="15"/>
      <c r="B90" s="256"/>
      <c r="C90" s="257"/>
      <c r="D90" s="230" t="s">
        <v>186</v>
      </c>
      <c r="E90" s="258" t="s">
        <v>19</v>
      </c>
      <c r="F90" s="259" t="s">
        <v>270</v>
      </c>
      <c r="G90" s="257"/>
      <c r="H90" s="258" t="s">
        <v>19</v>
      </c>
      <c r="I90" s="260"/>
      <c r="J90" s="257"/>
      <c r="K90" s="257"/>
      <c r="L90" s="261"/>
      <c r="M90" s="262"/>
      <c r="N90" s="263"/>
      <c r="O90" s="263"/>
      <c r="P90" s="263"/>
      <c r="Q90" s="263"/>
      <c r="R90" s="263"/>
      <c r="S90" s="263"/>
      <c r="T90" s="264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5" t="s">
        <v>186</v>
      </c>
      <c r="AU90" s="265" t="s">
        <v>79</v>
      </c>
      <c r="AV90" s="15" t="s">
        <v>77</v>
      </c>
      <c r="AW90" s="15" t="s">
        <v>31</v>
      </c>
      <c r="AX90" s="15" t="s">
        <v>69</v>
      </c>
      <c r="AY90" s="265" t="s">
        <v>129</v>
      </c>
    </row>
    <row r="91" s="13" customFormat="1">
      <c r="A91" s="13"/>
      <c r="B91" s="228"/>
      <c r="C91" s="229"/>
      <c r="D91" s="230" t="s">
        <v>186</v>
      </c>
      <c r="E91" s="231" t="s">
        <v>19</v>
      </c>
      <c r="F91" s="232" t="s">
        <v>271</v>
      </c>
      <c r="G91" s="229"/>
      <c r="H91" s="233">
        <v>425.81999999999999</v>
      </c>
      <c r="I91" s="234"/>
      <c r="J91" s="229"/>
      <c r="K91" s="229"/>
      <c r="L91" s="235"/>
      <c r="M91" s="236"/>
      <c r="N91" s="237"/>
      <c r="O91" s="237"/>
      <c r="P91" s="237"/>
      <c r="Q91" s="237"/>
      <c r="R91" s="237"/>
      <c r="S91" s="237"/>
      <c r="T91" s="23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9" t="s">
        <v>186</v>
      </c>
      <c r="AU91" s="239" t="s">
        <v>79</v>
      </c>
      <c r="AV91" s="13" t="s">
        <v>79</v>
      </c>
      <c r="AW91" s="13" t="s">
        <v>31</v>
      </c>
      <c r="AX91" s="13" t="s">
        <v>77</v>
      </c>
      <c r="AY91" s="239" t="s">
        <v>129</v>
      </c>
    </row>
    <row r="92" s="2" customFormat="1" ht="24.15" customHeight="1">
      <c r="A92" s="40"/>
      <c r="B92" s="41"/>
      <c r="C92" s="206" t="s">
        <v>146</v>
      </c>
      <c r="D92" s="206" t="s">
        <v>132</v>
      </c>
      <c r="E92" s="207" t="s">
        <v>272</v>
      </c>
      <c r="F92" s="208" t="s">
        <v>273</v>
      </c>
      <c r="G92" s="209" t="s">
        <v>230</v>
      </c>
      <c r="H92" s="210">
        <v>425.81999999999999</v>
      </c>
      <c r="I92" s="211"/>
      <c r="J92" s="212">
        <f>ROUND(I92*H92,2)</f>
        <v>0</v>
      </c>
      <c r="K92" s="208" t="s">
        <v>136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0.33000000000000002</v>
      </c>
      <c r="T92" s="216">
        <f>S92*H92</f>
        <v>140.5206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137</v>
      </c>
      <c r="AT92" s="217" t="s">
        <v>132</v>
      </c>
      <c r="AU92" s="217" t="s">
        <v>79</v>
      </c>
      <c r="AY92" s="19" t="s">
        <v>129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137</v>
      </c>
      <c r="BM92" s="217" t="s">
        <v>137</v>
      </c>
    </row>
    <row r="93" s="2" customFormat="1">
      <c r="A93" s="40"/>
      <c r="B93" s="41"/>
      <c r="C93" s="42"/>
      <c r="D93" s="219" t="s">
        <v>138</v>
      </c>
      <c r="E93" s="42"/>
      <c r="F93" s="220" t="s">
        <v>274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138</v>
      </c>
      <c r="AU93" s="19" t="s">
        <v>79</v>
      </c>
    </row>
    <row r="94" s="13" customFormat="1">
      <c r="A94" s="13"/>
      <c r="B94" s="228"/>
      <c r="C94" s="229"/>
      <c r="D94" s="230" t="s">
        <v>186</v>
      </c>
      <c r="E94" s="231" t="s">
        <v>19</v>
      </c>
      <c r="F94" s="232" t="s">
        <v>271</v>
      </c>
      <c r="G94" s="229"/>
      <c r="H94" s="233">
        <v>425.81999999999999</v>
      </c>
      <c r="I94" s="234"/>
      <c r="J94" s="229"/>
      <c r="K94" s="229"/>
      <c r="L94" s="235"/>
      <c r="M94" s="236"/>
      <c r="N94" s="237"/>
      <c r="O94" s="237"/>
      <c r="P94" s="237"/>
      <c r="Q94" s="237"/>
      <c r="R94" s="237"/>
      <c r="S94" s="237"/>
      <c r="T94" s="23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9" t="s">
        <v>186</v>
      </c>
      <c r="AU94" s="239" t="s">
        <v>79</v>
      </c>
      <c r="AV94" s="13" t="s">
        <v>79</v>
      </c>
      <c r="AW94" s="13" t="s">
        <v>31</v>
      </c>
      <c r="AX94" s="13" t="s">
        <v>69</v>
      </c>
      <c r="AY94" s="239" t="s">
        <v>129</v>
      </c>
    </row>
    <row r="95" s="14" customFormat="1">
      <c r="A95" s="14"/>
      <c r="B95" s="240"/>
      <c r="C95" s="241"/>
      <c r="D95" s="230" t="s">
        <v>186</v>
      </c>
      <c r="E95" s="242" t="s">
        <v>19</v>
      </c>
      <c r="F95" s="243" t="s">
        <v>192</v>
      </c>
      <c r="G95" s="241"/>
      <c r="H95" s="244">
        <v>425.81999999999999</v>
      </c>
      <c r="I95" s="245"/>
      <c r="J95" s="241"/>
      <c r="K95" s="241"/>
      <c r="L95" s="246"/>
      <c r="M95" s="247"/>
      <c r="N95" s="248"/>
      <c r="O95" s="248"/>
      <c r="P95" s="248"/>
      <c r="Q95" s="248"/>
      <c r="R95" s="248"/>
      <c r="S95" s="248"/>
      <c r="T95" s="24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0" t="s">
        <v>186</v>
      </c>
      <c r="AU95" s="250" t="s">
        <v>79</v>
      </c>
      <c r="AV95" s="14" t="s">
        <v>137</v>
      </c>
      <c r="AW95" s="14" t="s">
        <v>31</v>
      </c>
      <c r="AX95" s="14" t="s">
        <v>77</v>
      </c>
      <c r="AY95" s="250" t="s">
        <v>129</v>
      </c>
    </row>
    <row r="96" s="2" customFormat="1" ht="24.15" customHeight="1">
      <c r="A96" s="40"/>
      <c r="B96" s="41"/>
      <c r="C96" s="206" t="s">
        <v>137</v>
      </c>
      <c r="D96" s="206" t="s">
        <v>132</v>
      </c>
      <c r="E96" s="207" t="s">
        <v>275</v>
      </c>
      <c r="F96" s="208" t="s">
        <v>276</v>
      </c>
      <c r="G96" s="209" t="s">
        <v>230</v>
      </c>
      <c r="H96" s="210">
        <v>379.31</v>
      </c>
      <c r="I96" s="211"/>
      <c r="J96" s="212">
        <f>ROUND(I96*H96,2)</f>
        <v>0</v>
      </c>
      <c r="K96" s="208" t="s">
        <v>136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0.098000000000000004</v>
      </c>
      <c r="T96" s="216">
        <f>S96*H96</f>
        <v>37.172380000000004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137</v>
      </c>
      <c r="AT96" s="217" t="s">
        <v>132</v>
      </c>
      <c r="AU96" s="217" t="s">
        <v>79</v>
      </c>
      <c r="AY96" s="19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137</v>
      </c>
      <c r="BM96" s="217" t="s">
        <v>149</v>
      </c>
    </row>
    <row r="97" s="2" customFormat="1">
      <c r="A97" s="40"/>
      <c r="B97" s="41"/>
      <c r="C97" s="42"/>
      <c r="D97" s="219" t="s">
        <v>138</v>
      </c>
      <c r="E97" s="42"/>
      <c r="F97" s="220" t="s">
        <v>277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138</v>
      </c>
      <c r="AU97" s="19" t="s">
        <v>79</v>
      </c>
    </row>
    <row r="98" s="2" customFormat="1" ht="55.5" customHeight="1">
      <c r="A98" s="40"/>
      <c r="B98" s="41"/>
      <c r="C98" s="206" t="s">
        <v>128</v>
      </c>
      <c r="D98" s="206" t="s">
        <v>132</v>
      </c>
      <c r="E98" s="207" t="s">
        <v>278</v>
      </c>
      <c r="F98" s="208" t="s">
        <v>279</v>
      </c>
      <c r="G98" s="209" t="s">
        <v>230</v>
      </c>
      <c r="H98" s="210">
        <v>130.46000000000001</v>
      </c>
      <c r="I98" s="211"/>
      <c r="J98" s="212">
        <f>ROUND(I98*H98,2)</f>
        <v>0</v>
      </c>
      <c r="K98" s="208" t="s">
        <v>136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0.29499999999999998</v>
      </c>
      <c r="T98" s="216">
        <f>S98*H98</f>
        <v>38.485700000000001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137</v>
      </c>
      <c r="AT98" s="217" t="s">
        <v>132</v>
      </c>
      <c r="AU98" s="217" t="s">
        <v>79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137</v>
      </c>
      <c r="BM98" s="217" t="s">
        <v>280</v>
      </c>
    </row>
    <row r="99" s="2" customFormat="1">
      <c r="A99" s="40"/>
      <c r="B99" s="41"/>
      <c r="C99" s="42"/>
      <c r="D99" s="219" t="s">
        <v>138</v>
      </c>
      <c r="E99" s="42"/>
      <c r="F99" s="220" t="s">
        <v>281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79</v>
      </c>
    </row>
    <row r="100" s="2" customFormat="1" ht="66.75" customHeight="1">
      <c r="A100" s="40"/>
      <c r="B100" s="41"/>
      <c r="C100" s="206" t="s">
        <v>149</v>
      </c>
      <c r="D100" s="206" t="s">
        <v>132</v>
      </c>
      <c r="E100" s="207" t="s">
        <v>282</v>
      </c>
      <c r="F100" s="208" t="s">
        <v>283</v>
      </c>
      <c r="G100" s="209" t="s">
        <v>230</v>
      </c>
      <c r="H100" s="210">
        <v>509.76999999999998</v>
      </c>
      <c r="I100" s="211"/>
      <c r="J100" s="212">
        <f>ROUND(I100*H100,2)</f>
        <v>0</v>
      </c>
      <c r="K100" s="208" t="s">
        <v>136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0.28999999999999998</v>
      </c>
      <c r="T100" s="216">
        <f>S100*H100</f>
        <v>147.83329999999998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137</v>
      </c>
      <c r="AT100" s="217" t="s">
        <v>132</v>
      </c>
      <c r="AU100" s="217" t="s">
        <v>79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137</v>
      </c>
      <c r="BM100" s="217" t="s">
        <v>284</v>
      </c>
    </row>
    <row r="101" s="2" customFormat="1">
      <c r="A101" s="40"/>
      <c r="B101" s="41"/>
      <c r="C101" s="42"/>
      <c r="D101" s="219" t="s">
        <v>138</v>
      </c>
      <c r="E101" s="42"/>
      <c r="F101" s="220" t="s">
        <v>285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138</v>
      </c>
      <c r="AU101" s="19" t="s">
        <v>79</v>
      </c>
    </row>
    <row r="102" s="13" customFormat="1">
      <c r="A102" s="13"/>
      <c r="B102" s="228"/>
      <c r="C102" s="229"/>
      <c r="D102" s="230" t="s">
        <v>186</v>
      </c>
      <c r="E102" s="231" t="s">
        <v>19</v>
      </c>
      <c r="F102" s="232" t="s">
        <v>286</v>
      </c>
      <c r="G102" s="229"/>
      <c r="H102" s="233">
        <v>379.31</v>
      </c>
      <c r="I102" s="234"/>
      <c r="J102" s="229"/>
      <c r="K102" s="229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186</v>
      </c>
      <c r="AU102" s="239" t="s">
        <v>79</v>
      </c>
      <c r="AV102" s="13" t="s">
        <v>79</v>
      </c>
      <c r="AW102" s="13" t="s">
        <v>31</v>
      </c>
      <c r="AX102" s="13" t="s">
        <v>69</v>
      </c>
      <c r="AY102" s="239" t="s">
        <v>129</v>
      </c>
    </row>
    <row r="103" s="13" customFormat="1">
      <c r="A103" s="13"/>
      <c r="B103" s="228"/>
      <c r="C103" s="229"/>
      <c r="D103" s="230" t="s">
        <v>186</v>
      </c>
      <c r="E103" s="231" t="s">
        <v>19</v>
      </c>
      <c r="F103" s="232" t="s">
        <v>287</v>
      </c>
      <c r="G103" s="229"/>
      <c r="H103" s="233">
        <v>130.46000000000001</v>
      </c>
      <c r="I103" s="234"/>
      <c r="J103" s="229"/>
      <c r="K103" s="229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186</v>
      </c>
      <c r="AU103" s="239" t="s">
        <v>79</v>
      </c>
      <c r="AV103" s="13" t="s">
        <v>79</v>
      </c>
      <c r="AW103" s="13" t="s">
        <v>31</v>
      </c>
      <c r="AX103" s="13" t="s">
        <v>69</v>
      </c>
      <c r="AY103" s="239" t="s">
        <v>129</v>
      </c>
    </row>
    <row r="104" s="14" customFormat="1">
      <c r="A104" s="14"/>
      <c r="B104" s="240"/>
      <c r="C104" s="241"/>
      <c r="D104" s="230" t="s">
        <v>186</v>
      </c>
      <c r="E104" s="242" t="s">
        <v>19</v>
      </c>
      <c r="F104" s="243" t="s">
        <v>192</v>
      </c>
      <c r="G104" s="241"/>
      <c r="H104" s="244">
        <v>509.76999999999998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186</v>
      </c>
      <c r="AU104" s="250" t="s">
        <v>79</v>
      </c>
      <c r="AV104" s="14" t="s">
        <v>137</v>
      </c>
      <c r="AW104" s="14" t="s">
        <v>31</v>
      </c>
      <c r="AX104" s="14" t="s">
        <v>77</v>
      </c>
      <c r="AY104" s="250" t="s">
        <v>129</v>
      </c>
    </row>
    <row r="105" s="2" customFormat="1" ht="16.5" customHeight="1">
      <c r="A105" s="40"/>
      <c r="B105" s="41"/>
      <c r="C105" s="206" t="s">
        <v>163</v>
      </c>
      <c r="D105" s="206" t="s">
        <v>132</v>
      </c>
      <c r="E105" s="207" t="s">
        <v>288</v>
      </c>
      <c r="F105" s="208" t="s">
        <v>289</v>
      </c>
      <c r="G105" s="209" t="s">
        <v>230</v>
      </c>
      <c r="H105" s="210">
        <v>31.32</v>
      </c>
      <c r="I105" s="211"/>
      <c r="J105" s="212">
        <f>ROUND(I105*H105,2)</f>
        <v>0</v>
      </c>
      <c r="K105" s="208" t="s">
        <v>136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0.35499999999999998</v>
      </c>
      <c r="T105" s="216">
        <f>S105*H105</f>
        <v>11.118599999999999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137</v>
      </c>
      <c r="AT105" s="217" t="s">
        <v>132</v>
      </c>
      <c r="AU105" s="217" t="s">
        <v>79</v>
      </c>
      <c r="AY105" s="19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137</v>
      </c>
      <c r="BM105" s="217" t="s">
        <v>153</v>
      </c>
    </row>
    <row r="106" s="2" customFormat="1">
      <c r="A106" s="40"/>
      <c r="B106" s="41"/>
      <c r="C106" s="42"/>
      <c r="D106" s="219" t="s">
        <v>138</v>
      </c>
      <c r="E106" s="42"/>
      <c r="F106" s="220" t="s">
        <v>290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138</v>
      </c>
      <c r="AU106" s="19" t="s">
        <v>79</v>
      </c>
    </row>
    <row r="107" s="2" customFormat="1" ht="33" customHeight="1">
      <c r="A107" s="40"/>
      <c r="B107" s="41"/>
      <c r="C107" s="206" t="s">
        <v>153</v>
      </c>
      <c r="D107" s="206" t="s">
        <v>132</v>
      </c>
      <c r="E107" s="207" t="s">
        <v>291</v>
      </c>
      <c r="F107" s="208" t="s">
        <v>292</v>
      </c>
      <c r="G107" s="209" t="s">
        <v>230</v>
      </c>
      <c r="H107" s="210">
        <v>1153.26</v>
      </c>
      <c r="I107" s="211"/>
      <c r="J107" s="212">
        <f>ROUND(I107*H107,2)</f>
        <v>0</v>
      </c>
      <c r="K107" s="208" t="s">
        <v>136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137</v>
      </c>
      <c r="AT107" s="217" t="s">
        <v>132</v>
      </c>
      <c r="AU107" s="217" t="s">
        <v>79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137</v>
      </c>
      <c r="BM107" s="217" t="s">
        <v>80</v>
      </c>
    </row>
    <row r="108" s="2" customFormat="1">
      <c r="A108" s="40"/>
      <c r="B108" s="41"/>
      <c r="C108" s="42"/>
      <c r="D108" s="219" t="s">
        <v>138</v>
      </c>
      <c r="E108" s="42"/>
      <c r="F108" s="220" t="s">
        <v>293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138</v>
      </c>
      <c r="AU108" s="19" t="s">
        <v>79</v>
      </c>
    </row>
    <row r="109" s="13" customFormat="1">
      <c r="A109" s="13"/>
      <c r="B109" s="228"/>
      <c r="C109" s="229"/>
      <c r="D109" s="230" t="s">
        <v>186</v>
      </c>
      <c r="E109" s="231" t="s">
        <v>19</v>
      </c>
      <c r="F109" s="232" t="s">
        <v>294</v>
      </c>
      <c r="G109" s="229"/>
      <c r="H109" s="233">
        <v>1153.26</v>
      </c>
      <c r="I109" s="234"/>
      <c r="J109" s="229"/>
      <c r="K109" s="229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186</v>
      </c>
      <c r="AU109" s="239" t="s">
        <v>79</v>
      </c>
      <c r="AV109" s="13" t="s">
        <v>79</v>
      </c>
      <c r="AW109" s="13" t="s">
        <v>31</v>
      </c>
      <c r="AX109" s="13" t="s">
        <v>69</v>
      </c>
      <c r="AY109" s="239" t="s">
        <v>129</v>
      </c>
    </row>
    <row r="110" s="14" customFormat="1">
      <c r="A110" s="14"/>
      <c r="B110" s="240"/>
      <c r="C110" s="241"/>
      <c r="D110" s="230" t="s">
        <v>186</v>
      </c>
      <c r="E110" s="242" t="s">
        <v>19</v>
      </c>
      <c r="F110" s="243" t="s">
        <v>192</v>
      </c>
      <c r="G110" s="241"/>
      <c r="H110" s="244">
        <v>1153.26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0" t="s">
        <v>186</v>
      </c>
      <c r="AU110" s="250" t="s">
        <v>79</v>
      </c>
      <c r="AV110" s="14" t="s">
        <v>137</v>
      </c>
      <c r="AW110" s="14" t="s">
        <v>31</v>
      </c>
      <c r="AX110" s="14" t="s">
        <v>77</v>
      </c>
      <c r="AY110" s="250" t="s">
        <v>129</v>
      </c>
    </row>
    <row r="111" s="12" customFormat="1" ht="22.8" customHeight="1">
      <c r="A111" s="12"/>
      <c r="B111" s="190"/>
      <c r="C111" s="191"/>
      <c r="D111" s="192" t="s">
        <v>68</v>
      </c>
      <c r="E111" s="204" t="s">
        <v>198</v>
      </c>
      <c r="F111" s="204" t="s">
        <v>199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SUM(P112:P124)</f>
        <v>0</v>
      </c>
      <c r="Q111" s="198"/>
      <c r="R111" s="199">
        <f>SUM(R112:R124)</f>
        <v>0</v>
      </c>
      <c r="S111" s="198"/>
      <c r="T111" s="200">
        <f>SUM(T112:T124)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77</v>
      </c>
      <c r="AT111" s="202" t="s">
        <v>68</v>
      </c>
      <c r="AU111" s="202" t="s">
        <v>77</v>
      </c>
      <c r="AY111" s="201" t="s">
        <v>129</v>
      </c>
      <c r="BK111" s="203">
        <f>SUM(BK112:BK124)</f>
        <v>0</v>
      </c>
    </row>
    <row r="112" s="2" customFormat="1" ht="24.15" customHeight="1">
      <c r="A112" s="40"/>
      <c r="B112" s="41"/>
      <c r="C112" s="206" t="s">
        <v>180</v>
      </c>
      <c r="D112" s="206" t="s">
        <v>132</v>
      </c>
      <c r="E112" s="207" t="s">
        <v>200</v>
      </c>
      <c r="F112" s="208" t="s">
        <v>201</v>
      </c>
      <c r="G112" s="209" t="s">
        <v>202</v>
      </c>
      <c r="H112" s="210">
        <v>479.19900000000001</v>
      </c>
      <c r="I112" s="211"/>
      <c r="J112" s="212">
        <f>ROUND(I112*H112,2)</f>
        <v>0</v>
      </c>
      <c r="K112" s="208" t="s">
        <v>136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137</v>
      </c>
      <c r="AT112" s="217" t="s">
        <v>132</v>
      </c>
      <c r="AU112" s="217" t="s">
        <v>79</v>
      </c>
      <c r="AY112" s="19" t="s">
        <v>129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137</v>
      </c>
      <c r="BM112" s="217" t="s">
        <v>8</v>
      </c>
    </row>
    <row r="113" s="2" customFormat="1">
      <c r="A113" s="40"/>
      <c r="B113" s="41"/>
      <c r="C113" s="42"/>
      <c r="D113" s="219" t="s">
        <v>138</v>
      </c>
      <c r="E113" s="42"/>
      <c r="F113" s="220" t="s">
        <v>203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138</v>
      </c>
      <c r="AU113" s="19" t="s">
        <v>79</v>
      </c>
    </row>
    <row r="114" s="2" customFormat="1" ht="24.15" customHeight="1">
      <c r="A114" s="40"/>
      <c r="B114" s="41"/>
      <c r="C114" s="206" t="s">
        <v>80</v>
      </c>
      <c r="D114" s="206" t="s">
        <v>132</v>
      </c>
      <c r="E114" s="207" t="s">
        <v>204</v>
      </c>
      <c r="F114" s="208" t="s">
        <v>205</v>
      </c>
      <c r="G114" s="209" t="s">
        <v>202</v>
      </c>
      <c r="H114" s="210">
        <v>479.19900000000001</v>
      </c>
      <c r="I114" s="211"/>
      <c r="J114" s="212">
        <f>ROUND(I114*H114,2)</f>
        <v>0</v>
      </c>
      <c r="K114" s="208" t="s">
        <v>136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137</v>
      </c>
      <c r="AT114" s="217" t="s">
        <v>132</v>
      </c>
      <c r="AU114" s="217" t="s">
        <v>79</v>
      </c>
      <c r="AY114" s="19" t="s">
        <v>129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137</v>
      </c>
      <c r="BM114" s="217" t="s">
        <v>166</v>
      </c>
    </row>
    <row r="115" s="2" customFormat="1">
      <c r="A115" s="40"/>
      <c r="B115" s="41"/>
      <c r="C115" s="42"/>
      <c r="D115" s="219" t="s">
        <v>138</v>
      </c>
      <c r="E115" s="42"/>
      <c r="F115" s="220" t="s">
        <v>206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138</v>
      </c>
      <c r="AU115" s="19" t="s">
        <v>79</v>
      </c>
    </row>
    <row r="116" s="2" customFormat="1" ht="16.5" customHeight="1">
      <c r="A116" s="40"/>
      <c r="B116" s="41"/>
      <c r="C116" s="206" t="s">
        <v>251</v>
      </c>
      <c r="D116" s="206" t="s">
        <v>132</v>
      </c>
      <c r="E116" s="207" t="s">
        <v>208</v>
      </c>
      <c r="F116" s="208" t="s">
        <v>209</v>
      </c>
      <c r="G116" s="209" t="s">
        <v>202</v>
      </c>
      <c r="H116" s="210">
        <v>479.19900000000001</v>
      </c>
      <c r="I116" s="211"/>
      <c r="J116" s="212">
        <f>ROUND(I116*H116,2)</f>
        <v>0</v>
      </c>
      <c r="K116" s="208" t="s">
        <v>136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137</v>
      </c>
      <c r="AT116" s="217" t="s">
        <v>132</v>
      </c>
      <c r="AU116" s="217" t="s">
        <v>79</v>
      </c>
      <c r="AY116" s="19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137</v>
      </c>
      <c r="BM116" s="217" t="s">
        <v>172</v>
      </c>
    </row>
    <row r="117" s="2" customFormat="1">
      <c r="A117" s="40"/>
      <c r="B117" s="41"/>
      <c r="C117" s="42"/>
      <c r="D117" s="219" t="s">
        <v>138</v>
      </c>
      <c r="E117" s="42"/>
      <c r="F117" s="220" t="s">
        <v>210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138</v>
      </c>
      <c r="AU117" s="19" t="s">
        <v>79</v>
      </c>
    </row>
    <row r="118" s="2" customFormat="1" ht="44.25" customHeight="1">
      <c r="A118" s="40"/>
      <c r="B118" s="41"/>
      <c r="C118" s="206" t="s">
        <v>8</v>
      </c>
      <c r="D118" s="206" t="s">
        <v>132</v>
      </c>
      <c r="E118" s="207" t="s">
        <v>295</v>
      </c>
      <c r="F118" s="208" t="s">
        <v>296</v>
      </c>
      <c r="G118" s="209" t="s">
        <v>202</v>
      </c>
      <c r="H118" s="210">
        <v>147.833</v>
      </c>
      <c r="I118" s="211"/>
      <c r="J118" s="212">
        <f>ROUND(I118*H118,2)</f>
        <v>0</v>
      </c>
      <c r="K118" s="208" t="s">
        <v>136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137</v>
      </c>
      <c r="AT118" s="217" t="s">
        <v>132</v>
      </c>
      <c r="AU118" s="217" t="s">
        <v>79</v>
      </c>
      <c r="AY118" s="19" t="s">
        <v>129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137</v>
      </c>
      <c r="BM118" s="217" t="s">
        <v>252</v>
      </c>
    </row>
    <row r="119" s="2" customFormat="1">
      <c r="A119" s="40"/>
      <c r="B119" s="41"/>
      <c r="C119" s="42"/>
      <c r="D119" s="219" t="s">
        <v>138</v>
      </c>
      <c r="E119" s="42"/>
      <c r="F119" s="220" t="s">
        <v>297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138</v>
      </c>
      <c r="AU119" s="19" t="s">
        <v>79</v>
      </c>
    </row>
    <row r="120" s="2" customFormat="1" ht="44.25" customHeight="1">
      <c r="A120" s="40"/>
      <c r="B120" s="41"/>
      <c r="C120" s="206" t="s">
        <v>255</v>
      </c>
      <c r="D120" s="206" t="s">
        <v>132</v>
      </c>
      <c r="E120" s="207" t="s">
        <v>298</v>
      </c>
      <c r="F120" s="208" t="s">
        <v>299</v>
      </c>
      <c r="G120" s="209" t="s">
        <v>202</v>
      </c>
      <c r="H120" s="210">
        <v>294.19400000000002</v>
      </c>
      <c r="I120" s="211"/>
      <c r="J120" s="212">
        <f>ROUND(I120*H120,2)</f>
        <v>0</v>
      </c>
      <c r="K120" s="208" t="s">
        <v>136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137</v>
      </c>
      <c r="AT120" s="217" t="s">
        <v>132</v>
      </c>
      <c r="AU120" s="217" t="s">
        <v>79</v>
      </c>
      <c r="AY120" s="19" t="s">
        <v>129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137</v>
      </c>
      <c r="BM120" s="217" t="s">
        <v>300</v>
      </c>
    </row>
    <row r="121" s="2" customFormat="1">
      <c r="A121" s="40"/>
      <c r="B121" s="41"/>
      <c r="C121" s="42"/>
      <c r="D121" s="219" t="s">
        <v>138</v>
      </c>
      <c r="E121" s="42"/>
      <c r="F121" s="220" t="s">
        <v>301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138</v>
      </c>
      <c r="AU121" s="19" t="s">
        <v>79</v>
      </c>
    </row>
    <row r="122" s="13" customFormat="1">
      <c r="A122" s="13"/>
      <c r="B122" s="228"/>
      <c r="C122" s="229"/>
      <c r="D122" s="230" t="s">
        <v>186</v>
      </c>
      <c r="E122" s="231" t="s">
        <v>19</v>
      </c>
      <c r="F122" s="232" t="s">
        <v>302</v>
      </c>
      <c r="G122" s="229"/>
      <c r="H122" s="233">
        <v>294.19400000000002</v>
      </c>
      <c r="I122" s="234"/>
      <c r="J122" s="229"/>
      <c r="K122" s="229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186</v>
      </c>
      <c r="AU122" s="239" t="s">
        <v>79</v>
      </c>
      <c r="AV122" s="13" t="s">
        <v>79</v>
      </c>
      <c r="AW122" s="13" t="s">
        <v>31</v>
      </c>
      <c r="AX122" s="13" t="s">
        <v>77</v>
      </c>
      <c r="AY122" s="239" t="s">
        <v>129</v>
      </c>
    </row>
    <row r="123" s="2" customFormat="1" ht="44.25" customHeight="1">
      <c r="A123" s="40"/>
      <c r="B123" s="41"/>
      <c r="C123" s="206" t="s">
        <v>166</v>
      </c>
      <c r="D123" s="206" t="s">
        <v>132</v>
      </c>
      <c r="E123" s="207" t="s">
        <v>303</v>
      </c>
      <c r="F123" s="208" t="s">
        <v>304</v>
      </c>
      <c r="G123" s="209" t="s">
        <v>202</v>
      </c>
      <c r="H123" s="210">
        <v>37.171999999999997</v>
      </c>
      <c r="I123" s="211"/>
      <c r="J123" s="212">
        <f>ROUND(I123*H123,2)</f>
        <v>0</v>
      </c>
      <c r="K123" s="208" t="s">
        <v>136</v>
      </c>
      <c r="L123" s="46"/>
      <c r="M123" s="213" t="s">
        <v>19</v>
      </c>
      <c r="N123" s="214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137</v>
      </c>
      <c r="AT123" s="217" t="s">
        <v>132</v>
      </c>
      <c r="AU123" s="217" t="s">
        <v>79</v>
      </c>
      <c r="AY123" s="19" t="s">
        <v>129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137</v>
      </c>
      <c r="BM123" s="217" t="s">
        <v>83</v>
      </c>
    </row>
    <row r="124" s="2" customFormat="1">
      <c r="A124" s="40"/>
      <c r="B124" s="41"/>
      <c r="C124" s="42"/>
      <c r="D124" s="219" t="s">
        <v>138</v>
      </c>
      <c r="E124" s="42"/>
      <c r="F124" s="220" t="s">
        <v>305</v>
      </c>
      <c r="G124" s="42"/>
      <c r="H124" s="42"/>
      <c r="I124" s="221"/>
      <c r="J124" s="42"/>
      <c r="K124" s="42"/>
      <c r="L124" s="46"/>
      <c r="M124" s="224"/>
      <c r="N124" s="225"/>
      <c r="O124" s="226"/>
      <c r="P124" s="226"/>
      <c r="Q124" s="226"/>
      <c r="R124" s="226"/>
      <c r="S124" s="226"/>
      <c r="T124" s="22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138</v>
      </c>
      <c r="AU124" s="19" t="s">
        <v>79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/ajKH+8G1Cs7IY6xvD5TYI5ZoAc3CCjWLS53fl4RBiVjtge4LV1LspEFjlhosmmcKdvW7WoLfUS4kmPwu3HWtg==" hashValue="0/zqJVJp1+Co8yp62rnI+yviF1C5vsHVawkXHAOILDug5Ac+cpdPMXmRnvNALio5ZRxFNCfAXHp8o3cGvpvAqg==" algorithmName="SHA-512" password="8A32"/>
  <autoFilter ref="C81:K12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2/113107161"/>
    <hyperlink ref="F88" r:id="rId2" display="https://podminky.urs.cz/item/CS_URS_2023_02/113107161.1"/>
    <hyperlink ref="F93" r:id="rId3" display="https://podminky.urs.cz/item/CS_URS_2023_02/113107236"/>
    <hyperlink ref="F97" r:id="rId4" display="https://podminky.urs.cz/item/CS_URS_2023_02/113107241"/>
    <hyperlink ref="F99" r:id="rId5" display="https://podminky.urs.cz/item/CS_URS_2023_02/113106171"/>
    <hyperlink ref="F101" r:id="rId6" display="https://podminky.urs.cz/item/CS_URS_2023_02/113107222"/>
    <hyperlink ref="F106" r:id="rId7" display="https://podminky.urs.cz/item/CS_URS_2023_02/113151111"/>
    <hyperlink ref="F108" r:id="rId8" display="https://podminky.urs.cz/item/CS_URS_2023_02/181951112"/>
    <hyperlink ref="F113" r:id="rId9" display="https://podminky.urs.cz/item/CS_URS_2023_02/997006512"/>
    <hyperlink ref="F115" r:id="rId10" display="https://podminky.urs.cz/item/CS_URS_2023_02/997006519"/>
    <hyperlink ref="F117" r:id="rId11" display="https://podminky.urs.cz/item/CS_URS_2023_02/997006551"/>
    <hyperlink ref="F119" r:id="rId12" display="https://podminky.urs.cz/item/CS_URS_2023_02/997013862"/>
    <hyperlink ref="F121" r:id="rId13" display="https://podminky.urs.cz/item/CS_URS_2023_02/997013873"/>
    <hyperlink ref="F124" r:id="rId14" display="https://podminky.urs.cz/item/CS_URS_2023_02/99722187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Odstranění staveb areálu Bytov, Chebská 252, M.Lázně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ROUND((SUM(BE86:BE132)),  2)</f>
        <v>0</v>
      </c>
      <c r="G33" s="40"/>
      <c r="H33" s="40"/>
      <c r="I33" s="150">
        <v>0.20999999999999999</v>
      </c>
      <c r="J33" s="149">
        <f>ROUND(((SUM(BE86:BE132))*I33),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ROUND((SUM(BF86:BF132)),  2)</f>
        <v>0</v>
      </c>
      <c r="G34" s="40"/>
      <c r="H34" s="40"/>
      <c r="I34" s="150">
        <v>0.12</v>
      </c>
      <c r="J34" s="149">
        <f>ROUND(((SUM(BF86:BF132))*I34),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ROUND((SUM(BG86:BG132)),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ROUND((SUM(BH86:BH132)),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ROUND((SUM(BI86:BI132)),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staveb areálu Bytov, Chebská 252, M.Lázně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60 - SO 06 dílny a kanceláře (u hlavní budovy)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4. 9. 2023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175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307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225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176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177</v>
      </c>
      <c r="E64" s="176"/>
      <c r="F64" s="176"/>
      <c r="G64" s="176"/>
      <c r="H64" s="176"/>
      <c r="I64" s="176"/>
      <c r="J64" s="177">
        <f>J106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226</v>
      </c>
      <c r="E65" s="176"/>
      <c r="F65" s="176"/>
      <c r="G65" s="176"/>
      <c r="H65" s="176"/>
      <c r="I65" s="176"/>
      <c r="J65" s="177">
        <f>J128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308</v>
      </c>
      <c r="E66" s="170"/>
      <c r="F66" s="170"/>
      <c r="G66" s="170"/>
      <c r="H66" s="170"/>
      <c r="I66" s="170"/>
      <c r="J66" s="171">
        <f>J131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Odstranění staveb areálu Bytov, Chebská 252, M.Lázně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102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60 - SO 06 dílny a kanceláře (u hlavní budovy)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4. 9. 2023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</v>
      </c>
      <c r="G82" s="42"/>
      <c r="H82" s="42"/>
      <c r="I82" s="34" t="s">
        <v>30</v>
      </c>
      <c r="J82" s="38" t="str">
        <f>E21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28</v>
      </c>
      <c r="D83" s="42"/>
      <c r="E83" s="42"/>
      <c r="F83" s="29" t="str">
        <f>IF(E18="","",E18)</f>
        <v>Vyplň údaj</v>
      </c>
      <c r="G83" s="42"/>
      <c r="H83" s="42"/>
      <c r="I83" s="34" t="s">
        <v>32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114</v>
      </c>
      <c r="D85" s="182" t="s">
        <v>54</v>
      </c>
      <c r="E85" s="182" t="s">
        <v>50</v>
      </c>
      <c r="F85" s="182" t="s">
        <v>51</v>
      </c>
      <c r="G85" s="182" t="s">
        <v>115</v>
      </c>
      <c r="H85" s="182" t="s">
        <v>116</v>
      </c>
      <c r="I85" s="182" t="s">
        <v>117</v>
      </c>
      <c r="J85" s="182" t="s">
        <v>106</v>
      </c>
      <c r="K85" s="183" t="s">
        <v>118</v>
      </c>
      <c r="L85" s="184"/>
      <c r="M85" s="94" t="s">
        <v>19</v>
      </c>
      <c r="N85" s="95" t="s">
        <v>39</v>
      </c>
      <c r="O85" s="95" t="s">
        <v>119</v>
      </c>
      <c r="P85" s="95" t="s">
        <v>120</v>
      </c>
      <c r="Q85" s="95" t="s">
        <v>121</v>
      </c>
      <c r="R85" s="95" t="s">
        <v>122</v>
      </c>
      <c r="S85" s="95" t="s">
        <v>123</v>
      </c>
      <c r="T85" s="96" t="s">
        <v>124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125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P87+P131</f>
        <v>0</v>
      </c>
      <c r="Q86" s="98"/>
      <c r="R86" s="187">
        <f>R87+R131</f>
        <v>3.2323334999999997</v>
      </c>
      <c r="S86" s="98"/>
      <c r="T86" s="188">
        <f>T87+T131</f>
        <v>217.99259999999998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68</v>
      </c>
      <c r="AU86" s="19" t="s">
        <v>107</v>
      </c>
      <c r="BK86" s="189">
        <f>BK87+BK131</f>
        <v>0</v>
      </c>
    </row>
    <row r="87" s="12" customFormat="1" ht="25.92" customHeight="1">
      <c r="A87" s="12"/>
      <c r="B87" s="190"/>
      <c r="C87" s="191"/>
      <c r="D87" s="192" t="s">
        <v>68</v>
      </c>
      <c r="E87" s="193" t="s">
        <v>178</v>
      </c>
      <c r="F87" s="193" t="s">
        <v>179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P88+P93+P100+P106+P128</f>
        <v>0</v>
      </c>
      <c r="Q87" s="198"/>
      <c r="R87" s="199">
        <f>R88+R93+R100+R106+R128</f>
        <v>3.2323334999999997</v>
      </c>
      <c r="S87" s="198"/>
      <c r="T87" s="200">
        <f>T88+T93+T100+T106+T128</f>
        <v>217.99259999999998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77</v>
      </c>
      <c r="AT87" s="202" t="s">
        <v>68</v>
      </c>
      <c r="AU87" s="202" t="s">
        <v>69</v>
      </c>
      <c r="AY87" s="201" t="s">
        <v>129</v>
      </c>
      <c r="BK87" s="203">
        <f>BK88+BK93+BK100+BK106+BK128</f>
        <v>0</v>
      </c>
    </row>
    <row r="88" s="12" customFormat="1" ht="22.8" customHeight="1">
      <c r="A88" s="12"/>
      <c r="B88" s="190"/>
      <c r="C88" s="191"/>
      <c r="D88" s="192" t="s">
        <v>68</v>
      </c>
      <c r="E88" s="204" t="s">
        <v>146</v>
      </c>
      <c r="F88" s="204" t="s">
        <v>309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SUM(P89:P92)</f>
        <v>0</v>
      </c>
      <c r="Q88" s="198"/>
      <c r="R88" s="199">
        <f>SUM(R89:R92)</f>
        <v>2.2529999999999997</v>
      </c>
      <c r="S88" s="198"/>
      <c r="T88" s="200">
        <f>SUM(T89:T92)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77</v>
      </c>
      <c r="AT88" s="202" t="s">
        <v>68</v>
      </c>
      <c r="AU88" s="202" t="s">
        <v>77</v>
      </c>
      <c r="AY88" s="201" t="s">
        <v>129</v>
      </c>
      <c r="BK88" s="203">
        <f>SUM(BK89:BK92)</f>
        <v>0</v>
      </c>
    </row>
    <row r="89" s="2" customFormat="1" ht="24.15" customHeight="1">
      <c r="A89" s="40"/>
      <c r="B89" s="41"/>
      <c r="C89" s="206" t="s">
        <v>77</v>
      </c>
      <c r="D89" s="206" t="s">
        <v>132</v>
      </c>
      <c r="E89" s="207" t="s">
        <v>310</v>
      </c>
      <c r="F89" s="208" t="s">
        <v>311</v>
      </c>
      <c r="G89" s="209" t="s">
        <v>184</v>
      </c>
      <c r="H89" s="210">
        <v>1.2</v>
      </c>
      <c r="I89" s="211"/>
      <c r="J89" s="212">
        <f>ROUND(I89*H89,2)</f>
        <v>0</v>
      </c>
      <c r="K89" s="208" t="s">
        <v>136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1.8775</v>
      </c>
      <c r="R89" s="215">
        <f>Q89*H89</f>
        <v>2.2529999999999997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137</v>
      </c>
      <c r="AT89" s="217" t="s">
        <v>132</v>
      </c>
      <c r="AU89" s="217" t="s">
        <v>79</v>
      </c>
      <c r="AY89" s="19" t="s">
        <v>129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137</v>
      </c>
      <c r="BM89" s="217" t="s">
        <v>79</v>
      </c>
    </row>
    <row r="90" s="2" customFormat="1">
      <c r="A90" s="40"/>
      <c r="B90" s="41"/>
      <c r="C90" s="42"/>
      <c r="D90" s="219" t="s">
        <v>138</v>
      </c>
      <c r="E90" s="42"/>
      <c r="F90" s="220" t="s">
        <v>312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138</v>
      </c>
      <c r="AU90" s="19" t="s">
        <v>79</v>
      </c>
    </row>
    <row r="91" s="13" customFormat="1">
      <c r="A91" s="13"/>
      <c r="B91" s="228"/>
      <c r="C91" s="229"/>
      <c r="D91" s="230" t="s">
        <v>186</v>
      </c>
      <c r="E91" s="231" t="s">
        <v>19</v>
      </c>
      <c r="F91" s="232" t="s">
        <v>313</v>
      </c>
      <c r="G91" s="229"/>
      <c r="H91" s="233">
        <v>1.2</v>
      </c>
      <c r="I91" s="234"/>
      <c r="J91" s="229"/>
      <c r="K91" s="229"/>
      <c r="L91" s="235"/>
      <c r="M91" s="236"/>
      <c r="N91" s="237"/>
      <c r="O91" s="237"/>
      <c r="P91" s="237"/>
      <c r="Q91" s="237"/>
      <c r="R91" s="237"/>
      <c r="S91" s="237"/>
      <c r="T91" s="23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9" t="s">
        <v>186</v>
      </c>
      <c r="AU91" s="239" t="s">
        <v>79</v>
      </c>
      <c r="AV91" s="13" t="s">
        <v>79</v>
      </c>
      <c r="AW91" s="13" t="s">
        <v>31</v>
      </c>
      <c r="AX91" s="13" t="s">
        <v>69</v>
      </c>
      <c r="AY91" s="239" t="s">
        <v>129</v>
      </c>
    </row>
    <row r="92" s="14" customFormat="1">
      <c r="A92" s="14"/>
      <c r="B92" s="240"/>
      <c r="C92" s="241"/>
      <c r="D92" s="230" t="s">
        <v>186</v>
      </c>
      <c r="E92" s="242" t="s">
        <v>19</v>
      </c>
      <c r="F92" s="243" t="s">
        <v>192</v>
      </c>
      <c r="G92" s="241"/>
      <c r="H92" s="244">
        <v>1.2</v>
      </c>
      <c r="I92" s="245"/>
      <c r="J92" s="241"/>
      <c r="K92" s="241"/>
      <c r="L92" s="246"/>
      <c r="M92" s="247"/>
      <c r="N92" s="248"/>
      <c r="O92" s="248"/>
      <c r="P92" s="248"/>
      <c r="Q92" s="248"/>
      <c r="R92" s="248"/>
      <c r="S92" s="248"/>
      <c r="T92" s="24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0" t="s">
        <v>186</v>
      </c>
      <c r="AU92" s="250" t="s">
        <v>79</v>
      </c>
      <c r="AV92" s="14" t="s">
        <v>137</v>
      </c>
      <c r="AW92" s="14" t="s">
        <v>31</v>
      </c>
      <c r="AX92" s="14" t="s">
        <v>77</v>
      </c>
      <c r="AY92" s="250" t="s">
        <v>129</v>
      </c>
    </row>
    <row r="93" s="12" customFormat="1" ht="22.8" customHeight="1">
      <c r="A93" s="12"/>
      <c r="B93" s="190"/>
      <c r="C93" s="191"/>
      <c r="D93" s="192" t="s">
        <v>68</v>
      </c>
      <c r="E93" s="204" t="s">
        <v>149</v>
      </c>
      <c r="F93" s="204" t="s">
        <v>227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SUM(P94:P99)</f>
        <v>0</v>
      </c>
      <c r="Q93" s="198"/>
      <c r="R93" s="199">
        <f>SUM(R94:R99)</f>
        <v>0.97933349999999997</v>
      </c>
      <c r="S93" s="198"/>
      <c r="T93" s="200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77</v>
      </c>
      <c r="AT93" s="202" t="s">
        <v>68</v>
      </c>
      <c r="AU93" s="202" t="s">
        <v>77</v>
      </c>
      <c r="AY93" s="201" t="s">
        <v>129</v>
      </c>
      <c r="BK93" s="203">
        <f>SUM(BK94:BK99)</f>
        <v>0</v>
      </c>
    </row>
    <row r="94" s="2" customFormat="1" ht="24.15" customHeight="1">
      <c r="A94" s="40"/>
      <c r="B94" s="41"/>
      <c r="C94" s="206" t="s">
        <v>79</v>
      </c>
      <c r="D94" s="206" t="s">
        <v>132</v>
      </c>
      <c r="E94" s="207" t="s">
        <v>314</v>
      </c>
      <c r="F94" s="208" t="s">
        <v>315</v>
      </c>
      <c r="G94" s="209" t="s">
        <v>230</v>
      </c>
      <c r="H94" s="210">
        <v>41.549999999999997</v>
      </c>
      <c r="I94" s="211"/>
      <c r="J94" s="212">
        <f>ROUND(I94*H94,2)</f>
        <v>0</v>
      </c>
      <c r="K94" s="208" t="s">
        <v>136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0.023099999999999999</v>
      </c>
      <c r="R94" s="215">
        <f>Q94*H94</f>
        <v>0.95980499999999991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137</v>
      </c>
      <c r="AT94" s="217" t="s">
        <v>132</v>
      </c>
      <c r="AU94" s="217" t="s">
        <v>79</v>
      </c>
      <c r="AY94" s="19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137</v>
      </c>
      <c r="BM94" s="217" t="s">
        <v>137</v>
      </c>
    </row>
    <row r="95" s="2" customFormat="1">
      <c r="A95" s="40"/>
      <c r="B95" s="41"/>
      <c r="C95" s="42"/>
      <c r="D95" s="219" t="s">
        <v>138</v>
      </c>
      <c r="E95" s="42"/>
      <c r="F95" s="220" t="s">
        <v>316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138</v>
      </c>
      <c r="AU95" s="19" t="s">
        <v>79</v>
      </c>
    </row>
    <row r="96" s="2" customFormat="1" ht="37.8" customHeight="1">
      <c r="A96" s="40"/>
      <c r="B96" s="41"/>
      <c r="C96" s="206" t="s">
        <v>146</v>
      </c>
      <c r="D96" s="206" t="s">
        <v>132</v>
      </c>
      <c r="E96" s="207" t="s">
        <v>317</v>
      </c>
      <c r="F96" s="208" t="s">
        <v>318</v>
      </c>
      <c r="G96" s="209" t="s">
        <v>230</v>
      </c>
      <c r="H96" s="210">
        <v>41.549999999999997</v>
      </c>
      <c r="I96" s="211"/>
      <c r="J96" s="212">
        <f>ROUND(I96*H96,2)</f>
        <v>0</v>
      </c>
      <c r="K96" s="208" t="s">
        <v>136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0.00011</v>
      </c>
      <c r="R96" s="215">
        <f>Q96*H96</f>
        <v>0.0045704999999999999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137</v>
      </c>
      <c r="AT96" s="217" t="s">
        <v>132</v>
      </c>
      <c r="AU96" s="217" t="s">
        <v>79</v>
      </c>
      <c r="AY96" s="19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137</v>
      </c>
      <c r="BM96" s="217" t="s">
        <v>319</v>
      </c>
    </row>
    <row r="97" s="2" customFormat="1">
      <c r="A97" s="40"/>
      <c r="B97" s="41"/>
      <c r="C97" s="42"/>
      <c r="D97" s="219" t="s">
        <v>138</v>
      </c>
      <c r="E97" s="42"/>
      <c r="F97" s="220" t="s">
        <v>320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138</v>
      </c>
      <c r="AU97" s="19" t="s">
        <v>79</v>
      </c>
    </row>
    <row r="98" s="2" customFormat="1" ht="37.8" customHeight="1">
      <c r="A98" s="40"/>
      <c r="B98" s="41"/>
      <c r="C98" s="206" t="s">
        <v>137</v>
      </c>
      <c r="D98" s="206" t="s">
        <v>132</v>
      </c>
      <c r="E98" s="207" t="s">
        <v>321</v>
      </c>
      <c r="F98" s="208" t="s">
        <v>322</v>
      </c>
      <c r="G98" s="209" t="s">
        <v>230</v>
      </c>
      <c r="H98" s="210">
        <v>41.549999999999997</v>
      </c>
      <c r="I98" s="211"/>
      <c r="J98" s="212">
        <f>ROUND(I98*H98,2)</f>
        <v>0</v>
      </c>
      <c r="K98" s="208" t="s">
        <v>136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0.00036000000000000002</v>
      </c>
      <c r="R98" s="215">
        <f>Q98*H98</f>
        <v>0.014957999999999999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137</v>
      </c>
      <c r="AT98" s="217" t="s">
        <v>132</v>
      </c>
      <c r="AU98" s="217" t="s">
        <v>79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137</v>
      </c>
      <c r="BM98" s="217" t="s">
        <v>323</v>
      </c>
    </row>
    <row r="99" s="2" customFormat="1">
      <c r="A99" s="40"/>
      <c r="B99" s="41"/>
      <c r="C99" s="42"/>
      <c r="D99" s="219" t="s">
        <v>138</v>
      </c>
      <c r="E99" s="42"/>
      <c r="F99" s="220" t="s">
        <v>324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79</v>
      </c>
    </row>
    <row r="100" s="12" customFormat="1" ht="22.8" customHeight="1">
      <c r="A100" s="12"/>
      <c r="B100" s="190"/>
      <c r="C100" s="191"/>
      <c r="D100" s="192" t="s">
        <v>68</v>
      </c>
      <c r="E100" s="204" t="s">
        <v>180</v>
      </c>
      <c r="F100" s="204" t="s">
        <v>181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SUM(P101:P105)</f>
        <v>0</v>
      </c>
      <c r="Q100" s="198"/>
      <c r="R100" s="199">
        <f>SUM(R101:R105)</f>
        <v>0</v>
      </c>
      <c r="S100" s="198"/>
      <c r="T100" s="200">
        <f>SUM(T101:T105)</f>
        <v>217.99259999999998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77</v>
      </c>
      <c r="AT100" s="202" t="s">
        <v>68</v>
      </c>
      <c r="AU100" s="202" t="s">
        <v>77</v>
      </c>
      <c r="AY100" s="201" t="s">
        <v>129</v>
      </c>
      <c r="BK100" s="203">
        <f>SUM(BK101:BK105)</f>
        <v>0</v>
      </c>
    </row>
    <row r="101" s="2" customFormat="1" ht="24.15" customHeight="1">
      <c r="A101" s="40"/>
      <c r="B101" s="41"/>
      <c r="C101" s="206" t="s">
        <v>128</v>
      </c>
      <c r="D101" s="206" t="s">
        <v>132</v>
      </c>
      <c r="E101" s="207" t="s">
        <v>242</v>
      </c>
      <c r="F101" s="208" t="s">
        <v>243</v>
      </c>
      <c r="G101" s="209" t="s">
        <v>184</v>
      </c>
      <c r="H101" s="210">
        <v>622.83600000000001</v>
      </c>
      <c r="I101" s="211"/>
      <c r="J101" s="212">
        <f>ROUND(I101*H101,2)</f>
        <v>0</v>
      </c>
      <c r="K101" s="208" t="s">
        <v>136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0.34999999999999998</v>
      </c>
      <c r="T101" s="216">
        <f>S101*H101</f>
        <v>217.99259999999998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137</v>
      </c>
      <c r="AT101" s="217" t="s">
        <v>132</v>
      </c>
      <c r="AU101" s="217" t="s">
        <v>79</v>
      </c>
      <c r="AY101" s="19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137</v>
      </c>
      <c r="BM101" s="217" t="s">
        <v>153</v>
      </c>
    </row>
    <row r="102" s="2" customFormat="1">
      <c r="A102" s="40"/>
      <c r="B102" s="41"/>
      <c r="C102" s="42"/>
      <c r="D102" s="219" t="s">
        <v>138</v>
      </c>
      <c r="E102" s="42"/>
      <c r="F102" s="220" t="s">
        <v>244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138</v>
      </c>
      <c r="AU102" s="19" t="s">
        <v>79</v>
      </c>
    </row>
    <row r="103" s="13" customFormat="1">
      <c r="A103" s="13"/>
      <c r="B103" s="228"/>
      <c r="C103" s="229"/>
      <c r="D103" s="230" t="s">
        <v>186</v>
      </c>
      <c r="E103" s="231" t="s">
        <v>19</v>
      </c>
      <c r="F103" s="232" t="s">
        <v>325</v>
      </c>
      <c r="G103" s="229"/>
      <c r="H103" s="233">
        <v>538.74000000000001</v>
      </c>
      <c r="I103" s="234"/>
      <c r="J103" s="229"/>
      <c r="K103" s="229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186</v>
      </c>
      <c r="AU103" s="239" t="s">
        <v>79</v>
      </c>
      <c r="AV103" s="13" t="s">
        <v>79</v>
      </c>
      <c r="AW103" s="13" t="s">
        <v>31</v>
      </c>
      <c r="AX103" s="13" t="s">
        <v>69</v>
      </c>
      <c r="AY103" s="239" t="s">
        <v>129</v>
      </c>
    </row>
    <row r="104" s="13" customFormat="1">
      <c r="A104" s="13"/>
      <c r="B104" s="228"/>
      <c r="C104" s="229"/>
      <c r="D104" s="230" t="s">
        <v>186</v>
      </c>
      <c r="E104" s="231" t="s">
        <v>19</v>
      </c>
      <c r="F104" s="232" t="s">
        <v>326</v>
      </c>
      <c r="G104" s="229"/>
      <c r="H104" s="233">
        <v>84.096000000000004</v>
      </c>
      <c r="I104" s="234"/>
      <c r="J104" s="229"/>
      <c r="K104" s="229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186</v>
      </c>
      <c r="AU104" s="239" t="s">
        <v>79</v>
      </c>
      <c r="AV104" s="13" t="s">
        <v>79</v>
      </c>
      <c r="AW104" s="13" t="s">
        <v>31</v>
      </c>
      <c r="AX104" s="13" t="s">
        <v>69</v>
      </c>
      <c r="AY104" s="239" t="s">
        <v>129</v>
      </c>
    </row>
    <row r="105" s="14" customFormat="1">
      <c r="A105" s="14"/>
      <c r="B105" s="240"/>
      <c r="C105" s="241"/>
      <c r="D105" s="230" t="s">
        <v>186</v>
      </c>
      <c r="E105" s="242" t="s">
        <v>19</v>
      </c>
      <c r="F105" s="243" t="s">
        <v>192</v>
      </c>
      <c r="G105" s="241"/>
      <c r="H105" s="244">
        <v>622.83600000000001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186</v>
      </c>
      <c r="AU105" s="250" t="s">
        <v>79</v>
      </c>
      <c r="AV105" s="14" t="s">
        <v>137</v>
      </c>
      <c r="AW105" s="14" t="s">
        <v>31</v>
      </c>
      <c r="AX105" s="14" t="s">
        <v>77</v>
      </c>
      <c r="AY105" s="250" t="s">
        <v>129</v>
      </c>
    </row>
    <row r="106" s="12" customFormat="1" ht="22.8" customHeight="1">
      <c r="A106" s="12"/>
      <c r="B106" s="190"/>
      <c r="C106" s="191"/>
      <c r="D106" s="192" t="s">
        <v>68</v>
      </c>
      <c r="E106" s="204" t="s">
        <v>198</v>
      </c>
      <c r="F106" s="204" t="s">
        <v>199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SUM(P107:P127)</f>
        <v>0</v>
      </c>
      <c r="Q106" s="198"/>
      <c r="R106" s="199">
        <f>SUM(R107:R127)</f>
        <v>0</v>
      </c>
      <c r="S106" s="198"/>
      <c r="T106" s="200">
        <f>SUM(T107:T127)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77</v>
      </c>
      <c r="AT106" s="202" t="s">
        <v>68</v>
      </c>
      <c r="AU106" s="202" t="s">
        <v>77</v>
      </c>
      <c r="AY106" s="201" t="s">
        <v>129</v>
      </c>
      <c r="BK106" s="203">
        <f>SUM(BK107:BK127)</f>
        <v>0</v>
      </c>
    </row>
    <row r="107" s="2" customFormat="1" ht="24.15" customHeight="1">
      <c r="A107" s="40"/>
      <c r="B107" s="41"/>
      <c r="C107" s="206" t="s">
        <v>149</v>
      </c>
      <c r="D107" s="206" t="s">
        <v>132</v>
      </c>
      <c r="E107" s="207" t="s">
        <v>200</v>
      </c>
      <c r="F107" s="208" t="s">
        <v>201</v>
      </c>
      <c r="G107" s="209" t="s">
        <v>202</v>
      </c>
      <c r="H107" s="210">
        <v>217.993</v>
      </c>
      <c r="I107" s="211"/>
      <c r="J107" s="212">
        <f>ROUND(I107*H107,2)</f>
        <v>0</v>
      </c>
      <c r="K107" s="208" t="s">
        <v>136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137</v>
      </c>
      <c r="AT107" s="217" t="s">
        <v>132</v>
      </c>
      <c r="AU107" s="217" t="s">
        <v>79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137</v>
      </c>
      <c r="BM107" s="217" t="s">
        <v>80</v>
      </c>
    </row>
    <row r="108" s="2" customFormat="1">
      <c r="A108" s="40"/>
      <c r="B108" s="41"/>
      <c r="C108" s="42"/>
      <c r="D108" s="219" t="s">
        <v>138</v>
      </c>
      <c r="E108" s="42"/>
      <c r="F108" s="220" t="s">
        <v>203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138</v>
      </c>
      <c r="AU108" s="19" t="s">
        <v>79</v>
      </c>
    </row>
    <row r="109" s="2" customFormat="1" ht="24.15" customHeight="1">
      <c r="A109" s="40"/>
      <c r="B109" s="41"/>
      <c r="C109" s="206" t="s">
        <v>163</v>
      </c>
      <c r="D109" s="206" t="s">
        <v>132</v>
      </c>
      <c r="E109" s="207" t="s">
        <v>204</v>
      </c>
      <c r="F109" s="208" t="s">
        <v>205</v>
      </c>
      <c r="G109" s="209" t="s">
        <v>202</v>
      </c>
      <c r="H109" s="210">
        <v>7411.7619999999997</v>
      </c>
      <c r="I109" s="211"/>
      <c r="J109" s="212">
        <f>ROUND(I109*H109,2)</f>
        <v>0</v>
      </c>
      <c r="K109" s="208" t="s">
        <v>136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137</v>
      </c>
      <c r="AT109" s="217" t="s">
        <v>132</v>
      </c>
      <c r="AU109" s="217" t="s">
        <v>79</v>
      </c>
      <c r="AY109" s="19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137</v>
      </c>
      <c r="BM109" s="217" t="s">
        <v>8</v>
      </c>
    </row>
    <row r="110" s="2" customFormat="1">
      <c r="A110" s="40"/>
      <c r="B110" s="41"/>
      <c r="C110" s="42"/>
      <c r="D110" s="219" t="s">
        <v>138</v>
      </c>
      <c r="E110" s="42"/>
      <c r="F110" s="220" t="s">
        <v>206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138</v>
      </c>
      <c r="AU110" s="19" t="s">
        <v>79</v>
      </c>
    </row>
    <row r="111" s="13" customFormat="1">
      <c r="A111" s="13"/>
      <c r="B111" s="228"/>
      <c r="C111" s="229"/>
      <c r="D111" s="230" t="s">
        <v>186</v>
      </c>
      <c r="E111" s="231" t="s">
        <v>19</v>
      </c>
      <c r="F111" s="232" t="s">
        <v>327</v>
      </c>
      <c r="G111" s="229"/>
      <c r="H111" s="233">
        <v>7411.7619999999997</v>
      </c>
      <c r="I111" s="234"/>
      <c r="J111" s="229"/>
      <c r="K111" s="229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186</v>
      </c>
      <c r="AU111" s="239" t="s">
        <v>79</v>
      </c>
      <c r="AV111" s="13" t="s">
        <v>79</v>
      </c>
      <c r="AW111" s="13" t="s">
        <v>31</v>
      </c>
      <c r="AX111" s="13" t="s">
        <v>69</v>
      </c>
      <c r="AY111" s="239" t="s">
        <v>129</v>
      </c>
    </row>
    <row r="112" s="14" customFormat="1">
      <c r="A112" s="14"/>
      <c r="B112" s="240"/>
      <c r="C112" s="241"/>
      <c r="D112" s="230" t="s">
        <v>186</v>
      </c>
      <c r="E112" s="242" t="s">
        <v>19</v>
      </c>
      <c r="F112" s="243" t="s">
        <v>192</v>
      </c>
      <c r="G112" s="241"/>
      <c r="H112" s="244">
        <v>7411.7619999999997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186</v>
      </c>
      <c r="AU112" s="250" t="s">
        <v>79</v>
      </c>
      <c r="AV112" s="14" t="s">
        <v>137</v>
      </c>
      <c r="AW112" s="14" t="s">
        <v>31</v>
      </c>
      <c r="AX112" s="14" t="s">
        <v>77</v>
      </c>
      <c r="AY112" s="250" t="s">
        <v>129</v>
      </c>
    </row>
    <row r="113" s="2" customFormat="1" ht="16.5" customHeight="1">
      <c r="A113" s="40"/>
      <c r="B113" s="41"/>
      <c r="C113" s="206" t="s">
        <v>153</v>
      </c>
      <c r="D113" s="206" t="s">
        <v>132</v>
      </c>
      <c r="E113" s="207" t="s">
        <v>208</v>
      </c>
      <c r="F113" s="208" t="s">
        <v>209</v>
      </c>
      <c r="G113" s="209" t="s">
        <v>202</v>
      </c>
      <c r="H113" s="210">
        <v>217.993</v>
      </c>
      <c r="I113" s="211"/>
      <c r="J113" s="212">
        <f>ROUND(I113*H113,2)</f>
        <v>0</v>
      </c>
      <c r="K113" s="208" t="s">
        <v>136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137</v>
      </c>
      <c r="AT113" s="217" t="s">
        <v>132</v>
      </c>
      <c r="AU113" s="217" t="s">
        <v>79</v>
      </c>
      <c r="AY113" s="19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137</v>
      </c>
      <c r="BM113" s="217" t="s">
        <v>166</v>
      </c>
    </row>
    <row r="114" s="2" customFormat="1">
      <c r="A114" s="40"/>
      <c r="B114" s="41"/>
      <c r="C114" s="42"/>
      <c r="D114" s="219" t="s">
        <v>138</v>
      </c>
      <c r="E114" s="42"/>
      <c r="F114" s="220" t="s">
        <v>210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138</v>
      </c>
      <c r="AU114" s="19" t="s">
        <v>79</v>
      </c>
    </row>
    <row r="115" s="2" customFormat="1" ht="49.05" customHeight="1">
      <c r="A115" s="40"/>
      <c r="B115" s="41"/>
      <c r="C115" s="206" t="s">
        <v>180</v>
      </c>
      <c r="D115" s="206" t="s">
        <v>132</v>
      </c>
      <c r="E115" s="207" t="s">
        <v>211</v>
      </c>
      <c r="F115" s="208" t="s">
        <v>212</v>
      </c>
      <c r="G115" s="209" t="s">
        <v>202</v>
      </c>
      <c r="H115" s="210">
        <v>169.39500000000001</v>
      </c>
      <c r="I115" s="211"/>
      <c r="J115" s="212">
        <f>ROUND(I115*H115,2)</f>
        <v>0</v>
      </c>
      <c r="K115" s="208" t="s">
        <v>136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137</v>
      </c>
      <c r="AT115" s="217" t="s">
        <v>132</v>
      </c>
      <c r="AU115" s="217" t="s">
        <v>79</v>
      </c>
      <c r="AY115" s="19" t="s">
        <v>129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137</v>
      </c>
      <c r="BM115" s="217" t="s">
        <v>172</v>
      </c>
    </row>
    <row r="116" s="2" customFormat="1">
      <c r="A116" s="40"/>
      <c r="B116" s="41"/>
      <c r="C116" s="42"/>
      <c r="D116" s="219" t="s">
        <v>138</v>
      </c>
      <c r="E116" s="42"/>
      <c r="F116" s="220" t="s">
        <v>213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138</v>
      </c>
      <c r="AU116" s="19" t="s">
        <v>79</v>
      </c>
    </row>
    <row r="117" s="13" customFormat="1">
      <c r="A117" s="13"/>
      <c r="B117" s="228"/>
      <c r="C117" s="229"/>
      <c r="D117" s="230" t="s">
        <v>186</v>
      </c>
      <c r="E117" s="231" t="s">
        <v>19</v>
      </c>
      <c r="F117" s="232" t="s">
        <v>328</v>
      </c>
      <c r="G117" s="229"/>
      <c r="H117" s="233">
        <v>169.39500000000001</v>
      </c>
      <c r="I117" s="234"/>
      <c r="J117" s="229"/>
      <c r="K117" s="229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186</v>
      </c>
      <c r="AU117" s="239" t="s">
        <v>79</v>
      </c>
      <c r="AV117" s="13" t="s">
        <v>79</v>
      </c>
      <c r="AW117" s="13" t="s">
        <v>31</v>
      </c>
      <c r="AX117" s="13" t="s">
        <v>69</v>
      </c>
      <c r="AY117" s="239" t="s">
        <v>129</v>
      </c>
    </row>
    <row r="118" s="14" customFormat="1">
      <c r="A118" s="14"/>
      <c r="B118" s="240"/>
      <c r="C118" s="241"/>
      <c r="D118" s="230" t="s">
        <v>186</v>
      </c>
      <c r="E118" s="242" t="s">
        <v>19</v>
      </c>
      <c r="F118" s="243" t="s">
        <v>192</v>
      </c>
      <c r="G118" s="241"/>
      <c r="H118" s="244">
        <v>169.39500000000001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186</v>
      </c>
      <c r="AU118" s="250" t="s">
        <v>79</v>
      </c>
      <c r="AV118" s="14" t="s">
        <v>137</v>
      </c>
      <c r="AW118" s="14" t="s">
        <v>31</v>
      </c>
      <c r="AX118" s="14" t="s">
        <v>77</v>
      </c>
      <c r="AY118" s="250" t="s">
        <v>129</v>
      </c>
    </row>
    <row r="119" s="2" customFormat="1" ht="24.15" customHeight="1">
      <c r="A119" s="40"/>
      <c r="B119" s="41"/>
      <c r="C119" s="206" t="s">
        <v>80</v>
      </c>
      <c r="D119" s="206" t="s">
        <v>132</v>
      </c>
      <c r="E119" s="207" t="s">
        <v>215</v>
      </c>
      <c r="F119" s="208" t="s">
        <v>216</v>
      </c>
      <c r="G119" s="209" t="s">
        <v>202</v>
      </c>
      <c r="H119" s="210">
        <v>21.798999999999999</v>
      </c>
      <c r="I119" s="211"/>
      <c r="J119" s="212">
        <f>ROUND(I119*H119,2)</f>
        <v>0</v>
      </c>
      <c r="K119" s="208" t="s">
        <v>136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137</v>
      </c>
      <c r="AT119" s="217" t="s">
        <v>132</v>
      </c>
      <c r="AU119" s="217" t="s">
        <v>79</v>
      </c>
      <c r="AY119" s="19" t="s">
        <v>129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137</v>
      </c>
      <c r="BM119" s="217" t="s">
        <v>252</v>
      </c>
    </row>
    <row r="120" s="2" customFormat="1">
      <c r="A120" s="40"/>
      <c r="B120" s="41"/>
      <c r="C120" s="42"/>
      <c r="D120" s="219" t="s">
        <v>138</v>
      </c>
      <c r="E120" s="42"/>
      <c r="F120" s="220" t="s">
        <v>217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138</v>
      </c>
      <c r="AU120" s="19" t="s">
        <v>79</v>
      </c>
    </row>
    <row r="121" s="13" customFormat="1">
      <c r="A121" s="13"/>
      <c r="B121" s="228"/>
      <c r="C121" s="229"/>
      <c r="D121" s="230" t="s">
        <v>186</v>
      </c>
      <c r="E121" s="231" t="s">
        <v>19</v>
      </c>
      <c r="F121" s="232" t="s">
        <v>329</v>
      </c>
      <c r="G121" s="229"/>
      <c r="H121" s="233">
        <v>21.798999999999999</v>
      </c>
      <c r="I121" s="234"/>
      <c r="J121" s="229"/>
      <c r="K121" s="229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186</v>
      </c>
      <c r="AU121" s="239" t="s">
        <v>79</v>
      </c>
      <c r="AV121" s="13" t="s">
        <v>79</v>
      </c>
      <c r="AW121" s="13" t="s">
        <v>31</v>
      </c>
      <c r="AX121" s="13" t="s">
        <v>69</v>
      </c>
      <c r="AY121" s="239" t="s">
        <v>129</v>
      </c>
    </row>
    <row r="122" s="14" customFormat="1">
      <c r="A122" s="14"/>
      <c r="B122" s="240"/>
      <c r="C122" s="241"/>
      <c r="D122" s="230" t="s">
        <v>186</v>
      </c>
      <c r="E122" s="242" t="s">
        <v>19</v>
      </c>
      <c r="F122" s="243" t="s">
        <v>192</v>
      </c>
      <c r="G122" s="241"/>
      <c r="H122" s="244">
        <v>21.798999999999999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186</v>
      </c>
      <c r="AU122" s="250" t="s">
        <v>79</v>
      </c>
      <c r="AV122" s="14" t="s">
        <v>137</v>
      </c>
      <c r="AW122" s="14" t="s">
        <v>31</v>
      </c>
      <c r="AX122" s="14" t="s">
        <v>77</v>
      </c>
      <c r="AY122" s="250" t="s">
        <v>129</v>
      </c>
    </row>
    <row r="123" s="2" customFormat="1" ht="44.25" customHeight="1">
      <c r="A123" s="40"/>
      <c r="B123" s="41"/>
      <c r="C123" s="206" t="s">
        <v>251</v>
      </c>
      <c r="D123" s="206" t="s">
        <v>132</v>
      </c>
      <c r="E123" s="207" t="s">
        <v>219</v>
      </c>
      <c r="F123" s="208" t="s">
        <v>220</v>
      </c>
      <c r="G123" s="209" t="s">
        <v>202</v>
      </c>
      <c r="H123" s="210">
        <v>21.798999999999999</v>
      </c>
      <c r="I123" s="211"/>
      <c r="J123" s="212">
        <f>ROUND(I123*H123,2)</f>
        <v>0</v>
      </c>
      <c r="K123" s="208" t="s">
        <v>136</v>
      </c>
      <c r="L123" s="46"/>
      <c r="M123" s="213" t="s">
        <v>19</v>
      </c>
      <c r="N123" s="214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137</v>
      </c>
      <c r="AT123" s="217" t="s">
        <v>132</v>
      </c>
      <c r="AU123" s="217" t="s">
        <v>79</v>
      </c>
      <c r="AY123" s="19" t="s">
        <v>129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137</v>
      </c>
      <c r="BM123" s="217" t="s">
        <v>83</v>
      </c>
    </row>
    <row r="124" s="2" customFormat="1">
      <c r="A124" s="40"/>
      <c r="B124" s="41"/>
      <c r="C124" s="42"/>
      <c r="D124" s="219" t="s">
        <v>138</v>
      </c>
      <c r="E124" s="42"/>
      <c r="F124" s="220" t="s">
        <v>221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138</v>
      </c>
      <c r="AU124" s="19" t="s">
        <v>79</v>
      </c>
    </row>
    <row r="125" s="13" customFormat="1">
      <c r="A125" s="13"/>
      <c r="B125" s="228"/>
      <c r="C125" s="229"/>
      <c r="D125" s="230" t="s">
        <v>186</v>
      </c>
      <c r="E125" s="231" t="s">
        <v>19</v>
      </c>
      <c r="F125" s="232" t="s">
        <v>329</v>
      </c>
      <c r="G125" s="229"/>
      <c r="H125" s="233">
        <v>21.798999999999999</v>
      </c>
      <c r="I125" s="234"/>
      <c r="J125" s="229"/>
      <c r="K125" s="229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186</v>
      </c>
      <c r="AU125" s="239" t="s">
        <v>79</v>
      </c>
      <c r="AV125" s="13" t="s">
        <v>79</v>
      </c>
      <c r="AW125" s="13" t="s">
        <v>31</v>
      </c>
      <c r="AX125" s="13" t="s">
        <v>69</v>
      </c>
      <c r="AY125" s="239" t="s">
        <v>129</v>
      </c>
    </row>
    <row r="126" s="14" customFormat="1">
      <c r="A126" s="14"/>
      <c r="B126" s="240"/>
      <c r="C126" s="241"/>
      <c r="D126" s="230" t="s">
        <v>186</v>
      </c>
      <c r="E126" s="242" t="s">
        <v>19</v>
      </c>
      <c r="F126" s="243" t="s">
        <v>192</v>
      </c>
      <c r="G126" s="241"/>
      <c r="H126" s="244">
        <v>21.798999999999999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186</v>
      </c>
      <c r="AU126" s="250" t="s">
        <v>79</v>
      </c>
      <c r="AV126" s="14" t="s">
        <v>137</v>
      </c>
      <c r="AW126" s="14" t="s">
        <v>31</v>
      </c>
      <c r="AX126" s="14" t="s">
        <v>77</v>
      </c>
      <c r="AY126" s="250" t="s">
        <v>129</v>
      </c>
    </row>
    <row r="127" s="2" customFormat="1" ht="16.5" customHeight="1">
      <c r="A127" s="40"/>
      <c r="B127" s="41"/>
      <c r="C127" s="206" t="s">
        <v>8</v>
      </c>
      <c r="D127" s="206" t="s">
        <v>132</v>
      </c>
      <c r="E127" s="207" t="s">
        <v>222</v>
      </c>
      <c r="F127" s="208" t="s">
        <v>223</v>
      </c>
      <c r="G127" s="209" t="s">
        <v>202</v>
      </c>
      <c r="H127" s="210">
        <v>-5</v>
      </c>
      <c r="I127" s="211"/>
      <c r="J127" s="212">
        <f>ROUND(I127*H127,2)</f>
        <v>0</v>
      </c>
      <c r="K127" s="208" t="s">
        <v>196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137</v>
      </c>
      <c r="AT127" s="217" t="s">
        <v>132</v>
      </c>
      <c r="AU127" s="217" t="s">
        <v>79</v>
      </c>
      <c r="AY127" s="19" t="s">
        <v>129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137</v>
      </c>
      <c r="BM127" s="217" t="s">
        <v>330</v>
      </c>
    </row>
    <row r="128" s="12" customFormat="1" ht="22.8" customHeight="1">
      <c r="A128" s="12"/>
      <c r="B128" s="190"/>
      <c r="C128" s="191"/>
      <c r="D128" s="192" t="s">
        <v>68</v>
      </c>
      <c r="E128" s="204" t="s">
        <v>253</v>
      </c>
      <c r="F128" s="204" t="s">
        <v>254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SUM(P129:P130)</f>
        <v>0</v>
      </c>
      <c r="Q128" s="198"/>
      <c r="R128" s="199">
        <f>SUM(R129:R130)</f>
        <v>0</v>
      </c>
      <c r="S128" s="198"/>
      <c r="T128" s="20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77</v>
      </c>
      <c r="AT128" s="202" t="s">
        <v>68</v>
      </c>
      <c r="AU128" s="202" t="s">
        <v>77</v>
      </c>
      <c r="AY128" s="201" t="s">
        <v>129</v>
      </c>
      <c r="BK128" s="203">
        <f>SUM(BK129:BK130)</f>
        <v>0</v>
      </c>
    </row>
    <row r="129" s="2" customFormat="1" ht="16.5" customHeight="1">
      <c r="A129" s="40"/>
      <c r="B129" s="41"/>
      <c r="C129" s="206" t="s">
        <v>255</v>
      </c>
      <c r="D129" s="206" t="s">
        <v>132</v>
      </c>
      <c r="E129" s="207" t="s">
        <v>256</v>
      </c>
      <c r="F129" s="208" t="s">
        <v>257</v>
      </c>
      <c r="G129" s="209" t="s">
        <v>202</v>
      </c>
      <c r="H129" s="210">
        <v>3.238</v>
      </c>
      <c r="I129" s="211"/>
      <c r="J129" s="212">
        <f>ROUND(I129*H129,2)</f>
        <v>0</v>
      </c>
      <c r="K129" s="208" t="s">
        <v>136</v>
      </c>
      <c r="L129" s="46"/>
      <c r="M129" s="213" t="s">
        <v>19</v>
      </c>
      <c r="N129" s="214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137</v>
      </c>
      <c r="AT129" s="217" t="s">
        <v>132</v>
      </c>
      <c r="AU129" s="217" t="s">
        <v>79</v>
      </c>
      <c r="AY129" s="19" t="s">
        <v>129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137</v>
      </c>
      <c r="BM129" s="217" t="s">
        <v>331</v>
      </c>
    </row>
    <row r="130" s="2" customFormat="1">
      <c r="A130" s="40"/>
      <c r="B130" s="41"/>
      <c r="C130" s="42"/>
      <c r="D130" s="219" t="s">
        <v>138</v>
      </c>
      <c r="E130" s="42"/>
      <c r="F130" s="220" t="s">
        <v>258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138</v>
      </c>
      <c r="AU130" s="19" t="s">
        <v>79</v>
      </c>
    </row>
    <row r="131" s="12" customFormat="1" ht="25.92" customHeight="1">
      <c r="A131" s="12"/>
      <c r="B131" s="190"/>
      <c r="C131" s="191"/>
      <c r="D131" s="192" t="s">
        <v>68</v>
      </c>
      <c r="E131" s="193" t="s">
        <v>332</v>
      </c>
      <c r="F131" s="193" t="s">
        <v>333</v>
      </c>
      <c r="G131" s="191"/>
      <c r="H131" s="191"/>
      <c r="I131" s="194"/>
      <c r="J131" s="195">
        <f>BK131</f>
        <v>0</v>
      </c>
      <c r="K131" s="191"/>
      <c r="L131" s="196"/>
      <c r="M131" s="197"/>
      <c r="N131" s="198"/>
      <c r="O131" s="198"/>
      <c r="P131" s="199">
        <f>P132</f>
        <v>0</v>
      </c>
      <c r="Q131" s="198"/>
      <c r="R131" s="199">
        <f>R132</f>
        <v>0</v>
      </c>
      <c r="S131" s="198"/>
      <c r="T131" s="20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137</v>
      </c>
      <c r="AT131" s="202" t="s">
        <v>68</v>
      </c>
      <c r="AU131" s="202" t="s">
        <v>69</v>
      </c>
      <c r="AY131" s="201" t="s">
        <v>129</v>
      </c>
      <c r="BK131" s="203">
        <f>BK132</f>
        <v>0</v>
      </c>
    </row>
    <row r="132" s="2" customFormat="1" ht="24.15" customHeight="1">
      <c r="A132" s="40"/>
      <c r="B132" s="41"/>
      <c r="C132" s="206" t="s">
        <v>166</v>
      </c>
      <c r="D132" s="206" t="s">
        <v>132</v>
      </c>
      <c r="E132" s="207" t="s">
        <v>334</v>
      </c>
      <c r="F132" s="208" t="s">
        <v>335</v>
      </c>
      <c r="G132" s="209" t="s">
        <v>336</v>
      </c>
      <c r="H132" s="210">
        <v>1</v>
      </c>
      <c r="I132" s="211"/>
      <c r="J132" s="212">
        <f>ROUND(I132*H132,2)</f>
        <v>0</v>
      </c>
      <c r="K132" s="208" t="s">
        <v>196</v>
      </c>
      <c r="L132" s="46"/>
      <c r="M132" s="251" t="s">
        <v>19</v>
      </c>
      <c r="N132" s="252" t="s">
        <v>40</v>
      </c>
      <c r="O132" s="226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337</v>
      </c>
      <c r="AT132" s="217" t="s">
        <v>132</v>
      </c>
      <c r="AU132" s="217" t="s">
        <v>77</v>
      </c>
      <c r="AY132" s="19" t="s">
        <v>129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337</v>
      </c>
      <c r="BM132" s="217" t="s">
        <v>338</v>
      </c>
    </row>
    <row r="133" s="2" customFormat="1" ht="6.96" customHeight="1">
      <c r="A133" s="40"/>
      <c r="B133" s="61"/>
      <c r="C133" s="62"/>
      <c r="D133" s="62"/>
      <c r="E133" s="62"/>
      <c r="F133" s="62"/>
      <c r="G133" s="62"/>
      <c r="H133" s="62"/>
      <c r="I133" s="62"/>
      <c r="J133" s="62"/>
      <c r="K133" s="62"/>
      <c r="L133" s="46"/>
      <c r="M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</sheetData>
  <sheetProtection sheet="1" autoFilter="0" formatColumns="0" formatRows="0" objects="1" scenarios="1" spinCount="100000" saltValue="CpZqyluB1Jc1LgnQ9s+RxPJdfl1Q+VDQR+87210VJquFkZ08IwprywTn8gq6i51o4FAUg396G7ypbY40Te+lAw==" hashValue="fxNAHuuiS2LSk1SmYv6bKrGa0b+rjFBZS8J2lV5Okb54/j1RK5v7FDeYjkRsk2+pNKapZGuo+2KEbLq39jiB2g==" algorithmName="SHA-512" password="8A32"/>
  <autoFilter ref="C85:K13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310239211"/>
    <hyperlink ref="F95" r:id="rId2" display="https://podminky.urs.cz/item/CS_URS_2023_02/622321121"/>
    <hyperlink ref="F97" r:id="rId3" display="https://podminky.urs.cz/item/CS_URS_2023_02/783823133"/>
    <hyperlink ref="F99" r:id="rId4" display="https://podminky.urs.cz/item/CS_URS_2023_02/783827123"/>
    <hyperlink ref="F102" r:id="rId5" display="https://podminky.urs.cz/item/CS_URS_2023_02/981131313"/>
    <hyperlink ref="F108" r:id="rId6" display="https://podminky.urs.cz/item/CS_URS_2023_02/997006512"/>
    <hyperlink ref="F110" r:id="rId7" display="https://podminky.urs.cz/item/CS_URS_2023_02/997006519"/>
    <hyperlink ref="F114" r:id="rId8" display="https://podminky.urs.cz/item/CS_URS_2023_02/997006551"/>
    <hyperlink ref="F116" r:id="rId9" display="https://podminky.urs.cz/item/CS_URS_2023_02/997013871"/>
    <hyperlink ref="F120" r:id="rId10" display="https://podminky.urs.cz/item/CS_URS_2023_02/997013811"/>
    <hyperlink ref="F124" r:id="rId11" display="https://podminky.urs.cz/item/CS_URS_2023_02/997013631"/>
    <hyperlink ref="F130" r:id="rId12" display="https://podminky.urs.cz/item/CS_URS_2023_02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Odstranění staveb areálu Bytov, Chebská 252, M.Lázně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339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ROUND((SUM(BE82:BE110)),  2)</f>
        <v>0</v>
      </c>
      <c r="G33" s="40"/>
      <c r="H33" s="40"/>
      <c r="I33" s="150">
        <v>0.20999999999999999</v>
      </c>
      <c r="J33" s="149">
        <f>ROUND(((SUM(BE82:BE110))*I33),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ROUND((SUM(BF82:BF110)),  2)</f>
        <v>0</v>
      </c>
      <c r="G34" s="40"/>
      <c r="H34" s="40"/>
      <c r="I34" s="150">
        <v>0.12</v>
      </c>
      <c r="J34" s="149">
        <f>ROUND(((SUM(BF82:BF110))*I34),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ROUND((SUM(BG82:BG110)),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ROUND((SUM(BH82:BH110)),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ROUND((SUM(BI82:BI110)),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staveb areálu Bytov, Chebská 252, M.Lázně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70 - SO 07 Ocelová hala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4. 9. 2023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175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177</v>
      </c>
      <c r="E62" s="176"/>
      <c r="F62" s="176"/>
      <c r="G62" s="176"/>
      <c r="H62" s="176"/>
      <c r="I62" s="176"/>
      <c r="J62" s="177">
        <f>J97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113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Odstranění staveb areálu Bytov, Chebská 252, M.Lázně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102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70 - SO 07 Ocelová hala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4. 9. 2023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32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114</v>
      </c>
      <c r="D81" s="182" t="s">
        <v>54</v>
      </c>
      <c r="E81" s="182" t="s">
        <v>50</v>
      </c>
      <c r="F81" s="182" t="s">
        <v>51</v>
      </c>
      <c r="G81" s="182" t="s">
        <v>115</v>
      </c>
      <c r="H81" s="182" t="s">
        <v>116</v>
      </c>
      <c r="I81" s="182" t="s">
        <v>117</v>
      </c>
      <c r="J81" s="182" t="s">
        <v>106</v>
      </c>
      <c r="K81" s="183" t="s">
        <v>118</v>
      </c>
      <c r="L81" s="184"/>
      <c r="M81" s="94" t="s">
        <v>19</v>
      </c>
      <c r="N81" s="95" t="s">
        <v>39</v>
      </c>
      <c r="O81" s="95" t="s">
        <v>119</v>
      </c>
      <c r="P81" s="95" t="s">
        <v>120</v>
      </c>
      <c r="Q81" s="95" t="s">
        <v>121</v>
      </c>
      <c r="R81" s="95" t="s">
        <v>122</v>
      </c>
      <c r="S81" s="95" t="s">
        <v>123</v>
      </c>
      <c r="T81" s="96" t="s">
        <v>124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125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524.10856999999999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107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178</v>
      </c>
      <c r="F83" s="193" t="s">
        <v>179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P84+P97</f>
        <v>0</v>
      </c>
      <c r="Q83" s="198"/>
      <c r="R83" s="199">
        <f>R84+R97</f>
        <v>0</v>
      </c>
      <c r="S83" s="198"/>
      <c r="T83" s="200">
        <f>T84+T97</f>
        <v>524.10856999999999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69</v>
      </c>
      <c r="AY83" s="201" t="s">
        <v>129</v>
      </c>
      <c r="BK83" s="203">
        <f>BK84+BK97</f>
        <v>0</v>
      </c>
    </row>
    <row r="84" s="12" customFormat="1" ht="22.8" customHeight="1">
      <c r="A84" s="12"/>
      <c r="B84" s="190"/>
      <c r="C84" s="191"/>
      <c r="D84" s="192" t="s">
        <v>68</v>
      </c>
      <c r="E84" s="204" t="s">
        <v>180</v>
      </c>
      <c r="F84" s="204" t="s">
        <v>181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SUM(P85:P96)</f>
        <v>0</v>
      </c>
      <c r="Q84" s="198"/>
      <c r="R84" s="199">
        <f>SUM(R85:R96)</f>
        <v>0</v>
      </c>
      <c r="S84" s="198"/>
      <c r="T84" s="200">
        <f>SUM(T85:T96)</f>
        <v>524.10856999999999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77</v>
      </c>
      <c r="AT84" s="202" t="s">
        <v>68</v>
      </c>
      <c r="AU84" s="202" t="s">
        <v>77</v>
      </c>
      <c r="AY84" s="201" t="s">
        <v>129</v>
      </c>
      <c r="BK84" s="203">
        <f>SUM(BK85:BK96)</f>
        <v>0</v>
      </c>
    </row>
    <row r="85" s="2" customFormat="1" ht="24.15" customHeight="1">
      <c r="A85" s="40"/>
      <c r="B85" s="41"/>
      <c r="C85" s="206" t="s">
        <v>77</v>
      </c>
      <c r="D85" s="206" t="s">
        <v>132</v>
      </c>
      <c r="E85" s="207" t="s">
        <v>340</v>
      </c>
      <c r="F85" s="208" t="s">
        <v>341</v>
      </c>
      <c r="G85" s="209" t="s">
        <v>184</v>
      </c>
      <c r="H85" s="210">
        <v>45.194000000000003</v>
      </c>
      <c r="I85" s="211"/>
      <c r="J85" s="212">
        <f>ROUND(I85*H85,2)</f>
        <v>0</v>
      </c>
      <c r="K85" s="208" t="s">
        <v>136</v>
      </c>
      <c r="L85" s="46"/>
      <c r="M85" s="213" t="s">
        <v>19</v>
      </c>
      <c r="N85" s="214" t="s">
        <v>40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1.8</v>
      </c>
      <c r="T85" s="216">
        <f>S85*H85</f>
        <v>81.34920000000001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137</v>
      </c>
      <c r="AT85" s="217" t="s">
        <v>132</v>
      </c>
      <c r="AU85" s="217" t="s">
        <v>79</v>
      </c>
      <c r="AY85" s="19" t="s">
        <v>129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77</v>
      </c>
      <c r="BK85" s="218">
        <f>ROUND(I85*H85,2)</f>
        <v>0</v>
      </c>
      <c r="BL85" s="19" t="s">
        <v>137</v>
      </c>
      <c r="BM85" s="217" t="s">
        <v>79</v>
      </c>
    </row>
    <row r="86" s="2" customFormat="1">
      <c r="A86" s="40"/>
      <c r="B86" s="41"/>
      <c r="C86" s="42"/>
      <c r="D86" s="219" t="s">
        <v>138</v>
      </c>
      <c r="E86" s="42"/>
      <c r="F86" s="220" t="s">
        <v>342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138</v>
      </c>
      <c r="AU86" s="19" t="s">
        <v>79</v>
      </c>
    </row>
    <row r="87" s="13" customFormat="1">
      <c r="A87" s="13"/>
      <c r="B87" s="228"/>
      <c r="C87" s="229"/>
      <c r="D87" s="230" t="s">
        <v>186</v>
      </c>
      <c r="E87" s="231" t="s">
        <v>19</v>
      </c>
      <c r="F87" s="232" t="s">
        <v>343</v>
      </c>
      <c r="G87" s="229"/>
      <c r="H87" s="233">
        <v>45.194000000000003</v>
      </c>
      <c r="I87" s="234"/>
      <c r="J87" s="229"/>
      <c r="K87" s="229"/>
      <c r="L87" s="235"/>
      <c r="M87" s="236"/>
      <c r="N87" s="237"/>
      <c r="O87" s="237"/>
      <c r="P87" s="237"/>
      <c r="Q87" s="237"/>
      <c r="R87" s="237"/>
      <c r="S87" s="237"/>
      <c r="T87" s="23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9" t="s">
        <v>186</v>
      </c>
      <c r="AU87" s="239" t="s">
        <v>79</v>
      </c>
      <c r="AV87" s="13" t="s">
        <v>79</v>
      </c>
      <c r="AW87" s="13" t="s">
        <v>31</v>
      </c>
      <c r="AX87" s="13" t="s">
        <v>69</v>
      </c>
      <c r="AY87" s="239" t="s">
        <v>129</v>
      </c>
    </row>
    <row r="88" s="14" customFormat="1">
      <c r="A88" s="14"/>
      <c r="B88" s="240"/>
      <c r="C88" s="241"/>
      <c r="D88" s="230" t="s">
        <v>186</v>
      </c>
      <c r="E88" s="242" t="s">
        <v>19</v>
      </c>
      <c r="F88" s="243" t="s">
        <v>192</v>
      </c>
      <c r="G88" s="241"/>
      <c r="H88" s="244">
        <v>45.194000000000003</v>
      </c>
      <c r="I88" s="245"/>
      <c r="J88" s="241"/>
      <c r="K88" s="241"/>
      <c r="L88" s="246"/>
      <c r="M88" s="247"/>
      <c r="N88" s="248"/>
      <c r="O88" s="248"/>
      <c r="P88" s="248"/>
      <c r="Q88" s="248"/>
      <c r="R88" s="248"/>
      <c r="S88" s="248"/>
      <c r="T88" s="24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0" t="s">
        <v>186</v>
      </c>
      <c r="AU88" s="250" t="s">
        <v>79</v>
      </c>
      <c r="AV88" s="14" t="s">
        <v>137</v>
      </c>
      <c r="AW88" s="14" t="s">
        <v>31</v>
      </c>
      <c r="AX88" s="14" t="s">
        <v>77</v>
      </c>
      <c r="AY88" s="250" t="s">
        <v>129</v>
      </c>
    </row>
    <row r="89" s="2" customFormat="1" ht="33" customHeight="1">
      <c r="A89" s="40"/>
      <c r="B89" s="41"/>
      <c r="C89" s="206" t="s">
        <v>79</v>
      </c>
      <c r="D89" s="206" t="s">
        <v>132</v>
      </c>
      <c r="E89" s="207" t="s">
        <v>344</v>
      </c>
      <c r="F89" s="208" t="s">
        <v>345</v>
      </c>
      <c r="G89" s="209" t="s">
        <v>184</v>
      </c>
      <c r="H89" s="210">
        <v>161.857</v>
      </c>
      <c r="I89" s="211"/>
      <c r="J89" s="212">
        <f>ROUND(I89*H89,2)</f>
        <v>0</v>
      </c>
      <c r="K89" s="208" t="s">
        <v>136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2.4100000000000001</v>
      </c>
      <c r="T89" s="216">
        <f>S89*H89</f>
        <v>390.07537000000002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137</v>
      </c>
      <c r="AT89" s="217" t="s">
        <v>132</v>
      </c>
      <c r="AU89" s="217" t="s">
        <v>79</v>
      </c>
      <c r="AY89" s="19" t="s">
        <v>129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137</v>
      </c>
      <c r="BM89" s="217" t="s">
        <v>137</v>
      </c>
    </row>
    <row r="90" s="2" customFormat="1">
      <c r="A90" s="40"/>
      <c r="B90" s="41"/>
      <c r="C90" s="42"/>
      <c r="D90" s="219" t="s">
        <v>138</v>
      </c>
      <c r="E90" s="42"/>
      <c r="F90" s="220" t="s">
        <v>346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138</v>
      </c>
      <c r="AU90" s="19" t="s">
        <v>79</v>
      </c>
    </row>
    <row r="91" s="13" customFormat="1">
      <c r="A91" s="13"/>
      <c r="B91" s="228"/>
      <c r="C91" s="229"/>
      <c r="D91" s="230" t="s">
        <v>186</v>
      </c>
      <c r="E91" s="231" t="s">
        <v>19</v>
      </c>
      <c r="F91" s="232" t="s">
        <v>347</v>
      </c>
      <c r="G91" s="229"/>
      <c r="H91" s="233">
        <v>161.857</v>
      </c>
      <c r="I91" s="234"/>
      <c r="J91" s="229"/>
      <c r="K91" s="229"/>
      <c r="L91" s="235"/>
      <c r="M91" s="236"/>
      <c r="N91" s="237"/>
      <c r="O91" s="237"/>
      <c r="P91" s="237"/>
      <c r="Q91" s="237"/>
      <c r="R91" s="237"/>
      <c r="S91" s="237"/>
      <c r="T91" s="23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9" t="s">
        <v>186</v>
      </c>
      <c r="AU91" s="239" t="s">
        <v>79</v>
      </c>
      <c r="AV91" s="13" t="s">
        <v>79</v>
      </c>
      <c r="AW91" s="13" t="s">
        <v>31</v>
      </c>
      <c r="AX91" s="13" t="s">
        <v>69</v>
      </c>
      <c r="AY91" s="239" t="s">
        <v>129</v>
      </c>
    </row>
    <row r="92" s="14" customFormat="1">
      <c r="A92" s="14"/>
      <c r="B92" s="240"/>
      <c r="C92" s="241"/>
      <c r="D92" s="230" t="s">
        <v>186</v>
      </c>
      <c r="E92" s="242" t="s">
        <v>19</v>
      </c>
      <c r="F92" s="243" t="s">
        <v>192</v>
      </c>
      <c r="G92" s="241"/>
      <c r="H92" s="244">
        <v>161.857</v>
      </c>
      <c r="I92" s="245"/>
      <c r="J92" s="241"/>
      <c r="K92" s="241"/>
      <c r="L92" s="246"/>
      <c r="M92" s="247"/>
      <c r="N92" s="248"/>
      <c r="O92" s="248"/>
      <c r="P92" s="248"/>
      <c r="Q92" s="248"/>
      <c r="R92" s="248"/>
      <c r="S92" s="248"/>
      <c r="T92" s="24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0" t="s">
        <v>186</v>
      </c>
      <c r="AU92" s="250" t="s">
        <v>79</v>
      </c>
      <c r="AV92" s="14" t="s">
        <v>137</v>
      </c>
      <c r="AW92" s="14" t="s">
        <v>31</v>
      </c>
      <c r="AX92" s="14" t="s">
        <v>77</v>
      </c>
      <c r="AY92" s="250" t="s">
        <v>129</v>
      </c>
    </row>
    <row r="93" s="2" customFormat="1" ht="24.15" customHeight="1">
      <c r="A93" s="40"/>
      <c r="B93" s="41"/>
      <c r="C93" s="206" t="s">
        <v>146</v>
      </c>
      <c r="D93" s="206" t="s">
        <v>132</v>
      </c>
      <c r="E93" s="207" t="s">
        <v>348</v>
      </c>
      <c r="F93" s="208" t="s">
        <v>349</v>
      </c>
      <c r="G93" s="209" t="s">
        <v>202</v>
      </c>
      <c r="H93" s="210">
        <v>52.683999999999998</v>
      </c>
      <c r="I93" s="211"/>
      <c r="J93" s="212">
        <f>ROUND(I93*H93,2)</f>
        <v>0</v>
      </c>
      <c r="K93" s="208" t="s">
        <v>136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1</v>
      </c>
      <c r="T93" s="216">
        <f>S93*H93</f>
        <v>52.683999999999998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137</v>
      </c>
      <c r="AT93" s="217" t="s">
        <v>132</v>
      </c>
      <c r="AU93" s="217" t="s">
        <v>79</v>
      </c>
      <c r="AY93" s="19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137</v>
      </c>
      <c r="BM93" s="217" t="s">
        <v>149</v>
      </c>
    </row>
    <row r="94" s="2" customFormat="1">
      <c r="A94" s="40"/>
      <c r="B94" s="41"/>
      <c r="C94" s="42"/>
      <c r="D94" s="219" t="s">
        <v>138</v>
      </c>
      <c r="E94" s="42"/>
      <c r="F94" s="220" t="s">
        <v>350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138</v>
      </c>
      <c r="AU94" s="19" t="s">
        <v>79</v>
      </c>
    </row>
    <row r="95" s="13" customFormat="1">
      <c r="A95" s="13"/>
      <c r="B95" s="228"/>
      <c r="C95" s="229"/>
      <c r="D95" s="230" t="s">
        <v>186</v>
      </c>
      <c r="E95" s="231" t="s">
        <v>19</v>
      </c>
      <c r="F95" s="232" t="s">
        <v>351</v>
      </c>
      <c r="G95" s="229"/>
      <c r="H95" s="233">
        <v>52.683999999999998</v>
      </c>
      <c r="I95" s="234"/>
      <c r="J95" s="229"/>
      <c r="K95" s="229"/>
      <c r="L95" s="235"/>
      <c r="M95" s="236"/>
      <c r="N95" s="237"/>
      <c r="O95" s="237"/>
      <c r="P95" s="237"/>
      <c r="Q95" s="237"/>
      <c r="R95" s="237"/>
      <c r="S95" s="237"/>
      <c r="T95" s="23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9" t="s">
        <v>186</v>
      </c>
      <c r="AU95" s="239" t="s">
        <v>79</v>
      </c>
      <c r="AV95" s="13" t="s">
        <v>79</v>
      </c>
      <c r="AW95" s="13" t="s">
        <v>31</v>
      </c>
      <c r="AX95" s="13" t="s">
        <v>69</v>
      </c>
      <c r="AY95" s="239" t="s">
        <v>129</v>
      </c>
    </row>
    <row r="96" s="14" customFormat="1">
      <c r="A96" s="14"/>
      <c r="B96" s="240"/>
      <c r="C96" s="241"/>
      <c r="D96" s="230" t="s">
        <v>186</v>
      </c>
      <c r="E96" s="242" t="s">
        <v>19</v>
      </c>
      <c r="F96" s="243" t="s">
        <v>192</v>
      </c>
      <c r="G96" s="241"/>
      <c r="H96" s="244">
        <v>52.683999999999998</v>
      </c>
      <c r="I96" s="245"/>
      <c r="J96" s="241"/>
      <c r="K96" s="241"/>
      <c r="L96" s="246"/>
      <c r="M96" s="247"/>
      <c r="N96" s="248"/>
      <c r="O96" s="248"/>
      <c r="P96" s="248"/>
      <c r="Q96" s="248"/>
      <c r="R96" s="248"/>
      <c r="S96" s="248"/>
      <c r="T96" s="24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0" t="s">
        <v>186</v>
      </c>
      <c r="AU96" s="250" t="s">
        <v>79</v>
      </c>
      <c r="AV96" s="14" t="s">
        <v>137</v>
      </c>
      <c r="AW96" s="14" t="s">
        <v>31</v>
      </c>
      <c r="AX96" s="14" t="s">
        <v>77</v>
      </c>
      <c r="AY96" s="250" t="s">
        <v>129</v>
      </c>
    </row>
    <row r="97" s="12" customFormat="1" ht="22.8" customHeight="1">
      <c r="A97" s="12"/>
      <c r="B97" s="190"/>
      <c r="C97" s="191"/>
      <c r="D97" s="192" t="s">
        <v>68</v>
      </c>
      <c r="E97" s="204" t="s">
        <v>198</v>
      </c>
      <c r="F97" s="204" t="s">
        <v>199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SUM(P98:P110)</f>
        <v>0</v>
      </c>
      <c r="Q97" s="198"/>
      <c r="R97" s="199">
        <f>SUM(R98:R110)</f>
        <v>0</v>
      </c>
      <c r="S97" s="198"/>
      <c r="T97" s="200">
        <f>SUM(T98:T110)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77</v>
      </c>
      <c r="AT97" s="202" t="s">
        <v>68</v>
      </c>
      <c r="AU97" s="202" t="s">
        <v>77</v>
      </c>
      <c r="AY97" s="201" t="s">
        <v>129</v>
      </c>
      <c r="BK97" s="203">
        <f>SUM(BK98:BK110)</f>
        <v>0</v>
      </c>
    </row>
    <row r="98" s="2" customFormat="1" ht="24.15" customHeight="1">
      <c r="A98" s="40"/>
      <c r="B98" s="41"/>
      <c r="C98" s="206" t="s">
        <v>137</v>
      </c>
      <c r="D98" s="206" t="s">
        <v>132</v>
      </c>
      <c r="E98" s="207" t="s">
        <v>200</v>
      </c>
      <c r="F98" s="208" t="s">
        <v>201</v>
      </c>
      <c r="G98" s="209" t="s">
        <v>202</v>
      </c>
      <c r="H98" s="210">
        <v>490.11900000000003</v>
      </c>
      <c r="I98" s="211"/>
      <c r="J98" s="212">
        <f>ROUND(I98*H98,2)</f>
        <v>0</v>
      </c>
      <c r="K98" s="208" t="s">
        <v>136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137</v>
      </c>
      <c r="AT98" s="217" t="s">
        <v>132</v>
      </c>
      <c r="AU98" s="217" t="s">
        <v>79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137</v>
      </c>
      <c r="BM98" s="217" t="s">
        <v>153</v>
      </c>
    </row>
    <row r="99" s="2" customFormat="1">
      <c r="A99" s="40"/>
      <c r="B99" s="41"/>
      <c r="C99" s="42"/>
      <c r="D99" s="219" t="s">
        <v>138</v>
      </c>
      <c r="E99" s="42"/>
      <c r="F99" s="220" t="s">
        <v>203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79</v>
      </c>
    </row>
    <row r="100" s="2" customFormat="1" ht="24.15" customHeight="1">
      <c r="A100" s="40"/>
      <c r="B100" s="41"/>
      <c r="C100" s="206" t="s">
        <v>128</v>
      </c>
      <c r="D100" s="206" t="s">
        <v>132</v>
      </c>
      <c r="E100" s="207" t="s">
        <v>204</v>
      </c>
      <c r="F100" s="208" t="s">
        <v>205</v>
      </c>
      <c r="G100" s="209" t="s">
        <v>202</v>
      </c>
      <c r="H100" s="210">
        <v>16664.045999999998</v>
      </c>
      <c r="I100" s="211"/>
      <c r="J100" s="212">
        <f>ROUND(I100*H100,2)</f>
        <v>0</v>
      </c>
      <c r="K100" s="208" t="s">
        <v>136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137</v>
      </c>
      <c r="AT100" s="217" t="s">
        <v>132</v>
      </c>
      <c r="AU100" s="217" t="s">
        <v>79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137</v>
      </c>
      <c r="BM100" s="217" t="s">
        <v>80</v>
      </c>
    </row>
    <row r="101" s="2" customFormat="1">
      <c r="A101" s="40"/>
      <c r="B101" s="41"/>
      <c r="C101" s="42"/>
      <c r="D101" s="219" t="s">
        <v>138</v>
      </c>
      <c r="E101" s="42"/>
      <c r="F101" s="220" t="s">
        <v>206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138</v>
      </c>
      <c r="AU101" s="19" t="s">
        <v>79</v>
      </c>
    </row>
    <row r="102" s="13" customFormat="1">
      <c r="A102" s="13"/>
      <c r="B102" s="228"/>
      <c r="C102" s="229"/>
      <c r="D102" s="230" t="s">
        <v>186</v>
      </c>
      <c r="E102" s="231" t="s">
        <v>19</v>
      </c>
      <c r="F102" s="232" t="s">
        <v>352</v>
      </c>
      <c r="G102" s="229"/>
      <c r="H102" s="233">
        <v>16664.045999999998</v>
      </c>
      <c r="I102" s="234"/>
      <c r="J102" s="229"/>
      <c r="K102" s="229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186</v>
      </c>
      <c r="AU102" s="239" t="s">
        <v>79</v>
      </c>
      <c r="AV102" s="13" t="s">
        <v>79</v>
      </c>
      <c r="AW102" s="13" t="s">
        <v>31</v>
      </c>
      <c r="AX102" s="13" t="s">
        <v>69</v>
      </c>
      <c r="AY102" s="239" t="s">
        <v>129</v>
      </c>
    </row>
    <row r="103" s="14" customFormat="1">
      <c r="A103" s="14"/>
      <c r="B103" s="240"/>
      <c r="C103" s="241"/>
      <c r="D103" s="230" t="s">
        <v>186</v>
      </c>
      <c r="E103" s="242" t="s">
        <v>19</v>
      </c>
      <c r="F103" s="243" t="s">
        <v>192</v>
      </c>
      <c r="G103" s="241"/>
      <c r="H103" s="244">
        <v>16664.045999999998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186</v>
      </c>
      <c r="AU103" s="250" t="s">
        <v>79</v>
      </c>
      <c r="AV103" s="14" t="s">
        <v>137</v>
      </c>
      <c r="AW103" s="14" t="s">
        <v>31</v>
      </c>
      <c r="AX103" s="14" t="s">
        <v>77</v>
      </c>
      <c r="AY103" s="250" t="s">
        <v>129</v>
      </c>
    </row>
    <row r="104" s="2" customFormat="1" ht="16.5" customHeight="1">
      <c r="A104" s="40"/>
      <c r="B104" s="41"/>
      <c r="C104" s="206" t="s">
        <v>149</v>
      </c>
      <c r="D104" s="206" t="s">
        <v>132</v>
      </c>
      <c r="E104" s="207" t="s">
        <v>208</v>
      </c>
      <c r="F104" s="208" t="s">
        <v>209</v>
      </c>
      <c r="G104" s="209" t="s">
        <v>202</v>
      </c>
      <c r="H104" s="210">
        <v>490.11900000000003</v>
      </c>
      <c r="I104" s="211"/>
      <c r="J104" s="212">
        <f>ROUND(I104*H104,2)</f>
        <v>0</v>
      </c>
      <c r="K104" s="208" t="s">
        <v>136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137</v>
      </c>
      <c r="AT104" s="217" t="s">
        <v>132</v>
      </c>
      <c r="AU104" s="217" t="s">
        <v>79</v>
      </c>
      <c r="AY104" s="19" t="s">
        <v>129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137</v>
      </c>
      <c r="BM104" s="217" t="s">
        <v>8</v>
      </c>
    </row>
    <row r="105" s="2" customFormat="1">
      <c r="A105" s="40"/>
      <c r="B105" s="41"/>
      <c r="C105" s="42"/>
      <c r="D105" s="219" t="s">
        <v>138</v>
      </c>
      <c r="E105" s="42"/>
      <c r="F105" s="220" t="s">
        <v>210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79</v>
      </c>
    </row>
    <row r="106" s="2" customFormat="1" ht="44.25" customHeight="1">
      <c r="A106" s="40"/>
      <c r="B106" s="41"/>
      <c r="C106" s="206" t="s">
        <v>163</v>
      </c>
      <c r="D106" s="206" t="s">
        <v>132</v>
      </c>
      <c r="E106" s="207" t="s">
        <v>295</v>
      </c>
      <c r="F106" s="208" t="s">
        <v>296</v>
      </c>
      <c r="G106" s="209" t="s">
        <v>202</v>
      </c>
      <c r="H106" s="210">
        <v>356.08499999999998</v>
      </c>
      <c r="I106" s="211"/>
      <c r="J106" s="212">
        <f>ROUND(I106*H106,2)</f>
        <v>0</v>
      </c>
      <c r="K106" s="208" t="s">
        <v>136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137</v>
      </c>
      <c r="AT106" s="217" t="s">
        <v>132</v>
      </c>
      <c r="AU106" s="217" t="s">
        <v>79</v>
      </c>
      <c r="AY106" s="19" t="s">
        <v>129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137</v>
      </c>
      <c r="BM106" s="217" t="s">
        <v>166</v>
      </c>
    </row>
    <row r="107" s="2" customFormat="1">
      <c r="A107" s="40"/>
      <c r="B107" s="41"/>
      <c r="C107" s="42"/>
      <c r="D107" s="219" t="s">
        <v>138</v>
      </c>
      <c r="E107" s="42"/>
      <c r="F107" s="220" t="s">
        <v>297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138</v>
      </c>
      <c r="AU107" s="19" t="s">
        <v>79</v>
      </c>
    </row>
    <row r="108" s="2" customFormat="1" ht="44.25" customHeight="1">
      <c r="A108" s="40"/>
      <c r="B108" s="41"/>
      <c r="C108" s="206" t="s">
        <v>153</v>
      </c>
      <c r="D108" s="206" t="s">
        <v>132</v>
      </c>
      <c r="E108" s="207" t="s">
        <v>353</v>
      </c>
      <c r="F108" s="208" t="s">
        <v>354</v>
      </c>
      <c r="G108" s="209" t="s">
        <v>202</v>
      </c>
      <c r="H108" s="210">
        <v>81.349000000000004</v>
      </c>
      <c r="I108" s="211"/>
      <c r="J108" s="212">
        <f>ROUND(I108*H108,2)</f>
        <v>0</v>
      </c>
      <c r="K108" s="208" t="s">
        <v>136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137</v>
      </c>
      <c r="AT108" s="217" t="s">
        <v>132</v>
      </c>
      <c r="AU108" s="217" t="s">
        <v>79</v>
      </c>
      <c r="AY108" s="19" t="s">
        <v>129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137</v>
      </c>
      <c r="BM108" s="217" t="s">
        <v>172</v>
      </c>
    </row>
    <row r="109" s="2" customFormat="1">
      <c r="A109" s="40"/>
      <c r="B109" s="41"/>
      <c r="C109" s="42"/>
      <c r="D109" s="219" t="s">
        <v>138</v>
      </c>
      <c r="E109" s="42"/>
      <c r="F109" s="220" t="s">
        <v>355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79</v>
      </c>
    </row>
    <row r="110" s="2" customFormat="1" ht="16.5" customHeight="1">
      <c r="A110" s="40"/>
      <c r="B110" s="41"/>
      <c r="C110" s="206" t="s">
        <v>180</v>
      </c>
      <c r="D110" s="206" t="s">
        <v>132</v>
      </c>
      <c r="E110" s="207" t="s">
        <v>222</v>
      </c>
      <c r="F110" s="208" t="s">
        <v>356</v>
      </c>
      <c r="G110" s="209" t="s">
        <v>202</v>
      </c>
      <c r="H110" s="210">
        <v>-52.683999999999998</v>
      </c>
      <c r="I110" s="211"/>
      <c r="J110" s="212">
        <f>ROUND(I110*H110,2)</f>
        <v>0</v>
      </c>
      <c r="K110" s="208" t="s">
        <v>196</v>
      </c>
      <c r="L110" s="46"/>
      <c r="M110" s="251" t="s">
        <v>19</v>
      </c>
      <c r="N110" s="252" t="s">
        <v>40</v>
      </c>
      <c r="O110" s="226"/>
      <c r="P110" s="253">
        <f>O110*H110</f>
        <v>0</v>
      </c>
      <c r="Q110" s="253">
        <v>0</v>
      </c>
      <c r="R110" s="253">
        <f>Q110*H110</f>
        <v>0</v>
      </c>
      <c r="S110" s="253">
        <v>0</v>
      </c>
      <c r="T110" s="25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137</v>
      </c>
      <c r="AT110" s="217" t="s">
        <v>132</v>
      </c>
      <c r="AU110" s="217" t="s">
        <v>79</v>
      </c>
      <c r="AY110" s="19" t="s">
        <v>129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137</v>
      </c>
      <c r="BM110" s="217" t="s">
        <v>252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vma/QMNRVZNPYuAQ54s0DMtvjl7SepFL+8ccZKk6KxK7Z5bNXYRxLURlMSg3viRWfFAGLfZaODoQEruIuhkaow==" hashValue="9n/en5Q/rfUNYAKjprP8cYwXdClYYra/qjtjlNkn6FRKZUeim8c8dVdYjZBtzZP/w/tfWbhL7+wr2lu5xjJLQw==" algorithmName="SHA-512" password="8A32"/>
  <autoFilter ref="C81:K11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2/962032231"/>
    <hyperlink ref="F90" r:id="rId2" display="https://podminky.urs.cz/item/CS_URS_2023_02/981513114"/>
    <hyperlink ref="F94" r:id="rId3" display="https://podminky.urs.cz/item/CS_URS_2023_02/981332111"/>
    <hyperlink ref="F99" r:id="rId4" display="https://podminky.urs.cz/item/CS_URS_2023_02/997006512"/>
    <hyperlink ref="F101" r:id="rId5" display="https://podminky.urs.cz/item/CS_URS_2023_02/997006519"/>
    <hyperlink ref="F105" r:id="rId6" display="https://podminky.urs.cz/item/CS_URS_2023_02/997006551"/>
    <hyperlink ref="F107" r:id="rId7" display="https://podminky.urs.cz/item/CS_URS_2023_02/997013862"/>
    <hyperlink ref="F109" r:id="rId8" display="https://podminky.urs.cz/item/CS_URS_2023_02/99701360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Odstranění staveb areálu Bytov, Chebská 252, M.Lázně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ROUND((SUM(BE83:BE116)),  2)</f>
        <v>0</v>
      </c>
      <c r="G33" s="40"/>
      <c r="H33" s="40"/>
      <c r="I33" s="150">
        <v>0.20999999999999999</v>
      </c>
      <c r="J33" s="149">
        <f>ROUND(((SUM(BE83:BE116))*I33),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ROUND((SUM(BF83:BF116)),  2)</f>
        <v>0</v>
      </c>
      <c r="G34" s="40"/>
      <c r="H34" s="40"/>
      <c r="I34" s="150">
        <v>0.12</v>
      </c>
      <c r="J34" s="149">
        <f>ROUND(((SUM(BF83:BF116))*I34),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ROUND((SUM(BH83:BH116)),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staveb areálu Bytov, Chebská 252, M.Lázně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80 - SO 08 Hlavní budova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4. 9. 2023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175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176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358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177</v>
      </c>
      <c r="E63" s="176"/>
      <c r="F63" s="176"/>
      <c r="G63" s="176"/>
      <c r="H63" s="176"/>
      <c r="I63" s="176"/>
      <c r="J63" s="177">
        <f>J99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113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Odstranění staveb areálu Bytov, Chebská 252, M.Lázně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80 - SO 08 Hlavní budova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4. 9. 2023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114</v>
      </c>
      <c r="D82" s="182" t="s">
        <v>54</v>
      </c>
      <c r="E82" s="182" t="s">
        <v>50</v>
      </c>
      <c r="F82" s="182" t="s">
        <v>51</v>
      </c>
      <c r="G82" s="182" t="s">
        <v>115</v>
      </c>
      <c r="H82" s="182" t="s">
        <v>116</v>
      </c>
      <c r="I82" s="182" t="s">
        <v>117</v>
      </c>
      <c r="J82" s="182" t="s">
        <v>106</v>
      </c>
      <c r="K82" s="183" t="s">
        <v>118</v>
      </c>
      <c r="L82" s="184"/>
      <c r="M82" s="94" t="s">
        <v>19</v>
      </c>
      <c r="N82" s="95" t="s">
        <v>39</v>
      </c>
      <c r="O82" s="95" t="s">
        <v>119</v>
      </c>
      <c r="P82" s="95" t="s">
        <v>120</v>
      </c>
      <c r="Q82" s="95" t="s">
        <v>121</v>
      </c>
      <c r="R82" s="95" t="s">
        <v>122</v>
      </c>
      <c r="S82" s="95" t="s">
        <v>123</v>
      </c>
      <c r="T82" s="96" t="s">
        <v>124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125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101.63750000000005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107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68</v>
      </c>
      <c r="E84" s="193" t="s">
        <v>178</v>
      </c>
      <c r="F84" s="193" t="s">
        <v>179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P85+P90+P99</f>
        <v>0</v>
      </c>
      <c r="Q84" s="198"/>
      <c r="R84" s="199">
        <f>R85+R90+R99</f>
        <v>0</v>
      </c>
      <c r="S84" s="198"/>
      <c r="T84" s="200">
        <f>T85+T90+T99</f>
        <v>101.63750000000005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77</v>
      </c>
      <c r="AT84" s="202" t="s">
        <v>68</v>
      </c>
      <c r="AU84" s="202" t="s">
        <v>69</v>
      </c>
      <c r="AY84" s="201" t="s">
        <v>129</v>
      </c>
      <c r="BK84" s="203">
        <f>BK85+BK90+BK99</f>
        <v>0</v>
      </c>
    </row>
    <row r="85" s="12" customFormat="1" ht="22.8" customHeight="1">
      <c r="A85" s="12"/>
      <c r="B85" s="190"/>
      <c r="C85" s="191"/>
      <c r="D85" s="192" t="s">
        <v>68</v>
      </c>
      <c r="E85" s="204" t="s">
        <v>180</v>
      </c>
      <c r="F85" s="204" t="s">
        <v>181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SUM(P86:P89)</f>
        <v>0</v>
      </c>
      <c r="Q85" s="198"/>
      <c r="R85" s="199">
        <f>SUM(R86:R89)</f>
        <v>0</v>
      </c>
      <c r="S85" s="198"/>
      <c r="T85" s="200">
        <f>SUM(T86:T89)</f>
        <v>627.76350000000002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77</v>
      </c>
      <c r="AY85" s="201" t="s">
        <v>129</v>
      </c>
      <c r="BK85" s="203">
        <f>SUM(BK86:BK89)</f>
        <v>0</v>
      </c>
    </row>
    <row r="86" s="2" customFormat="1" ht="55.5" customHeight="1">
      <c r="A86" s="40"/>
      <c r="B86" s="41"/>
      <c r="C86" s="206" t="s">
        <v>77</v>
      </c>
      <c r="D86" s="206" t="s">
        <v>132</v>
      </c>
      <c r="E86" s="207" t="s">
        <v>359</v>
      </c>
      <c r="F86" s="208" t="s">
        <v>360</v>
      </c>
      <c r="G86" s="209" t="s">
        <v>184</v>
      </c>
      <c r="H86" s="210">
        <v>1395.03</v>
      </c>
      <c r="I86" s="211"/>
      <c r="J86" s="212">
        <f>ROUND(I86*H86,2)</f>
        <v>0</v>
      </c>
      <c r="K86" s="208" t="s">
        <v>136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0.45000000000000001</v>
      </c>
      <c r="T86" s="216">
        <f>S86*H86</f>
        <v>627.76350000000002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137</v>
      </c>
      <c r="AT86" s="217" t="s">
        <v>132</v>
      </c>
      <c r="AU86" s="217" t="s">
        <v>79</v>
      </c>
      <c r="AY86" s="19" t="s">
        <v>129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137</v>
      </c>
      <c r="BM86" s="217" t="s">
        <v>79</v>
      </c>
    </row>
    <row r="87" s="2" customFormat="1">
      <c r="A87" s="40"/>
      <c r="B87" s="41"/>
      <c r="C87" s="42"/>
      <c r="D87" s="219" t="s">
        <v>138</v>
      </c>
      <c r="E87" s="42"/>
      <c r="F87" s="220" t="s">
        <v>361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138</v>
      </c>
      <c r="AU87" s="19" t="s">
        <v>79</v>
      </c>
    </row>
    <row r="88" s="15" customFormat="1">
      <c r="A88" s="15"/>
      <c r="B88" s="256"/>
      <c r="C88" s="257"/>
      <c r="D88" s="230" t="s">
        <v>186</v>
      </c>
      <c r="E88" s="258" t="s">
        <v>19</v>
      </c>
      <c r="F88" s="259" t="s">
        <v>362</v>
      </c>
      <c r="G88" s="257"/>
      <c r="H88" s="258" t="s">
        <v>19</v>
      </c>
      <c r="I88" s="260"/>
      <c r="J88" s="257"/>
      <c r="K88" s="257"/>
      <c r="L88" s="261"/>
      <c r="M88" s="262"/>
      <c r="N88" s="263"/>
      <c r="O88" s="263"/>
      <c r="P88" s="263"/>
      <c r="Q88" s="263"/>
      <c r="R88" s="263"/>
      <c r="S88" s="263"/>
      <c r="T88" s="264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5" t="s">
        <v>186</v>
      </c>
      <c r="AU88" s="265" t="s">
        <v>79</v>
      </c>
      <c r="AV88" s="15" t="s">
        <v>77</v>
      </c>
      <c r="AW88" s="15" t="s">
        <v>31</v>
      </c>
      <c r="AX88" s="15" t="s">
        <v>69</v>
      </c>
      <c r="AY88" s="265" t="s">
        <v>129</v>
      </c>
    </row>
    <row r="89" s="13" customFormat="1">
      <c r="A89" s="13"/>
      <c r="B89" s="228"/>
      <c r="C89" s="229"/>
      <c r="D89" s="230" t="s">
        <v>186</v>
      </c>
      <c r="E89" s="231" t="s">
        <v>19</v>
      </c>
      <c r="F89" s="232" t="s">
        <v>363</v>
      </c>
      <c r="G89" s="229"/>
      <c r="H89" s="233">
        <v>1395.03</v>
      </c>
      <c r="I89" s="234"/>
      <c r="J89" s="229"/>
      <c r="K89" s="229"/>
      <c r="L89" s="235"/>
      <c r="M89" s="236"/>
      <c r="N89" s="237"/>
      <c r="O89" s="237"/>
      <c r="P89" s="237"/>
      <c r="Q89" s="237"/>
      <c r="R89" s="237"/>
      <c r="S89" s="237"/>
      <c r="T89" s="23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9" t="s">
        <v>186</v>
      </c>
      <c r="AU89" s="239" t="s">
        <v>79</v>
      </c>
      <c r="AV89" s="13" t="s">
        <v>79</v>
      </c>
      <c r="AW89" s="13" t="s">
        <v>31</v>
      </c>
      <c r="AX89" s="13" t="s">
        <v>77</v>
      </c>
      <c r="AY89" s="239" t="s">
        <v>129</v>
      </c>
    </row>
    <row r="90" s="12" customFormat="1" ht="22.8" customHeight="1">
      <c r="A90" s="12"/>
      <c r="B90" s="190"/>
      <c r="C90" s="191"/>
      <c r="D90" s="192" t="s">
        <v>68</v>
      </c>
      <c r="E90" s="204" t="s">
        <v>364</v>
      </c>
      <c r="F90" s="204" t="s">
        <v>365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SUM(P91:P98)</f>
        <v>0</v>
      </c>
      <c r="Q90" s="198"/>
      <c r="R90" s="199">
        <f>SUM(R91:R98)</f>
        <v>0</v>
      </c>
      <c r="S90" s="198"/>
      <c r="T90" s="200">
        <f>SUM(T91:T98)</f>
        <v>-526.12599999999998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77</v>
      </c>
      <c r="AY90" s="201" t="s">
        <v>129</v>
      </c>
      <c r="BK90" s="203">
        <f>SUM(BK91:BK98)</f>
        <v>0</v>
      </c>
    </row>
    <row r="91" s="2" customFormat="1" ht="44.25" customHeight="1">
      <c r="A91" s="40"/>
      <c r="B91" s="41"/>
      <c r="C91" s="206" t="s">
        <v>79</v>
      </c>
      <c r="D91" s="206" t="s">
        <v>132</v>
      </c>
      <c r="E91" s="207" t="s">
        <v>366</v>
      </c>
      <c r="F91" s="208" t="s">
        <v>367</v>
      </c>
      <c r="G91" s="209" t="s">
        <v>202</v>
      </c>
      <c r="H91" s="210">
        <v>526.12599999999998</v>
      </c>
      <c r="I91" s="211"/>
      <c r="J91" s="212">
        <f>ROUND(I91*H91,2)</f>
        <v>0</v>
      </c>
      <c r="K91" s="208" t="s">
        <v>136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-1</v>
      </c>
      <c r="T91" s="216">
        <f>S91*H91</f>
        <v>-526.12599999999998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137</v>
      </c>
      <c r="AT91" s="217" t="s">
        <v>132</v>
      </c>
      <c r="AU91" s="217" t="s">
        <v>79</v>
      </c>
      <c r="AY91" s="19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137</v>
      </c>
      <c r="BM91" s="217" t="s">
        <v>368</v>
      </c>
    </row>
    <row r="92" s="2" customFormat="1">
      <c r="A92" s="40"/>
      <c r="B92" s="41"/>
      <c r="C92" s="42"/>
      <c r="D92" s="219" t="s">
        <v>138</v>
      </c>
      <c r="E92" s="42"/>
      <c r="F92" s="220" t="s">
        <v>369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138</v>
      </c>
      <c r="AU92" s="19" t="s">
        <v>79</v>
      </c>
    </row>
    <row r="93" s="2" customFormat="1">
      <c r="A93" s="40"/>
      <c r="B93" s="41"/>
      <c r="C93" s="42"/>
      <c r="D93" s="230" t="s">
        <v>268</v>
      </c>
      <c r="E93" s="42"/>
      <c r="F93" s="255" t="s">
        <v>370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268</v>
      </c>
      <c r="AU93" s="19" t="s">
        <v>79</v>
      </c>
    </row>
    <row r="94" s="15" customFormat="1">
      <c r="A94" s="15"/>
      <c r="B94" s="256"/>
      <c r="C94" s="257"/>
      <c r="D94" s="230" t="s">
        <v>186</v>
      </c>
      <c r="E94" s="258" t="s">
        <v>19</v>
      </c>
      <c r="F94" s="259" t="s">
        <v>371</v>
      </c>
      <c r="G94" s="257"/>
      <c r="H94" s="258" t="s">
        <v>19</v>
      </c>
      <c r="I94" s="260"/>
      <c r="J94" s="257"/>
      <c r="K94" s="257"/>
      <c r="L94" s="261"/>
      <c r="M94" s="262"/>
      <c r="N94" s="263"/>
      <c r="O94" s="263"/>
      <c r="P94" s="263"/>
      <c r="Q94" s="263"/>
      <c r="R94" s="263"/>
      <c r="S94" s="263"/>
      <c r="T94" s="264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5" t="s">
        <v>186</v>
      </c>
      <c r="AU94" s="265" t="s">
        <v>79</v>
      </c>
      <c r="AV94" s="15" t="s">
        <v>77</v>
      </c>
      <c r="AW94" s="15" t="s">
        <v>31</v>
      </c>
      <c r="AX94" s="15" t="s">
        <v>69</v>
      </c>
      <c r="AY94" s="265" t="s">
        <v>129</v>
      </c>
    </row>
    <row r="95" s="13" customFormat="1">
      <c r="A95" s="13"/>
      <c r="B95" s="228"/>
      <c r="C95" s="229"/>
      <c r="D95" s="230" t="s">
        <v>186</v>
      </c>
      <c r="E95" s="231" t="s">
        <v>19</v>
      </c>
      <c r="F95" s="232" t="s">
        <v>372</v>
      </c>
      <c r="G95" s="229"/>
      <c r="H95" s="233">
        <v>526.12599999999998</v>
      </c>
      <c r="I95" s="234"/>
      <c r="J95" s="229"/>
      <c r="K95" s="229"/>
      <c r="L95" s="235"/>
      <c r="M95" s="236"/>
      <c r="N95" s="237"/>
      <c r="O95" s="237"/>
      <c r="P95" s="237"/>
      <c r="Q95" s="237"/>
      <c r="R95" s="237"/>
      <c r="S95" s="237"/>
      <c r="T95" s="23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9" t="s">
        <v>186</v>
      </c>
      <c r="AU95" s="239" t="s">
        <v>79</v>
      </c>
      <c r="AV95" s="13" t="s">
        <v>79</v>
      </c>
      <c r="AW95" s="13" t="s">
        <v>31</v>
      </c>
      <c r="AX95" s="13" t="s">
        <v>77</v>
      </c>
      <c r="AY95" s="239" t="s">
        <v>129</v>
      </c>
    </row>
    <row r="96" s="2" customFormat="1" ht="21.75" customHeight="1">
      <c r="A96" s="40"/>
      <c r="B96" s="41"/>
      <c r="C96" s="206" t="s">
        <v>146</v>
      </c>
      <c r="D96" s="206" t="s">
        <v>132</v>
      </c>
      <c r="E96" s="207" t="s">
        <v>373</v>
      </c>
      <c r="F96" s="208" t="s">
        <v>374</v>
      </c>
      <c r="G96" s="209" t="s">
        <v>202</v>
      </c>
      <c r="H96" s="210">
        <v>526.12599999999998</v>
      </c>
      <c r="I96" s="211"/>
      <c r="J96" s="212">
        <f>ROUND(I96*H96,2)</f>
        <v>0</v>
      </c>
      <c r="K96" s="208" t="s">
        <v>196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137</v>
      </c>
      <c r="AT96" s="217" t="s">
        <v>132</v>
      </c>
      <c r="AU96" s="217" t="s">
        <v>79</v>
      </c>
      <c r="AY96" s="19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137</v>
      </c>
      <c r="BM96" s="217" t="s">
        <v>375</v>
      </c>
    </row>
    <row r="97" s="2" customFormat="1" ht="24.15" customHeight="1">
      <c r="A97" s="40"/>
      <c r="B97" s="41"/>
      <c r="C97" s="206" t="s">
        <v>137</v>
      </c>
      <c r="D97" s="206" t="s">
        <v>132</v>
      </c>
      <c r="E97" s="207" t="s">
        <v>376</v>
      </c>
      <c r="F97" s="208" t="s">
        <v>377</v>
      </c>
      <c r="G97" s="209" t="s">
        <v>202</v>
      </c>
      <c r="H97" s="210">
        <v>526.12599999999998</v>
      </c>
      <c r="I97" s="211"/>
      <c r="J97" s="212">
        <f>ROUND(I97*H97,2)</f>
        <v>0</v>
      </c>
      <c r="K97" s="208" t="s">
        <v>136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137</v>
      </c>
      <c r="AT97" s="217" t="s">
        <v>132</v>
      </c>
      <c r="AU97" s="217" t="s">
        <v>79</v>
      </c>
      <c r="AY97" s="19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137</v>
      </c>
      <c r="BM97" s="217" t="s">
        <v>378</v>
      </c>
    </row>
    <row r="98" s="2" customFormat="1">
      <c r="A98" s="40"/>
      <c r="B98" s="41"/>
      <c r="C98" s="42"/>
      <c r="D98" s="219" t="s">
        <v>138</v>
      </c>
      <c r="E98" s="42"/>
      <c r="F98" s="220" t="s">
        <v>379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138</v>
      </c>
      <c r="AU98" s="19" t="s">
        <v>79</v>
      </c>
    </row>
    <row r="99" s="12" customFormat="1" ht="22.8" customHeight="1">
      <c r="A99" s="12"/>
      <c r="B99" s="190"/>
      <c r="C99" s="191"/>
      <c r="D99" s="192" t="s">
        <v>68</v>
      </c>
      <c r="E99" s="204" t="s">
        <v>198</v>
      </c>
      <c r="F99" s="204" t="s">
        <v>199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SUM(P100:P116)</f>
        <v>0</v>
      </c>
      <c r="Q99" s="198"/>
      <c r="R99" s="199">
        <f>SUM(R100:R116)</f>
        <v>0</v>
      </c>
      <c r="S99" s="198"/>
      <c r="T99" s="200">
        <f>SUM(T100:T116)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77</v>
      </c>
      <c r="AT99" s="202" t="s">
        <v>68</v>
      </c>
      <c r="AU99" s="202" t="s">
        <v>77</v>
      </c>
      <c r="AY99" s="201" t="s">
        <v>129</v>
      </c>
      <c r="BK99" s="203">
        <f>SUM(BK100:BK116)</f>
        <v>0</v>
      </c>
    </row>
    <row r="100" s="2" customFormat="1" ht="33" customHeight="1">
      <c r="A100" s="40"/>
      <c r="B100" s="41"/>
      <c r="C100" s="206" t="s">
        <v>128</v>
      </c>
      <c r="D100" s="206" t="s">
        <v>132</v>
      </c>
      <c r="E100" s="207" t="s">
        <v>200</v>
      </c>
      <c r="F100" s="208" t="s">
        <v>380</v>
      </c>
      <c r="G100" s="209" t="s">
        <v>202</v>
      </c>
      <c r="H100" s="210">
        <v>101.63800000000001</v>
      </c>
      <c r="I100" s="211"/>
      <c r="J100" s="212">
        <f>ROUND(I100*H100,2)</f>
        <v>0</v>
      </c>
      <c r="K100" s="208" t="s">
        <v>136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137</v>
      </c>
      <c r="AT100" s="217" t="s">
        <v>132</v>
      </c>
      <c r="AU100" s="217" t="s">
        <v>79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137</v>
      </c>
      <c r="BM100" s="217" t="s">
        <v>137</v>
      </c>
    </row>
    <row r="101" s="2" customFormat="1">
      <c r="A101" s="40"/>
      <c r="B101" s="41"/>
      <c r="C101" s="42"/>
      <c r="D101" s="219" t="s">
        <v>138</v>
      </c>
      <c r="E101" s="42"/>
      <c r="F101" s="220" t="s">
        <v>203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138</v>
      </c>
      <c r="AU101" s="19" t="s">
        <v>79</v>
      </c>
    </row>
    <row r="102" s="2" customFormat="1" ht="24.15" customHeight="1">
      <c r="A102" s="40"/>
      <c r="B102" s="41"/>
      <c r="C102" s="206" t="s">
        <v>149</v>
      </c>
      <c r="D102" s="206" t="s">
        <v>132</v>
      </c>
      <c r="E102" s="207" t="s">
        <v>204</v>
      </c>
      <c r="F102" s="208" t="s">
        <v>381</v>
      </c>
      <c r="G102" s="209" t="s">
        <v>202</v>
      </c>
      <c r="H102" s="210">
        <v>3455.692</v>
      </c>
      <c r="I102" s="211"/>
      <c r="J102" s="212">
        <f>ROUND(I102*H102,2)</f>
        <v>0</v>
      </c>
      <c r="K102" s="208" t="s">
        <v>136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137</v>
      </c>
      <c r="AT102" s="217" t="s">
        <v>132</v>
      </c>
      <c r="AU102" s="217" t="s">
        <v>79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137</v>
      </c>
      <c r="BM102" s="217" t="s">
        <v>149</v>
      </c>
    </row>
    <row r="103" s="2" customFormat="1">
      <c r="A103" s="40"/>
      <c r="B103" s="41"/>
      <c r="C103" s="42"/>
      <c r="D103" s="219" t="s">
        <v>138</v>
      </c>
      <c r="E103" s="42"/>
      <c r="F103" s="220" t="s">
        <v>206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138</v>
      </c>
      <c r="AU103" s="19" t="s">
        <v>79</v>
      </c>
    </row>
    <row r="104" s="13" customFormat="1">
      <c r="A104" s="13"/>
      <c r="B104" s="228"/>
      <c r="C104" s="229"/>
      <c r="D104" s="230" t="s">
        <v>186</v>
      </c>
      <c r="E104" s="229"/>
      <c r="F104" s="232" t="s">
        <v>382</v>
      </c>
      <c r="G104" s="229"/>
      <c r="H104" s="233">
        <v>3455.692</v>
      </c>
      <c r="I104" s="234"/>
      <c r="J104" s="229"/>
      <c r="K104" s="229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186</v>
      </c>
      <c r="AU104" s="239" t="s">
        <v>79</v>
      </c>
      <c r="AV104" s="13" t="s">
        <v>79</v>
      </c>
      <c r="AW104" s="13" t="s">
        <v>4</v>
      </c>
      <c r="AX104" s="13" t="s">
        <v>77</v>
      </c>
      <c r="AY104" s="239" t="s">
        <v>129</v>
      </c>
    </row>
    <row r="105" s="2" customFormat="1" ht="16.5" customHeight="1">
      <c r="A105" s="40"/>
      <c r="B105" s="41"/>
      <c r="C105" s="206" t="s">
        <v>163</v>
      </c>
      <c r="D105" s="206" t="s">
        <v>132</v>
      </c>
      <c r="E105" s="207" t="s">
        <v>208</v>
      </c>
      <c r="F105" s="208" t="s">
        <v>209</v>
      </c>
      <c r="G105" s="209" t="s">
        <v>202</v>
      </c>
      <c r="H105" s="210">
        <v>101.63800000000001</v>
      </c>
      <c r="I105" s="211"/>
      <c r="J105" s="212">
        <f>ROUND(I105*H105,2)</f>
        <v>0</v>
      </c>
      <c r="K105" s="208" t="s">
        <v>136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137</v>
      </c>
      <c r="AT105" s="217" t="s">
        <v>132</v>
      </c>
      <c r="AU105" s="217" t="s">
        <v>79</v>
      </c>
      <c r="AY105" s="19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137</v>
      </c>
      <c r="BM105" s="217" t="s">
        <v>153</v>
      </c>
    </row>
    <row r="106" s="2" customFormat="1">
      <c r="A106" s="40"/>
      <c r="B106" s="41"/>
      <c r="C106" s="42"/>
      <c r="D106" s="219" t="s">
        <v>138</v>
      </c>
      <c r="E106" s="42"/>
      <c r="F106" s="220" t="s">
        <v>210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138</v>
      </c>
      <c r="AU106" s="19" t="s">
        <v>79</v>
      </c>
    </row>
    <row r="107" s="2" customFormat="1" ht="49.05" customHeight="1">
      <c r="A107" s="40"/>
      <c r="B107" s="41"/>
      <c r="C107" s="206" t="s">
        <v>153</v>
      </c>
      <c r="D107" s="206" t="s">
        <v>132</v>
      </c>
      <c r="E107" s="207" t="s">
        <v>211</v>
      </c>
      <c r="F107" s="208" t="s">
        <v>212</v>
      </c>
      <c r="G107" s="209" t="s">
        <v>202</v>
      </c>
      <c r="H107" s="210">
        <v>204.97</v>
      </c>
      <c r="I107" s="211"/>
      <c r="J107" s="212">
        <f>ROUND(I107*H107,2)</f>
        <v>0</v>
      </c>
      <c r="K107" s="208" t="s">
        <v>136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137</v>
      </c>
      <c r="AT107" s="217" t="s">
        <v>132</v>
      </c>
      <c r="AU107" s="217" t="s">
        <v>79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137</v>
      </c>
      <c r="BM107" s="217" t="s">
        <v>80</v>
      </c>
    </row>
    <row r="108" s="2" customFormat="1">
      <c r="A108" s="40"/>
      <c r="B108" s="41"/>
      <c r="C108" s="42"/>
      <c r="D108" s="219" t="s">
        <v>138</v>
      </c>
      <c r="E108" s="42"/>
      <c r="F108" s="220" t="s">
        <v>213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138</v>
      </c>
      <c r="AU108" s="19" t="s">
        <v>79</v>
      </c>
    </row>
    <row r="109" s="13" customFormat="1">
      <c r="A109" s="13"/>
      <c r="B109" s="228"/>
      <c r="C109" s="229"/>
      <c r="D109" s="230" t="s">
        <v>186</v>
      </c>
      <c r="E109" s="229"/>
      <c r="F109" s="232" t="s">
        <v>383</v>
      </c>
      <c r="G109" s="229"/>
      <c r="H109" s="233">
        <v>204.97</v>
      </c>
      <c r="I109" s="234"/>
      <c r="J109" s="229"/>
      <c r="K109" s="229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186</v>
      </c>
      <c r="AU109" s="239" t="s">
        <v>79</v>
      </c>
      <c r="AV109" s="13" t="s">
        <v>79</v>
      </c>
      <c r="AW109" s="13" t="s">
        <v>4</v>
      </c>
      <c r="AX109" s="13" t="s">
        <v>77</v>
      </c>
      <c r="AY109" s="239" t="s">
        <v>129</v>
      </c>
    </row>
    <row r="110" s="2" customFormat="1" ht="37.8" customHeight="1">
      <c r="A110" s="40"/>
      <c r="B110" s="41"/>
      <c r="C110" s="206" t="s">
        <v>180</v>
      </c>
      <c r="D110" s="206" t="s">
        <v>132</v>
      </c>
      <c r="E110" s="207" t="s">
        <v>215</v>
      </c>
      <c r="F110" s="208" t="s">
        <v>384</v>
      </c>
      <c r="G110" s="209" t="s">
        <v>202</v>
      </c>
      <c r="H110" s="210">
        <v>5.0819999999999999</v>
      </c>
      <c r="I110" s="211"/>
      <c r="J110" s="212">
        <f>ROUND(I110*H110,2)</f>
        <v>0</v>
      </c>
      <c r="K110" s="208" t="s">
        <v>136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137</v>
      </c>
      <c r="AT110" s="217" t="s">
        <v>132</v>
      </c>
      <c r="AU110" s="217" t="s">
        <v>79</v>
      </c>
      <c r="AY110" s="19" t="s">
        <v>129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137</v>
      </c>
      <c r="BM110" s="217" t="s">
        <v>8</v>
      </c>
    </row>
    <row r="111" s="2" customFormat="1">
      <c r="A111" s="40"/>
      <c r="B111" s="41"/>
      <c r="C111" s="42"/>
      <c r="D111" s="219" t="s">
        <v>138</v>
      </c>
      <c r="E111" s="42"/>
      <c r="F111" s="220" t="s">
        <v>217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138</v>
      </c>
      <c r="AU111" s="19" t="s">
        <v>79</v>
      </c>
    </row>
    <row r="112" s="13" customFormat="1">
      <c r="A112" s="13"/>
      <c r="B112" s="228"/>
      <c r="C112" s="229"/>
      <c r="D112" s="230" t="s">
        <v>186</v>
      </c>
      <c r="E112" s="229"/>
      <c r="F112" s="232" t="s">
        <v>385</v>
      </c>
      <c r="G112" s="229"/>
      <c r="H112" s="233">
        <v>5.0819999999999999</v>
      </c>
      <c r="I112" s="234"/>
      <c r="J112" s="229"/>
      <c r="K112" s="229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186</v>
      </c>
      <c r="AU112" s="239" t="s">
        <v>79</v>
      </c>
      <c r="AV112" s="13" t="s">
        <v>79</v>
      </c>
      <c r="AW112" s="13" t="s">
        <v>4</v>
      </c>
      <c r="AX112" s="13" t="s">
        <v>77</v>
      </c>
      <c r="AY112" s="239" t="s">
        <v>129</v>
      </c>
    </row>
    <row r="113" s="2" customFormat="1" ht="44.25" customHeight="1">
      <c r="A113" s="40"/>
      <c r="B113" s="41"/>
      <c r="C113" s="206" t="s">
        <v>80</v>
      </c>
      <c r="D113" s="206" t="s">
        <v>132</v>
      </c>
      <c r="E113" s="207" t="s">
        <v>219</v>
      </c>
      <c r="F113" s="208" t="s">
        <v>220</v>
      </c>
      <c r="G113" s="209" t="s">
        <v>202</v>
      </c>
      <c r="H113" s="210">
        <v>10.164</v>
      </c>
      <c r="I113" s="211"/>
      <c r="J113" s="212">
        <f>ROUND(I113*H113,2)</f>
        <v>0</v>
      </c>
      <c r="K113" s="208" t="s">
        <v>136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137</v>
      </c>
      <c r="AT113" s="217" t="s">
        <v>132</v>
      </c>
      <c r="AU113" s="217" t="s">
        <v>79</v>
      </c>
      <c r="AY113" s="19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137</v>
      </c>
      <c r="BM113" s="217" t="s">
        <v>166</v>
      </c>
    </row>
    <row r="114" s="2" customFormat="1">
      <c r="A114" s="40"/>
      <c r="B114" s="41"/>
      <c r="C114" s="42"/>
      <c r="D114" s="219" t="s">
        <v>138</v>
      </c>
      <c r="E114" s="42"/>
      <c r="F114" s="220" t="s">
        <v>221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138</v>
      </c>
      <c r="AU114" s="19" t="s">
        <v>79</v>
      </c>
    </row>
    <row r="115" s="13" customFormat="1">
      <c r="A115" s="13"/>
      <c r="B115" s="228"/>
      <c r="C115" s="229"/>
      <c r="D115" s="230" t="s">
        <v>186</v>
      </c>
      <c r="E115" s="229"/>
      <c r="F115" s="232" t="s">
        <v>386</v>
      </c>
      <c r="G115" s="229"/>
      <c r="H115" s="233">
        <v>10.164</v>
      </c>
      <c r="I115" s="234"/>
      <c r="J115" s="229"/>
      <c r="K115" s="229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186</v>
      </c>
      <c r="AU115" s="239" t="s">
        <v>79</v>
      </c>
      <c r="AV115" s="13" t="s">
        <v>79</v>
      </c>
      <c r="AW115" s="13" t="s">
        <v>4</v>
      </c>
      <c r="AX115" s="13" t="s">
        <v>77</v>
      </c>
      <c r="AY115" s="239" t="s">
        <v>129</v>
      </c>
    </row>
    <row r="116" s="2" customFormat="1" ht="16.5" customHeight="1">
      <c r="A116" s="40"/>
      <c r="B116" s="41"/>
      <c r="C116" s="206" t="s">
        <v>251</v>
      </c>
      <c r="D116" s="206" t="s">
        <v>132</v>
      </c>
      <c r="E116" s="207" t="s">
        <v>222</v>
      </c>
      <c r="F116" s="208" t="s">
        <v>223</v>
      </c>
      <c r="G116" s="209" t="s">
        <v>202</v>
      </c>
      <c r="H116" s="210">
        <v>-3</v>
      </c>
      <c r="I116" s="211"/>
      <c r="J116" s="212">
        <f>ROUND(I116*H116,2)</f>
        <v>0</v>
      </c>
      <c r="K116" s="208" t="s">
        <v>196</v>
      </c>
      <c r="L116" s="46"/>
      <c r="M116" s="251" t="s">
        <v>19</v>
      </c>
      <c r="N116" s="252" t="s">
        <v>40</v>
      </c>
      <c r="O116" s="226"/>
      <c r="P116" s="253">
        <f>O116*H116</f>
        <v>0</v>
      </c>
      <c r="Q116" s="253">
        <v>0</v>
      </c>
      <c r="R116" s="253">
        <f>Q116*H116</f>
        <v>0</v>
      </c>
      <c r="S116" s="253">
        <v>0</v>
      </c>
      <c r="T116" s="25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137</v>
      </c>
      <c r="AT116" s="217" t="s">
        <v>132</v>
      </c>
      <c r="AU116" s="217" t="s">
        <v>79</v>
      </c>
      <c r="AY116" s="19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137</v>
      </c>
      <c r="BM116" s="217" t="s">
        <v>172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7sGM5sjMJIDsSR/2tMfPibKlHE4slGcS7OvphR4ysMbVzE5ax9XRUTt9LcVkt7yppQHJUPiVo6TYxQKZk0DjOw==" hashValue="v6wK8c2R3gl8p+h7JTcbZb3nACM/LRMKUIyebfwkJw6sYSPN7JNmhomRqQyRoigqVhY9quI3ocOkN0fteppGQQ==" algorithmName="SHA-512" password="8A32"/>
  <autoFilter ref="C82:K11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2/981011314"/>
    <hyperlink ref="F92" r:id="rId2" display="https://podminky.urs.cz/item/CS_URS_2023_02/997006005"/>
    <hyperlink ref="F98" r:id="rId3" display="https://podminky.urs.cz/item/CS_URS_2023_02/997006511"/>
    <hyperlink ref="F101" r:id="rId4" display="https://podminky.urs.cz/item/CS_URS_2023_02/997006512"/>
    <hyperlink ref="F103" r:id="rId5" display="https://podminky.urs.cz/item/CS_URS_2023_02/997006519"/>
    <hyperlink ref="F106" r:id="rId6" display="https://podminky.urs.cz/item/CS_URS_2023_02/997006551"/>
    <hyperlink ref="F108" r:id="rId7" display="https://podminky.urs.cz/item/CS_URS_2023_02/997013871"/>
    <hyperlink ref="F111" r:id="rId8" display="https://podminky.urs.cz/item/CS_URS_2023_02/997013811"/>
    <hyperlink ref="F114" r:id="rId9" display="https://podminky.urs.cz/item/CS_URS_2023_02/9970136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  <c r="AZ2" s="266" t="s">
        <v>387</v>
      </c>
      <c r="BA2" s="266" t="s">
        <v>388</v>
      </c>
      <c r="BB2" s="266" t="s">
        <v>230</v>
      </c>
      <c r="BC2" s="266" t="s">
        <v>389</v>
      </c>
      <c r="BD2" s="266" t="s">
        <v>146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Odstranění staveb areálu Bytov, Chebská 252, M.Lázně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4. 9. 2023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ROUND((SUM(BE82:BE119)),  2)</f>
        <v>0</v>
      </c>
      <c r="G33" s="40"/>
      <c r="H33" s="40"/>
      <c r="I33" s="150">
        <v>0.20999999999999999</v>
      </c>
      <c r="J33" s="149">
        <f>ROUND(((SUM(BE82:BE119))*I33),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ROUND((SUM(BF82:BF119)),  2)</f>
        <v>0</v>
      </c>
      <c r="G34" s="40"/>
      <c r="H34" s="40"/>
      <c r="I34" s="150">
        <v>0.12</v>
      </c>
      <c r="J34" s="149">
        <f>ROUND(((SUM(BF82:BF119))*I34),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ROUND((SUM(BG82:BG119)),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ROUND((SUM(BH82:BH119)),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ROUND((SUM(BI82:BI119)),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staveb areálu Bytov, Chebská 252, M.Lázně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90 - Terénní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4. 9. 2023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175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391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392</v>
      </c>
      <c r="E62" s="176"/>
      <c r="F62" s="176"/>
      <c r="G62" s="176"/>
      <c r="H62" s="176"/>
      <c r="I62" s="176"/>
      <c r="J62" s="177">
        <f>J107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113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Odstranění staveb areálu Bytov, Chebská 252, M.Lázně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102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90 - Terénní úpravy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4. 9. 2023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32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114</v>
      </c>
      <c r="D81" s="182" t="s">
        <v>54</v>
      </c>
      <c r="E81" s="182" t="s">
        <v>50</v>
      </c>
      <c r="F81" s="182" t="s">
        <v>51</v>
      </c>
      <c r="G81" s="182" t="s">
        <v>115</v>
      </c>
      <c r="H81" s="182" t="s">
        <v>116</v>
      </c>
      <c r="I81" s="182" t="s">
        <v>117</v>
      </c>
      <c r="J81" s="182" t="s">
        <v>106</v>
      </c>
      <c r="K81" s="183" t="s">
        <v>118</v>
      </c>
      <c r="L81" s="184"/>
      <c r="M81" s="94" t="s">
        <v>19</v>
      </c>
      <c r="N81" s="95" t="s">
        <v>39</v>
      </c>
      <c r="O81" s="95" t="s">
        <v>119</v>
      </c>
      <c r="P81" s="95" t="s">
        <v>120</v>
      </c>
      <c r="Q81" s="95" t="s">
        <v>121</v>
      </c>
      <c r="R81" s="95" t="s">
        <v>122</v>
      </c>
      <c r="S81" s="95" t="s">
        <v>123</v>
      </c>
      <c r="T81" s="96" t="s">
        <v>124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125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430.2620695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107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178</v>
      </c>
      <c r="F83" s="193" t="s">
        <v>179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P84+P107</f>
        <v>0</v>
      </c>
      <c r="Q83" s="198"/>
      <c r="R83" s="199">
        <f>R84+R107</f>
        <v>430.2620695</v>
      </c>
      <c r="S83" s="198"/>
      <c r="T83" s="200">
        <f>T84+T107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69</v>
      </c>
      <c r="AY83" s="201" t="s">
        <v>129</v>
      </c>
      <c r="BK83" s="203">
        <f>BK84+BK107</f>
        <v>0</v>
      </c>
    </row>
    <row r="84" s="12" customFormat="1" ht="22.8" customHeight="1">
      <c r="A84" s="12"/>
      <c r="B84" s="190"/>
      <c r="C84" s="191"/>
      <c r="D84" s="192" t="s">
        <v>68</v>
      </c>
      <c r="E84" s="204" t="s">
        <v>393</v>
      </c>
      <c r="F84" s="204" t="s">
        <v>394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SUM(P85:P106)</f>
        <v>0</v>
      </c>
      <c r="Q84" s="198"/>
      <c r="R84" s="199">
        <f>SUM(R85:R106)</f>
        <v>0.88106950000000006</v>
      </c>
      <c r="S84" s="198"/>
      <c r="T84" s="200">
        <f>SUM(T85:T106)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77</v>
      </c>
      <c r="AT84" s="202" t="s">
        <v>68</v>
      </c>
      <c r="AU84" s="202" t="s">
        <v>77</v>
      </c>
      <c r="AY84" s="201" t="s">
        <v>129</v>
      </c>
      <c r="BK84" s="203">
        <f>SUM(BK85:BK106)</f>
        <v>0</v>
      </c>
    </row>
    <row r="85" s="2" customFormat="1" ht="55.5" customHeight="1">
      <c r="A85" s="40"/>
      <c r="B85" s="41"/>
      <c r="C85" s="206" t="s">
        <v>77</v>
      </c>
      <c r="D85" s="206" t="s">
        <v>132</v>
      </c>
      <c r="E85" s="207" t="s">
        <v>395</v>
      </c>
      <c r="F85" s="208" t="s">
        <v>396</v>
      </c>
      <c r="G85" s="209" t="s">
        <v>230</v>
      </c>
      <c r="H85" s="210">
        <v>2650.5</v>
      </c>
      <c r="I85" s="211"/>
      <c r="J85" s="212">
        <f>ROUND(I85*H85,2)</f>
        <v>0</v>
      </c>
      <c r="K85" s="208" t="s">
        <v>136</v>
      </c>
      <c r="L85" s="46"/>
      <c r="M85" s="213" t="s">
        <v>19</v>
      </c>
      <c r="N85" s="214" t="s">
        <v>40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137</v>
      </c>
      <c r="AT85" s="217" t="s">
        <v>132</v>
      </c>
      <c r="AU85" s="217" t="s">
        <v>79</v>
      </c>
      <c r="AY85" s="19" t="s">
        <v>129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77</v>
      </c>
      <c r="BK85" s="218">
        <f>ROUND(I85*H85,2)</f>
        <v>0</v>
      </c>
      <c r="BL85" s="19" t="s">
        <v>137</v>
      </c>
      <c r="BM85" s="217" t="s">
        <v>397</v>
      </c>
    </row>
    <row r="86" s="2" customFormat="1">
      <c r="A86" s="40"/>
      <c r="B86" s="41"/>
      <c r="C86" s="42"/>
      <c r="D86" s="219" t="s">
        <v>138</v>
      </c>
      <c r="E86" s="42"/>
      <c r="F86" s="220" t="s">
        <v>398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138</v>
      </c>
      <c r="AU86" s="19" t="s">
        <v>79</v>
      </c>
    </row>
    <row r="87" s="13" customFormat="1">
      <c r="A87" s="13"/>
      <c r="B87" s="228"/>
      <c r="C87" s="229"/>
      <c r="D87" s="230" t="s">
        <v>186</v>
      </c>
      <c r="E87" s="231" t="s">
        <v>19</v>
      </c>
      <c r="F87" s="232" t="s">
        <v>387</v>
      </c>
      <c r="G87" s="229"/>
      <c r="H87" s="233">
        <v>2650.5</v>
      </c>
      <c r="I87" s="234"/>
      <c r="J87" s="229"/>
      <c r="K87" s="229"/>
      <c r="L87" s="235"/>
      <c r="M87" s="236"/>
      <c r="N87" s="237"/>
      <c r="O87" s="237"/>
      <c r="P87" s="237"/>
      <c r="Q87" s="237"/>
      <c r="R87" s="237"/>
      <c r="S87" s="237"/>
      <c r="T87" s="23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9" t="s">
        <v>186</v>
      </c>
      <c r="AU87" s="239" t="s">
        <v>79</v>
      </c>
      <c r="AV87" s="13" t="s">
        <v>79</v>
      </c>
      <c r="AW87" s="13" t="s">
        <v>31</v>
      </c>
      <c r="AX87" s="13" t="s">
        <v>77</v>
      </c>
      <c r="AY87" s="239" t="s">
        <v>129</v>
      </c>
    </row>
    <row r="88" s="2" customFormat="1" ht="37.8" customHeight="1">
      <c r="A88" s="40"/>
      <c r="B88" s="41"/>
      <c r="C88" s="206" t="s">
        <v>79</v>
      </c>
      <c r="D88" s="206" t="s">
        <v>132</v>
      </c>
      <c r="E88" s="207" t="s">
        <v>399</v>
      </c>
      <c r="F88" s="208" t="s">
        <v>400</v>
      </c>
      <c r="G88" s="209" t="s">
        <v>230</v>
      </c>
      <c r="H88" s="210">
        <v>2650.5</v>
      </c>
      <c r="I88" s="211"/>
      <c r="J88" s="212">
        <f>ROUND(I88*H88,2)</f>
        <v>0</v>
      </c>
      <c r="K88" s="208" t="s">
        <v>136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137</v>
      </c>
      <c r="AT88" s="217" t="s">
        <v>132</v>
      </c>
      <c r="AU88" s="217" t="s">
        <v>79</v>
      </c>
      <c r="AY88" s="19" t="s">
        <v>129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137</v>
      </c>
      <c r="BM88" s="217" t="s">
        <v>401</v>
      </c>
    </row>
    <row r="89" s="2" customFormat="1">
      <c r="A89" s="40"/>
      <c r="B89" s="41"/>
      <c r="C89" s="42"/>
      <c r="D89" s="219" t="s">
        <v>138</v>
      </c>
      <c r="E89" s="42"/>
      <c r="F89" s="220" t="s">
        <v>402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138</v>
      </c>
      <c r="AU89" s="19" t="s">
        <v>79</v>
      </c>
    </row>
    <row r="90" s="13" customFormat="1">
      <c r="A90" s="13"/>
      <c r="B90" s="228"/>
      <c r="C90" s="229"/>
      <c r="D90" s="230" t="s">
        <v>186</v>
      </c>
      <c r="E90" s="231" t="s">
        <v>19</v>
      </c>
      <c r="F90" s="232" t="s">
        <v>387</v>
      </c>
      <c r="G90" s="229"/>
      <c r="H90" s="233">
        <v>2650.5</v>
      </c>
      <c r="I90" s="234"/>
      <c r="J90" s="229"/>
      <c r="K90" s="229"/>
      <c r="L90" s="235"/>
      <c r="M90" s="236"/>
      <c r="N90" s="237"/>
      <c r="O90" s="237"/>
      <c r="P90" s="237"/>
      <c r="Q90" s="237"/>
      <c r="R90" s="237"/>
      <c r="S90" s="237"/>
      <c r="T90" s="23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9" t="s">
        <v>186</v>
      </c>
      <c r="AU90" s="239" t="s">
        <v>79</v>
      </c>
      <c r="AV90" s="13" t="s">
        <v>79</v>
      </c>
      <c r="AW90" s="13" t="s">
        <v>31</v>
      </c>
      <c r="AX90" s="13" t="s">
        <v>77</v>
      </c>
      <c r="AY90" s="239" t="s">
        <v>129</v>
      </c>
    </row>
    <row r="91" s="2" customFormat="1" ht="16.5" customHeight="1">
      <c r="A91" s="40"/>
      <c r="B91" s="41"/>
      <c r="C91" s="267" t="s">
        <v>146</v>
      </c>
      <c r="D91" s="267" t="s">
        <v>403</v>
      </c>
      <c r="E91" s="268" t="s">
        <v>404</v>
      </c>
      <c r="F91" s="269" t="s">
        <v>405</v>
      </c>
      <c r="G91" s="270" t="s">
        <v>406</v>
      </c>
      <c r="H91" s="271">
        <v>53.009999999999998</v>
      </c>
      <c r="I91" s="272"/>
      <c r="J91" s="273">
        <f>ROUND(I91*H91,2)</f>
        <v>0</v>
      </c>
      <c r="K91" s="269" t="s">
        <v>136</v>
      </c>
      <c r="L91" s="274"/>
      <c r="M91" s="275" t="s">
        <v>19</v>
      </c>
      <c r="N91" s="276" t="s">
        <v>40</v>
      </c>
      <c r="O91" s="86"/>
      <c r="P91" s="215">
        <f>O91*H91</f>
        <v>0</v>
      </c>
      <c r="Q91" s="215">
        <v>0.001</v>
      </c>
      <c r="R91" s="215">
        <f>Q91*H91</f>
        <v>0.053010000000000002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153</v>
      </c>
      <c r="AT91" s="217" t="s">
        <v>403</v>
      </c>
      <c r="AU91" s="217" t="s">
        <v>79</v>
      </c>
      <c r="AY91" s="19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137</v>
      </c>
      <c r="BM91" s="217" t="s">
        <v>407</v>
      </c>
    </row>
    <row r="92" s="13" customFormat="1">
      <c r="A92" s="13"/>
      <c r="B92" s="228"/>
      <c r="C92" s="229"/>
      <c r="D92" s="230" t="s">
        <v>186</v>
      </c>
      <c r="E92" s="229"/>
      <c r="F92" s="232" t="s">
        <v>408</v>
      </c>
      <c r="G92" s="229"/>
      <c r="H92" s="233">
        <v>53.009999999999998</v>
      </c>
      <c r="I92" s="234"/>
      <c r="J92" s="229"/>
      <c r="K92" s="229"/>
      <c r="L92" s="235"/>
      <c r="M92" s="236"/>
      <c r="N92" s="237"/>
      <c r="O92" s="237"/>
      <c r="P92" s="237"/>
      <c r="Q92" s="237"/>
      <c r="R92" s="237"/>
      <c r="S92" s="237"/>
      <c r="T92" s="23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9" t="s">
        <v>186</v>
      </c>
      <c r="AU92" s="239" t="s">
        <v>79</v>
      </c>
      <c r="AV92" s="13" t="s">
        <v>79</v>
      </c>
      <c r="AW92" s="13" t="s">
        <v>4</v>
      </c>
      <c r="AX92" s="13" t="s">
        <v>77</v>
      </c>
      <c r="AY92" s="239" t="s">
        <v>129</v>
      </c>
    </row>
    <row r="93" s="2" customFormat="1" ht="37.8" customHeight="1">
      <c r="A93" s="40"/>
      <c r="B93" s="41"/>
      <c r="C93" s="206" t="s">
        <v>137</v>
      </c>
      <c r="D93" s="206" t="s">
        <v>132</v>
      </c>
      <c r="E93" s="207" t="s">
        <v>409</v>
      </c>
      <c r="F93" s="208" t="s">
        <v>410</v>
      </c>
      <c r="G93" s="209" t="s">
        <v>411</v>
      </c>
      <c r="H93" s="210">
        <v>2.6509999999999998</v>
      </c>
      <c r="I93" s="211"/>
      <c r="J93" s="212">
        <f>ROUND(I93*H93,2)</f>
        <v>0</v>
      </c>
      <c r="K93" s="208" t="s">
        <v>136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137</v>
      </c>
      <c r="AT93" s="217" t="s">
        <v>132</v>
      </c>
      <c r="AU93" s="217" t="s">
        <v>79</v>
      </c>
      <c r="AY93" s="19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137</v>
      </c>
      <c r="BM93" s="217" t="s">
        <v>412</v>
      </c>
    </row>
    <row r="94" s="2" customFormat="1">
      <c r="A94" s="40"/>
      <c r="B94" s="41"/>
      <c r="C94" s="42"/>
      <c r="D94" s="219" t="s">
        <v>138</v>
      </c>
      <c r="E94" s="42"/>
      <c r="F94" s="220" t="s">
        <v>413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138</v>
      </c>
      <c r="AU94" s="19" t="s">
        <v>79</v>
      </c>
    </row>
    <row r="95" s="13" customFormat="1">
      <c r="A95" s="13"/>
      <c r="B95" s="228"/>
      <c r="C95" s="229"/>
      <c r="D95" s="230" t="s">
        <v>186</v>
      </c>
      <c r="E95" s="231" t="s">
        <v>19</v>
      </c>
      <c r="F95" s="232" t="s">
        <v>414</v>
      </c>
      <c r="G95" s="229"/>
      <c r="H95" s="233">
        <v>2.6509999999999998</v>
      </c>
      <c r="I95" s="234"/>
      <c r="J95" s="229"/>
      <c r="K95" s="229"/>
      <c r="L95" s="235"/>
      <c r="M95" s="236"/>
      <c r="N95" s="237"/>
      <c r="O95" s="237"/>
      <c r="P95" s="237"/>
      <c r="Q95" s="237"/>
      <c r="R95" s="237"/>
      <c r="S95" s="237"/>
      <c r="T95" s="23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9" t="s">
        <v>186</v>
      </c>
      <c r="AU95" s="239" t="s">
        <v>79</v>
      </c>
      <c r="AV95" s="13" t="s">
        <v>79</v>
      </c>
      <c r="AW95" s="13" t="s">
        <v>31</v>
      </c>
      <c r="AX95" s="13" t="s">
        <v>77</v>
      </c>
      <c r="AY95" s="239" t="s">
        <v>129</v>
      </c>
    </row>
    <row r="96" s="2" customFormat="1" ht="16.5" customHeight="1">
      <c r="A96" s="40"/>
      <c r="B96" s="41"/>
      <c r="C96" s="267" t="s">
        <v>128</v>
      </c>
      <c r="D96" s="267" t="s">
        <v>403</v>
      </c>
      <c r="E96" s="268" t="s">
        <v>415</v>
      </c>
      <c r="F96" s="269" t="s">
        <v>416</v>
      </c>
      <c r="G96" s="270" t="s">
        <v>406</v>
      </c>
      <c r="H96" s="271">
        <v>662.75</v>
      </c>
      <c r="I96" s="272"/>
      <c r="J96" s="273">
        <f>ROUND(I96*H96,2)</f>
        <v>0</v>
      </c>
      <c r="K96" s="269" t="s">
        <v>136</v>
      </c>
      <c r="L96" s="274"/>
      <c r="M96" s="275" t="s">
        <v>19</v>
      </c>
      <c r="N96" s="276" t="s">
        <v>40</v>
      </c>
      <c r="O96" s="86"/>
      <c r="P96" s="215">
        <f>O96*H96</f>
        <v>0</v>
      </c>
      <c r="Q96" s="215">
        <v>0.001</v>
      </c>
      <c r="R96" s="215">
        <f>Q96*H96</f>
        <v>0.66275000000000006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153</v>
      </c>
      <c r="AT96" s="217" t="s">
        <v>403</v>
      </c>
      <c r="AU96" s="217" t="s">
        <v>79</v>
      </c>
      <c r="AY96" s="19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137</v>
      </c>
      <c r="BM96" s="217" t="s">
        <v>417</v>
      </c>
    </row>
    <row r="97" s="13" customFormat="1">
      <c r="A97" s="13"/>
      <c r="B97" s="228"/>
      <c r="C97" s="229"/>
      <c r="D97" s="230" t="s">
        <v>186</v>
      </c>
      <c r="E97" s="229"/>
      <c r="F97" s="232" t="s">
        <v>418</v>
      </c>
      <c r="G97" s="229"/>
      <c r="H97" s="233">
        <v>662.75</v>
      </c>
      <c r="I97" s="234"/>
      <c r="J97" s="229"/>
      <c r="K97" s="229"/>
      <c r="L97" s="235"/>
      <c r="M97" s="236"/>
      <c r="N97" s="237"/>
      <c r="O97" s="237"/>
      <c r="P97" s="237"/>
      <c r="Q97" s="237"/>
      <c r="R97" s="237"/>
      <c r="S97" s="237"/>
      <c r="T97" s="23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9" t="s">
        <v>186</v>
      </c>
      <c r="AU97" s="239" t="s">
        <v>79</v>
      </c>
      <c r="AV97" s="13" t="s">
        <v>79</v>
      </c>
      <c r="AW97" s="13" t="s">
        <v>4</v>
      </c>
      <c r="AX97" s="13" t="s">
        <v>77</v>
      </c>
      <c r="AY97" s="239" t="s">
        <v>129</v>
      </c>
    </row>
    <row r="98" s="2" customFormat="1" ht="21.75" customHeight="1">
      <c r="A98" s="40"/>
      <c r="B98" s="41"/>
      <c r="C98" s="206" t="s">
        <v>149</v>
      </c>
      <c r="D98" s="206" t="s">
        <v>132</v>
      </c>
      <c r="E98" s="207" t="s">
        <v>419</v>
      </c>
      <c r="F98" s="208" t="s">
        <v>420</v>
      </c>
      <c r="G98" s="209" t="s">
        <v>184</v>
      </c>
      <c r="H98" s="210">
        <v>53.009999999999998</v>
      </c>
      <c r="I98" s="211"/>
      <c r="J98" s="212">
        <f>ROUND(I98*H98,2)</f>
        <v>0</v>
      </c>
      <c r="K98" s="208" t="s">
        <v>136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137</v>
      </c>
      <c r="AT98" s="217" t="s">
        <v>132</v>
      </c>
      <c r="AU98" s="217" t="s">
        <v>79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137</v>
      </c>
      <c r="BM98" s="217" t="s">
        <v>421</v>
      </c>
    </row>
    <row r="99" s="2" customFormat="1">
      <c r="A99" s="40"/>
      <c r="B99" s="41"/>
      <c r="C99" s="42"/>
      <c r="D99" s="219" t="s">
        <v>138</v>
      </c>
      <c r="E99" s="42"/>
      <c r="F99" s="220" t="s">
        <v>422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79</v>
      </c>
    </row>
    <row r="100" s="15" customFormat="1">
      <c r="A100" s="15"/>
      <c r="B100" s="256"/>
      <c r="C100" s="257"/>
      <c r="D100" s="230" t="s">
        <v>186</v>
      </c>
      <c r="E100" s="258" t="s">
        <v>19</v>
      </c>
      <c r="F100" s="259" t="s">
        <v>423</v>
      </c>
      <c r="G100" s="257"/>
      <c r="H100" s="258" t="s">
        <v>19</v>
      </c>
      <c r="I100" s="260"/>
      <c r="J100" s="257"/>
      <c r="K100" s="257"/>
      <c r="L100" s="261"/>
      <c r="M100" s="262"/>
      <c r="N100" s="263"/>
      <c r="O100" s="263"/>
      <c r="P100" s="263"/>
      <c r="Q100" s="263"/>
      <c r="R100" s="263"/>
      <c r="S100" s="263"/>
      <c r="T100" s="26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5" t="s">
        <v>186</v>
      </c>
      <c r="AU100" s="265" t="s">
        <v>79</v>
      </c>
      <c r="AV100" s="15" t="s">
        <v>77</v>
      </c>
      <c r="AW100" s="15" t="s">
        <v>31</v>
      </c>
      <c r="AX100" s="15" t="s">
        <v>69</v>
      </c>
      <c r="AY100" s="265" t="s">
        <v>129</v>
      </c>
    </row>
    <row r="101" s="13" customFormat="1">
      <c r="A101" s="13"/>
      <c r="B101" s="228"/>
      <c r="C101" s="229"/>
      <c r="D101" s="230" t="s">
        <v>186</v>
      </c>
      <c r="E101" s="231" t="s">
        <v>19</v>
      </c>
      <c r="F101" s="232" t="s">
        <v>424</v>
      </c>
      <c r="G101" s="229"/>
      <c r="H101" s="233">
        <v>53.009999999999998</v>
      </c>
      <c r="I101" s="234"/>
      <c r="J101" s="229"/>
      <c r="K101" s="229"/>
      <c r="L101" s="235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9" t="s">
        <v>186</v>
      </c>
      <c r="AU101" s="239" t="s">
        <v>79</v>
      </c>
      <c r="AV101" s="13" t="s">
        <v>79</v>
      </c>
      <c r="AW101" s="13" t="s">
        <v>31</v>
      </c>
      <c r="AX101" s="13" t="s">
        <v>77</v>
      </c>
      <c r="AY101" s="239" t="s">
        <v>129</v>
      </c>
    </row>
    <row r="102" s="2" customFormat="1" ht="37.8" customHeight="1">
      <c r="A102" s="40"/>
      <c r="B102" s="41"/>
      <c r="C102" s="206" t="s">
        <v>163</v>
      </c>
      <c r="D102" s="206" t="s">
        <v>132</v>
      </c>
      <c r="E102" s="207" t="s">
        <v>425</v>
      </c>
      <c r="F102" s="208" t="s">
        <v>426</v>
      </c>
      <c r="G102" s="209" t="s">
        <v>230</v>
      </c>
      <c r="H102" s="210">
        <v>238.80000000000001</v>
      </c>
      <c r="I102" s="211"/>
      <c r="J102" s="212">
        <f>ROUND(I102*H102,2)</f>
        <v>0</v>
      </c>
      <c r="K102" s="208" t="s">
        <v>136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0.00010000000000000001</v>
      </c>
      <c r="R102" s="215">
        <f>Q102*H102</f>
        <v>0.023880000000000002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137</v>
      </c>
      <c r="AT102" s="217" t="s">
        <v>132</v>
      </c>
      <c r="AU102" s="217" t="s">
        <v>79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137</v>
      </c>
      <c r="BM102" s="217" t="s">
        <v>427</v>
      </c>
    </row>
    <row r="103" s="2" customFormat="1">
      <c r="A103" s="40"/>
      <c r="B103" s="41"/>
      <c r="C103" s="42"/>
      <c r="D103" s="219" t="s">
        <v>138</v>
      </c>
      <c r="E103" s="42"/>
      <c r="F103" s="220" t="s">
        <v>428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138</v>
      </c>
      <c r="AU103" s="19" t="s">
        <v>79</v>
      </c>
    </row>
    <row r="104" s="13" customFormat="1">
      <c r="A104" s="13"/>
      <c r="B104" s="228"/>
      <c r="C104" s="229"/>
      <c r="D104" s="230" t="s">
        <v>186</v>
      </c>
      <c r="E104" s="231" t="s">
        <v>19</v>
      </c>
      <c r="F104" s="232" t="s">
        <v>429</v>
      </c>
      <c r="G104" s="229"/>
      <c r="H104" s="233">
        <v>238.80000000000001</v>
      </c>
      <c r="I104" s="234"/>
      <c r="J104" s="229"/>
      <c r="K104" s="229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186</v>
      </c>
      <c r="AU104" s="239" t="s">
        <v>79</v>
      </c>
      <c r="AV104" s="13" t="s">
        <v>79</v>
      </c>
      <c r="AW104" s="13" t="s">
        <v>31</v>
      </c>
      <c r="AX104" s="13" t="s">
        <v>77</v>
      </c>
      <c r="AY104" s="239" t="s">
        <v>129</v>
      </c>
    </row>
    <row r="105" s="2" customFormat="1" ht="24.15" customHeight="1">
      <c r="A105" s="40"/>
      <c r="B105" s="41"/>
      <c r="C105" s="267" t="s">
        <v>153</v>
      </c>
      <c r="D105" s="267" t="s">
        <v>403</v>
      </c>
      <c r="E105" s="268" t="s">
        <v>430</v>
      </c>
      <c r="F105" s="269" t="s">
        <v>431</v>
      </c>
      <c r="G105" s="270" t="s">
        <v>230</v>
      </c>
      <c r="H105" s="271">
        <v>282.85899999999998</v>
      </c>
      <c r="I105" s="272"/>
      <c r="J105" s="273">
        <f>ROUND(I105*H105,2)</f>
        <v>0</v>
      </c>
      <c r="K105" s="269" t="s">
        <v>136</v>
      </c>
      <c r="L105" s="274"/>
      <c r="M105" s="275" t="s">
        <v>19</v>
      </c>
      <c r="N105" s="276" t="s">
        <v>40</v>
      </c>
      <c r="O105" s="86"/>
      <c r="P105" s="215">
        <f>O105*H105</f>
        <v>0</v>
      </c>
      <c r="Q105" s="215">
        <v>0.00050000000000000001</v>
      </c>
      <c r="R105" s="215">
        <f>Q105*H105</f>
        <v>0.14142949999999999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153</v>
      </c>
      <c r="AT105" s="217" t="s">
        <v>403</v>
      </c>
      <c r="AU105" s="217" t="s">
        <v>79</v>
      </c>
      <c r="AY105" s="19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137</v>
      </c>
      <c r="BM105" s="217" t="s">
        <v>432</v>
      </c>
    </row>
    <row r="106" s="13" customFormat="1">
      <c r="A106" s="13"/>
      <c r="B106" s="228"/>
      <c r="C106" s="229"/>
      <c r="D106" s="230" t="s">
        <v>186</v>
      </c>
      <c r="E106" s="229"/>
      <c r="F106" s="232" t="s">
        <v>433</v>
      </c>
      <c r="G106" s="229"/>
      <c r="H106" s="233">
        <v>282.85899999999998</v>
      </c>
      <c r="I106" s="234"/>
      <c r="J106" s="229"/>
      <c r="K106" s="229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186</v>
      </c>
      <c r="AU106" s="239" t="s">
        <v>79</v>
      </c>
      <c r="AV106" s="13" t="s">
        <v>79</v>
      </c>
      <c r="AW106" s="13" t="s">
        <v>4</v>
      </c>
      <c r="AX106" s="13" t="s">
        <v>77</v>
      </c>
      <c r="AY106" s="239" t="s">
        <v>129</v>
      </c>
    </row>
    <row r="107" s="12" customFormat="1" ht="22.8" customHeight="1">
      <c r="A107" s="12"/>
      <c r="B107" s="190"/>
      <c r="C107" s="191"/>
      <c r="D107" s="192" t="s">
        <v>68</v>
      </c>
      <c r="E107" s="204" t="s">
        <v>434</v>
      </c>
      <c r="F107" s="204" t="s">
        <v>261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SUM(P108:P119)</f>
        <v>0</v>
      </c>
      <c r="Q107" s="198"/>
      <c r="R107" s="199">
        <f>SUM(R108:R119)</f>
        <v>429.38099999999997</v>
      </c>
      <c r="S107" s="198"/>
      <c r="T107" s="200">
        <f>SUM(T108:T119)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77</v>
      </c>
      <c r="AT107" s="202" t="s">
        <v>68</v>
      </c>
      <c r="AU107" s="202" t="s">
        <v>77</v>
      </c>
      <c r="AY107" s="201" t="s">
        <v>129</v>
      </c>
      <c r="BK107" s="203">
        <f>SUM(BK108:BK119)</f>
        <v>0</v>
      </c>
    </row>
    <row r="108" s="2" customFormat="1" ht="37.8" customHeight="1">
      <c r="A108" s="40"/>
      <c r="B108" s="41"/>
      <c r="C108" s="206" t="s">
        <v>180</v>
      </c>
      <c r="D108" s="206" t="s">
        <v>132</v>
      </c>
      <c r="E108" s="207" t="s">
        <v>435</v>
      </c>
      <c r="F108" s="208" t="s">
        <v>436</v>
      </c>
      <c r="G108" s="209" t="s">
        <v>230</v>
      </c>
      <c r="H108" s="210">
        <v>2650.5</v>
      </c>
      <c r="I108" s="211"/>
      <c r="J108" s="212">
        <f>ROUND(I108*H108,2)</f>
        <v>0</v>
      </c>
      <c r="K108" s="208" t="s">
        <v>136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137</v>
      </c>
      <c r="AT108" s="217" t="s">
        <v>132</v>
      </c>
      <c r="AU108" s="217" t="s">
        <v>79</v>
      </c>
      <c r="AY108" s="19" t="s">
        <v>129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137</v>
      </c>
      <c r="BM108" s="217" t="s">
        <v>437</v>
      </c>
    </row>
    <row r="109" s="2" customFormat="1">
      <c r="A109" s="40"/>
      <c r="B109" s="41"/>
      <c r="C109" s="42"/>
      <c r="D109" s="219" t="s">
        <v>138</v>
      </c>
      <c r="E109" s="42"/>
      <c r="F109" s="220" t="s">
        <v>438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79</v>
      </c>
    </row>
    <row r="110" s="13" customFormat="1">
      <c r="A110" s="13"/>
      <c r="B110" s="228"/>
      <c r="C110" s="229"/>
      <c r="D110" s="230" t="s">
        <v>186</v>
      </c>
      <c r="E110" s="231" t="s">
        <v>19</v>
      </c>
      <c r="F110" s="232" t="s">
        <v>387</v>
      </c>
      <c r="G110" s="229"/>
      <c r="H110" s="233">
        <v>2650.5</v>
      </c>
      <c r="I110" s="234"/>
      <c r="J110" s="229"/>
      <c r="K110" s="229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186</v>
      </c>
      <c r="AU110" s="239" t="s">
        <v>79</v>
      </c>
      <c r="AV110" s="13" t="s">
        <v>79</v>
      </c>
      <c r="AW110" s="13" t="s">
        <v>31</v>
      </c>
      <c r="AX110" s="13" t="s">
        <v>77</v>
      </c>
      <c r="AY110" s="239" t="s">
        <v>129</v>
      </c>
    </row>
    <row r="111" s="2" customFormat="1" ht="44.25" customHeight="1">
      <c r="A111" s="40"/>
      <c r="B111" s="41"/>
      <c r="C111" s="206" t="s">
        <v>80</v>
      </c>
      <c r="D111" s="206" t="s">
        <v>132</v>
      </c>
      <c r="E111" s="207" t="s">
        <v>439</v>
      </c>
      <c r="F111" s="208" t="s">
        <v>440</v>
      </c>
      <c r="G111" s="209" t="s">
        <v>184</v>
      </c>
      <c r="H111" s="210">
        <v>318.06</v>
      </c>
      <c r="I111" s="211"/>
      <c r="J111" s="212">
        <f>ROUND(I111*H111,2)</f>
        <v>0</v>
      </c>
      <c r="K111" s="208" t="s">
        <v>136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137</v>
      </c>
      <c r="AT111" s="217" t="s">
        <v>132</v>
      </c>
      <c r="AU111" s="217" t="s">
        <v>79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137</v>
      </c>
      <c r="BM111" s="217" t="s">
        <v>441</v>
      </c>
    </row>
    <row r="112" s="2" customFormat="1">
      <c r="A112" s="40"/>
      <c r="B112" s="41"/>
      <c r="C112" s="42"/>
      <c r="D112" s="219" t="s">
        <v>138</v>
      </c>
      <c r="E112" s="42"/>
      <c r="F112" s="220" t="s">
        <v>442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79</v>
      </c>
    </row>
    <row r="113" s="15" customFormat="1">
      <c r="A113" s="15"/>
      <c r="B113" s="256"/>
      <c r="C113" s="257"/>
      <c r="D113" s="230" t="s">
        <v>186</v>
      </c>
      <c r="E113" s="258" t="s">
        <v>19</v>
      </c>
      <c r="F113" s="259" t="s">
        <v>443</v>
      </c>
      <c r="G113" s="257"/>
      <c r="H113" s="258" t="s">
        <v>19</v>
      </c>
      <c r="I113" s="260"/>
      <c r="J113" s="257"/>
      <c r="K113" s="257"/>
      <c r="L113" s="261"/>
      <c r="M113" s="262"/>
      <c r="N113" s="263"/>
      <c r="O113" s="263"/>
      <c r="P113" s="263"/>
      <c r="Q113" s="263"/>
      <c r="R113" s="263"/>
      <c r="S113" s="263"/>
      <c r="T113" s="26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5" t="s">
        <v>186</v>
      </c>
      <c r="AU113" s="265" t="s">
        <v>79</v>
      </c>
      <c r="AV113" s="15" t="s">
        <v>77</v>
      </c>
      <c r="AW113" s="15" t="s">
        <v>31</v>
      </c>
      <c r="AX113" s="15" t="s">
        <v>69</v>
      </c>
      <c r="AY113" s="265" t="s">
        <v>129</v>
      </c>
    </row>
    <row r="114" s="13" customFormat="1">
      <c r="A114" s="13"/>
      <c r="B114" s="228"/>
      <c r="C114" s="229"/>
      <c r="D114" s="230" t="s">
        <v>186</v>
      </c>
      <c r="E114" s="231" t="s">
        <v>19</v>
      </c>
      <c r="F114" s="232" t="s">
        <v>444</v>
      </c>
      <c r="G114" s="229"/>
      <c r="H114" s="233">
        <v>318.06</v>
      </c>
      <c r="I114" s="234"/>
      <c r="J114" s="229"/>
      <c r="K114" s="229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186</v>
      </c>
      <c r="AU114" s="239" t="s">
        <v>79</v>
      </c>
      <c r="AV114" s="13" t="s">
        <v>79</v>
      </c>
      <c r="AW114" s="13" t="s">
        <v>31</v>
      </c>
      <c r="AX114" s="13" t="s">
        <v>77</v>
      </c>
      <c r="AY114" s="239" t="s">
        <v>129</v>
      </c>
    </row>
    <row r="115" s="2" customFormat="1" ht="62.7" customHeight="1">
      <c r="A115" s="40"/>
      <c r="B115" s="41"/>
      <c r="C115" s="206" t="s">
        <v>251</v>
      </c>
      <c r="D115" s="206" t="s">
        <v>132</v>
      </c>
      <c r="E115" s="207" t="s">
        <v>445</v>
      </c>
      <c r="F115" s="208" t="s">
        <v>446</v>
      </c>
      <c r="G115" s="209" t="s">
        <v>184</v>
      </c>
      <c r="H115" s="210">
        <v>318.06</v>
      </c>
      <c r="I115" s="211"/>
      <c r="J115" s="212">
        <f>ROUND(I115*H115,2)</f>
        <v>0</v>
      </c>
      <c r="K115" s="208" t="s">
        <v>136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137</v>
      </c>
      <c r="AT115" s="217" t="s">
        <v>132</v>
      </c>
      <c r="AU115" s="217" t="s">
        <v>79</v>
      </c>
      <c r="AY115" s="19" t="s">
        <v>129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137</v>
      </c>
      <c r="BM115" s="217" t="s">
        <v>447</v>
      </c>
    </row>
    <row r="116" s="2" customFormat="1">
      <c r="A116" s="40"/>
      <c r="B116" s="41"/>
      <c r="C116" s="42"/>
      <c r="D116" s="219" t="s">
        <v>138</v>
      </c>
      <c r="E116" s="42"/>
      <c r="F116" s="220" t="s">
        <v>448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138</v>
      </c>
      <c r="AU116" s="19" t="s">
        <v>79</v>
      </c>
    </row>
    <row r="117" s="13" customFormat="1">
      <c r="A117" s="13"/>
      <c r="B117" s="228"/>
      <c r="C117" s="229"/>
      <c r="D117" s="230" t="s">
        <v>186</v>
      </c>
      <c r="E117" s="231" t="s">
        <v>19</v>
      </c>
      <c r="F117" s="232" t="s">
        <v>444</v>
      </c>
      <c r="G117" s="229"/>
      <c r="H117" s="233">
        <v>318.06</v>
      </c>
      <c r="I117" s="234"/>
      <c r="J117" s="229"/>
      <c r="K117" s="229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186</v>
      </c>
      <c r="AU117" s="239" t="s">
        <v>79</v>
      </c>
      <c r="AV117" s="13" t="s">
        <v>79</v>
      </c>
      <c r="AW117" s="13" t="s">
        <v>31</v>
      </c>
      <c r="AX117" s="13" t="s">
        <v>77</v>
      </c>
      <c r="AY117" s="239" t="s">
        <v>129</v>
      </c>
    </row>
    <row r="118" s="2" customFormat="1" ht="16.5" customHeight="1">
      <c r="A118" s="40"/>
      <c r="B118" s="41"/>
      <c r="C118" s="267" t="s">
        <v>8</v>
      </c>
      <c r="D118" s="267" t="s">
        <v>403</v>
      </c>
      <c r="E118" s="268" t="s">
        <v>449</v>
      </c>
      <c r="F118" s="269" t="s">
        <v>450</v>
      </c>
      <c r="G118" s="270" t="s">
        <v>202</v>
      </c>
      <c r="H118" s="271">
        <v>429.38099999999997</v>
      </c>
      <c r="I118" s="272"/>
      <c r="J118" s="273">
        <f>ROUND(I118*H118,2)</f>
        <v>0</v>
      </c>
      <c r="K118" s="269" t="s">
        <v>136</v>
      </c>
      <c r="L118" s="274"/>
      <c r="M118" s="275" t="s">
        <v>19</v>
      </c>
      <c r="N118" s="276" t="s">
        <v>40</v>
      </c>
      <c r="O118" s="86"/>
      <c r="P118" s="215">
        <f>O118*H118</f>
        <v>0</v>
      </c>
      <c r="Q118" s="215">
        <v>1</v>
      </c>
      <c r="R118" s="215">
        <f>Q118*H118</f>
        <v>429.38099999999997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153</v>
      </c>
      <c r="AT118" s="217" t="s">
        <v>403</v>
      </c>
      <c r="AU118" s="217" t="s">
        <v>79</v>
      </c>
      <c r="AY118" s="19" t="s">
        <v>129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137</v>
      </c>
      <c r="BM118" s="217" t="s">
        <v>451</v>
      </c>
    </row>
    <row r="119" s="13" customFormat="1">
      <c r="A119" s="13"/>
      <c r="B119" s="228"/>
      <c r="C119" s="229"/>
      <c r="D119" s="230" t="s">
        <v>186</v>
      </c>
      <c r="E119" s="229"/>
      <c r="F119" s="232" t="s">
        <v>452</v>
      </c>
      <c r="G119" s="229"/>
      <c r="H119" s="233">
        <v>429.38099999999997</v>
      </c>
      <c r="I119" s="234"/>
      <c r="J119" s="229"/>
      <c r="K119" s="229"/>
      <c r="L119" s="235"/>
      <c r="M119" s="277"/>
      <c r="N119" s="278"/>
      <c r="O119" s="278"/>
      <c r="P119" s="278"/>
      <c r="Q119" s="278"/>
      <c r="R119" s="278"/>
      <c r="S119" s="278"/>
      <c r="T119" s="27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186</v>
      </c>
      <c r="AU119" s="239" t="s">
        <v>79</v>
      </c>
      <c r="AV119" s="13" t="s">
        <v>79</v>
      </c>
      <c r="AW119" s="13" t="s">
        <v>4</v>
      </c>
      <c r="AX119" s="13" t="s">
        <v>77</v>
      </c>
      <c r="AY119" s="239" t="s">
        <v>129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XUwSp4FXFLufdQ9aIWhkl63PZwn3FMAUXJedDPigBoXIek4CZlGihC1wrfNL4ZxAivFJ7ypkjGuRWDyk7FCfQw==" hashValue="ODtmBmOPxlwPkJMxgP2uoxexQJEA70/Bk5JIMtxZuXhV5vr1gY49PC2l9AEvWt2r9Sn47bD323zNHOtmj+OPrg==" algorithmName="SHA-512" password="8A32"/>
  <autoFilter ref="C81:K11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2/181111111"/>
    <hyperlink ref="F89" r:id="rId2" display="https://podminky.urs.cz/item/CS_URS_2023_02/181411131"/>
    <hyperlink ref="F94" r:id="rId3" display="https://podminky.urs.cz/item/CS_URS_2023_02/183552413"/>
    <hyperlink ref="F99" r:id="rId4" display="https://podminky.urs.cz/item/CS_URS_2023_02/185804311"/>
    <hyperlink ref="F103" r:id="rId5" display="https://podminky.urs.cz/item/CS_URS_2023_02/213141111"/>
    <hyperlink ref="F109" r:id="rId6" display="https://podminky.urs.cz/item/CS_URS_2023_02/181351113"/>
    <hyperlink ref="F112" r:id="rId7" display="https://podminky.urs.cz/item/CS_URS_2023_02/167151111"/>
    <hyperlink ref="F116" r:id="rId8" display="https://podminky.urs.cz/item/CS_URS_2023_02/16255110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2"/>
    </row>
    <row r="4" s="1" customFormat="1" ht="24.96" customHeight="1">
      <c r="B4" s="22"/>
      <c r="C4" s="132" t="s">
        <v>453</v>
      </c>
      <c r="H4" s="22"/>
    </row>
    <row r="5" s="1" customFormat="1" ht="12" customHeight="1">
      <c r="B5" s="22"/>
      <c r="C5" s="280" t="s">
        <v>13</v>
      </c>
      <c r="D5" s="142" t="s">
        <v>14</v>
      </c>
      <c r="E5" s="1"/>
      <c r="F5" s="1"/>
      <c r="H5" s="22"/>
    </row>
    <row r="6" s="1" customFormat="1" ht="36.96" customHeight="1">
      <c r="B6" s="22"/>
      <c r="C6" s="281" t="s">
        <v>16</v>
      </c>
      <c r="D6" s="282" t="s">
        <v>17</v>
      </c>
      <c r="E6" s="1"/>
      <c r="F6" s="1"/>
      <c r="H6" s="22"/>
    </row>
    <row r="7" s="1" customFormat="1" ht="16.5" customHeight="1">
      <c r="B7" s="22"/>
      <c r="C7" s="134" t="s">
        <v>23</v>
      </c>
      <c r="D7" s="139" t="str">
        <f>'Rekapitulace stavby'!AN8</f>
        <v>4. 9. 2023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9"/>
      <c r="B9" s="283"/>
      <c r="C9" s="284" t="s">
        <v>50</v>
      </c>
      <c r="D9" s="285" t="s">
        <v>51</v>
      </c>
      <c r="E9" s="285" t="s">
        <v>115</v>
      </c>
      <c r="F9" s="286" t="s">
        <v>454</v>
      </c>
      <c r="G9" s="179"/>
      <c r="H9" s="283"/>
    </row>
    <row r="10" s="2" customFormat="1" ht="26.4" customHeight="1">
      <c r="A10" s="40"/>
      <c r="B10" s="46"/>
      <c r="C10" s="287" t="s">
        <v>455</v>
      </c>
      <c r="D10" s="287" t="s">
        <v>99</v>
      </c>
      <c r="E10" s="40"/>
      <c r="F10" s="40"/>
      <c r="G10" s="40"/>
      <c r="H10" s="46"/>
    </row>
    <row r="11" s="2" customFormat="1" ht="16.8" customHeight="1">
      <c r="A11" s="40"/>
      <c r="B11" s="46"/>
      <c r="C11" s="288" t="s">
        <v>456</v>
      </c>
      <c r="D11" s="289" t="s">
        <v>457</v>
      </c>
      <c r="E11" s="290" t="s">
        <v>230</v>
      </c>
      <c r="F11" s="291">
        <v>25.199999999999999</v>
      </c>
      <c r="G11" s="40"/>
      <c r="H11" s="46"/>
    </row>
    <row r="12" s="2" customFormat="1" ht="16.8" customHeight="1">
      <c r="A12" s="40"/>
      <c r="B12" s="46"/>
      <c r="C12" s="292" t="s">
        <v>19</v>
      </c>
      <c r="D12" s="292" t="s">
        <v>458</v>
      </c>
      <c r="E12" s="19" t="s">
        <v>19</v>
      </c>
      <c r="F12" s="293">
        <v>0</v>
      </c>
      <c r="G12" s="40"/>
      <c r="H12" s="46"/>
    </row>
    <row r="13" s="2" customFormat="1" ht="16.8" customHeight="1">
      <c r="A13" s="40"/>
      <c r="B13" s="46"/>
      <c r="C13" s="292" t="s">
        <v>19</v>
      </c>
      <c r="D13" s="292" t="s">
        <v>459</v>
      </c>
      <c r="E13" s="19" t="s">
        <v>19</v>
      </c>
      <c r="F13" s="293">
        <v>25.199999999999999</v>
      </c>
      <c r="G13" s="40"/>
      <c r="H13" s="46"/>
    </row>
    <row r="14" s="2" customFormat="1" ht="16.8" customHeight="1">
      <c r="A14" s="40"/>
      <c r="B14" s="46"/>
      <c r="C14" s="288" t="s">
        <v>460</v>
      </c>
      <c r="D14" s="289" t="s">
        <v>461</v>
      </c>
      <c r="E14" s="290" t="s">
        <v>230</v>
      </c>
      <c r="F14" s="291">
        <v>68.085999999999999</v>
      </c>
      <c r="G14" s="40"/>
      <c r="H14" s="46"/>
    </row>
    <row r="15" s="2" customFormat="1" ht="16.8" customHeight="1">
      <c r="A15" s="40"/>
      <c r="B15" s="46"/>
      <c r="C15" s="292" t="s">
        <v>19</v>
      </c>
      <c r="D15" s="292" t="s">
        <v>462</v>
      </c>
      <c r="E15" s="19" t="s">
        <v>19</v>
      </c>
      <c r="F15" s="293">
        <v>0</v>
      </c>
      <c r="G15" s="40"/>
      <c r="H15" s="46"/>
    </row>
    <row r="16" s="2" customFormat="1" ht="16.8" customHeight="1">
      <c r="A16" s="40"/>
      <c r="B16" s="46"/>
      <c r="C16" s="292" t="s">
        <v>19</v>
      </c>
      <c r="D16" s="292" t="s">
        <v>463</v>
      </c>
      <c r="E16" s="19" t="s">
        <v>19</v>
      </c>
      <c r="F16" s="293">
        <v>68.085999999999999</v>
      </c>
      <c r="G16" s="40"/>
      <c r="H16" s="46"/>
    </row>
    <row r="17" s="2" customFormat="1" ht="16.8" customHeight="1">
      <c r="A17" s="40"/>
      <c r="B17" s="46"/>
      <c r="C17" s="288" t="s">
        <v>387</v>
      </c>
      <c r="D17" s="289" t="s">
        <v>388</v>
      </c>
      <c r="E17" s="290" t="s">
        <v>230</v>
      </c>
      <c r="F17" s="291">
        <v>2650.5</v>
      </c>
      <c r="G17" s="40"/>
      <c r="H17" s="46"/>
    </row>
    <row r="18" s="2" customFormat="1" ht="16.8" customHeight="1">
      <c r="A18" s="40"/>
      <c r="B18" s="46"/>
      <c r="C18" s="292" t="s">
        <v>19</v>
      </c>
      <c r="D18" s="292" t="s">
        <v>464</v>
      </c>
      <c r="E18" s="19" t="s">
        <v>19</v>
      </c>
      <c r="F18" s="293">
        <v>148</v>
      </c>
      <c r="G18" s="40"/>
      <c r="H18" s="46"/>
    </row>
    <row r="19" s="2" customFormat="1" ht="16.8" customHeight="1">
      <c r="A19" s="40"/>
      <c r="B19" s="46"/>
      <c r="C19" s="292" t="s">
        <v>19</v>
      </c>
      <c r="D19" s="292" t="s">
        <v>465</v>
      </c>
      <c r="E19" s="19" t="s">
        <v>19</v>
      </c>
      <c r="F19" s="293">
        <v>301</v>
      </c>
      <c r="G19" s="40"/>
      <c r="H19" s="46"/>
    </row>
    <row r="20" s="2" customFormat="1" ht="16.8" customHeight="1">
      <c r="A20" s="40"/>
      <c r="B20" s="46"/>
      <c r="C20" s="292" t="s">
        <v>19</v>
      </c>
      <c r="D20" s="292" t="s">
        <v>466</v>
      </c>
      <c r="E20" s="19" t="s">
        <v>19</v>
      </c>
      <c r="F20" s="293">
        <v>170.62000000000001</v>
      </c>
      <c r="G20" s="40"/>
      <c r="H20" s="46"/>
    </row>
    <row r="21" s="2" customFormat="1" ht="16.8" customHeight="1">
      <c r="A21" s="40"/>
      <c r="B21" s="46"/>
      <c r="C21" s="292" t="s">
        <v>19</v>
      </c>
      <c r="D21" s="292" t="s">
        <v>467</v>
      </c>
      <c r="E21" s="19" t="s">
        <v>19</v>
      </c>
      <c r="F21" s="293">
        <v>7.7000000000000002</v>
      </c>
      <c r="G21" s="40"/>
      <c r="H21" s="46"/>
    </row>
    <row r="22" s="2" customFormat="1" ht="16.8" customHeight="1">
      <c r="A22" s="40"/>
      <c r="B22" s="46"/>
      <c r="C22" s="292" t="s">
        <v>19</v>
      </c>
      <c r="D22" s="292" t="s">
        <v>468</v>
      </c>
      <c r="E22" s="19" t="s">
        <v>19</v>
      </c>
      <c r="F22" s="293">
        <v>131</v>
      </c>
      <c r="G22" s="40"/>
      <c r="H22" s="46"/>
    </row>
    <row r="23" s="2" customFormat="1" ht="16.8" customHeight="1">
      <c r="A23" s="40"/>
      <c r="B23" s="46"/>
      <c r="C23" s="292" t="s">
        <v>19</v>
      </c>
      <c r="D23" s="292" t="s">
        <v>469</v>
      </c>
      <c r="E23" s="19" t="s">
        <v>19</v>
      </c>
      <c r="F23" s="293">
        <v>539</v>
      </c>
      <c r="G23" s="40"/>
      <c r="H23" s="46"/>
    </row>
    <row r="24" s="2" customFormat="1" ht="16.8" customHeight="1">
      <c r="A24" s="40"/>
      <c r="B24" s="46"/>
      <c r="C24" s="292" t="s">
        <v>19</v>
      </c>
      <c r="D24" s="292" t="s">
        <v>470</v>
      </c>
      <c r="E24" s="19" t="s">
        <v>19</v>
      </c>
      <c r="F24" s="293">
        <v>199.91999999999999</v>
      </c>
      <c r="G24" s="40"/>
      <c r="H24" s="46"/>
    </row>
    <row r="25" s="2" customFormat="1" ht="16.8" customHeight="1">
      <c r="A25" s="40"/>
      <c r="B25" s="46"/>
      <c r="C25" s="292" t="s">
        <v>19</v>
      </c>
      <c r="D25" s="292" t="s">
        <v>471</v>
      </c>
      <c r="E25" s="19" t="s">
        <v>19</v>
      </c>
      <c r="F25" s="293">
        <v>1153.26</v>
      </c>
      <c r="G25" s="40"/>
      <c r="H25" s="46"/>
    </row>
    <row r="26" s="2" customFormat="1" ht="16.8" customHeight="1">
      <c r="A26" s="40"/>
      <c r="B26" s="46"/>
      <c r="C26" s="292" t="s">
        <v>19</v>
      </c>
      <c r="D26" s="292" t="s">
        <v>192</v>
      </c>
      <c r="E26" s="19" t="s">
        <v>19</v>
      </c>
      <c r="F26" s="293">
        <v>2650.5</v>
      </c>
      <c r="G26" s="40"/>
      <c r="H26" s="46"/>
    </row>
    <row r="27" s="2" customFormat="1" ht="16.8" customHeight="1">
      <c r="A27" s="40"/>
      <c r="B27" s="46"/>
      <c r="C27" s="294" t="s">
        <v>472</v>
      </c>
      <c r="D27" s="40"/>
      <c r="E27" s="40"/>
      <c r="F27" s="40"/>
      <c r="G27" s="40"/>
      <c r="H27" s="46"/>
    </row>
    <row r="28" s="2" customFormat="1">
      <c r="A28" s="40"/>
      <c r="B28" s="46"/>
      <c r="C28" s="292" t="s">
        <v>445</v>
      </c>
      <c r="D28" s="292" t="s">
        <v>473</v>
      </c>
      <c r="E28" s="19" t="s">
        <v>184</v>
      </c>
      <c r="F28" s="293">
        <v>318.06</v>
      </c>
      <c r="G28" s="40"/>
      <c r="H28" s="46"/>
    </row>
    <row r="29" s="2" customFormat="1" ht="16.8" customHeight="1">
      <c r="A29" s="40"/>
      <c r="B29" s="46"/>
      <c r="C29" s="292" t="s">
        <v>439</v>
      </c>
      <c r="D29" s="292" t="s">
        <v>474</v>
      </c>
      <c r="E29" s="19" t="s">
        <v>184</v>
      </c>
      <c r="F29" s="293">
        <v>318.06</v>
      </c>
      <c r="G29" s="40"/>
      <c r="H29" s="46"/>
    </row>
    <row r="30" s="2" customFormat="1">
      <c r="A30" s="40"/>
      <c r="B30" s="46"/>
      <c r="C30" s="292" t="s">
        <v>395</v>
      </c>
      <c r="D30" s="292" t="s">
        <v>475</v>
      </c>
      <c r="E30" s="19" t="s">
        <v>230</v>
      </c>
      <c r="F30" s="293">
        <v>2650.5</v>
      </c>
      <c r="G30" s="40"/>
      <c r="H30" s="46"/>
    </row>
    <row r="31" s="2" customFormat="1">
      <c r="A31" s="40"/>
      <c r="B31" s="46"/>
      <c r="C31" s="292" t="s">
        <v>435</v>
      </c>
      <c r="D31" s="292" t="s">
        <v>476</v>
      </c>
      <c r="E31" s="19" t="s">
        <v>230</v>
      </c>
      <c r="F31" s="293">
        <v>2650.5</v>
      </c>
      <c r="G31" s="40"/>
      <c r="H31" s="46"/>
    </row>
    <row r="32" s="2" customFormat="1" ht="16.8" customHeight="1">
      <c r="A32" s="40"/>
      <c r="B32" s="46"/>
      <c r="C32" s="292" t="s">
        <v>399</v>
      </c>
      <c r="D32" s="292" t="s">
        <v>477</v>
      </c>
      <c r="E32" s="19" t="s">
        <v>230</v>
      </c>
      <c r="F32" s="293">
        <v>2650.5</v>
      </c>
      <c r="G32" s="40"/>
      <c r="H32" s="46"/>
    </row>
    <row r="33" s="2" customFormat="1">
      <c r="A33" s="40"/>
      <c r="B33" s="46"/>
      <c r="C33" s="292" t="s">
        <v>409</v>
      </c>
      <c r="D33" s="292" t="s">
        <v>478</v>
      </c>
      <c r="E33" s="19" t="s">
        <v>411</v>
      </c>
      <c r="F33" s="293">
        <v>2.6509999999999998</v>
      </c>
      <c r="G33" s="40"/>
      <c r="H33" s="46"/>
    </row>
    <row r="34" s="2" customFormat="1" ht="16.8" customHeight="1">
      <c r="A34" s="40"/>
      <c r="B34" s="46"/>
      <c r="C34" s="292" t="s">
        <v>419</v>
      </c>
      <c r="D34" s="292" t="s">
        <v>479</v>
      </c>
      <c r="E34" s="19" t="s">
        <v>184</v>
      </c>
      <c r="F34" s="293">
        <v>53.009999999999998</v>
      </c>
      <c r="G34" s="40"/>
      <c r="H34" s="46"/>
    </row>
    <row r="35" s="2" customFormat="1" ht="16.8" customHeight="1">
      <c r="A35" s="40"/>
      <c r="B35" s="46"/>
      <c r="C35" s="288" t="s">
        <v>480</v>
      </c>
      <c r="D35" s="289" t="s">
        <v>481</v>
      </c>
      <c r="E35" s="290" t="s">
        <v>184</v>
      </c>
      <c r="F35" s="291">
        <v>17.396999999999998</v>
      </c>
      <c r="G35" s="40"/>
      <c r="H35" s="46"/>
    </row>
    <row r="36" s="2" customFormat="1" ht="16.8" customHeight="1">
      <c r="A36" s="40"/>
      <c r="B36" s="46"/>
      <c r="C36" s="292" t="s">
        <v>19</v>
      </c>
      <c r="D36" s="292" t="s">
        <v>482</v>
      </c>
      <c r="E36" s="19" t="s">
        <v>19</v>
      </c>
      <c r="F36" s="293">
        <v>3.7799999999999998</v>
      </c>
      <c r="G36" s="40"/>
      <c r="H36" s="46"/>
    </row>
    <row r="37" s="2" customFormat="1" ht="16.8" customHeight="1">
      <c r="A37" s="40"/>
      <c r="B37" s="46"/>
      <c r="C37" s="292" t="s">
        <v>19</v>
      </c>
      <c r="D37" s="292" t="s">
        <v>483</v>
      </c>
      <c r="E37" s="19" t="s">
        <v>19</v>
      </c>
      <c r="F37" s="293">
        <v>13.617000000000001</v>
      </c>
      <c r="G37" s="40"/>
      <c r="H37" s="46"/>
    </row>
    <row r="38" s="2" customFormat="1" ht="16.8" customHeight="1">
      <c r="A38" s="40"/>
      <c r="B38" s="46"/>
      <c r="C38" s="292" t="s">
        <v>480</v>
      </c>
      <c r="D38" s="292" t="s">
        <v>192</v>
      </c>
      <c r="E38" s="19" t="s">
        <v>19</v>
      </c>
      <c r="F38" s="293">
        <v>17.396999999999998</v>
      </c>
      <c r="G38" s="40"/>
      <c r="H38" s="46"/>
    </row>
    <row r="39" s="2" customFormat="1" ht="7.44" customHeight="1">
      <c r="A39" s="40"/>
      <c r="B39" s="158"/>
      <c r="C39" s="159"/>
      <c r="D39" s="159"/>
      <c r="E39" s="159"/>
      <c r="F39" s="159"/>
      <c r="G39" s="159"/>
      <c r="H39" s="46"/>
    </row>
    <row r="40" s="2" customFormat="1">
      <c r="A40" s="40"/>
      <c r="B40" s="40"/>
      <c r="C40" s="40"/>
      <c r="D40" s="40"/>
      <c r="E40" s="40"/>
      <c r="F40" s="40"/>
      <c r="G40" s="40"/>
      <c r="H40" s="40"/>
    </row>
  </sheetData>
  <sheetProtection sheet="1" formatColumns="0" formatRows="0" objects="1" scenarios="1" spinCount="100000" saltValue="qH0YLibmxK6eSvz3wtb9WRaEif9RQQI2ULZZ7ktvPJhRIokOGJy0bRzSkYtGPj230xU+c7+q+6fSpxhqu6iSbA==" hashValue="F0yj5MTEpNF+eZj3eR/LkE5B6/ayR08RR+SUm1EueMK5FHLT6yE5m51AEz3tWFlKSV2vdvU0OrXbIjBVdr1DmQ==" algorithmName="SHA-512" password="8A32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6" customFormat="1" ht="45" customHeight="1">
      <c r="B3" s="299"/>
      <c r="C3" s="300" t="s">
        <v>484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485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486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487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488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489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490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491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492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493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494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76</v>
      </c>
      <c r="F18" s="306" t="s">
        <v>495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496</v>
      </c>
      <c r="F19" s="306" t="s">
        <v>497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498</v>
      </c>
      <c r="F20" s="306" t="s">
        <v>499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500</v>
      </c>
      <c r="F21" s="306" t="s">
        <v>501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332</v>
      </c>
      <c r="F22" s="306" t="s">
        <v>333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502</v>
      </c>
      <c r="F23" s="306" t="s">
        <v>503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504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505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506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507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508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509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510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511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512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114</v>
      </c>
      <c r="F36" s="306"/>
      <c r="G36" s="306" t="s">
        <v>513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514</v>
      </c>
      <c r="F37" s="306"/>
      <c r="G37" s="306" t="s">
        <v>515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50</v>
      </c>
      <c r="F38" s="306"/>
      <c r="G38" s="306" t="s">
        <v>516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51</v>
      </c>
      <c r="F39" s="306"/>
      <c r="G39" s="306" t="s">
        <v>517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115</v>
      </c>
      <c r="F40" s="306"/>
      <c r="G40" s="306" t="s">
        <v>518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116</v>
      </c>
      <c r="F41" s="306"/>
      <c r="G41" s="306" t="s">
        <v>519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520</v>
      </c>
      <c r="F42" s="306"/>
      <c r="G42" s="306" t="s">
        <v>521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522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523</v>
      </c>
      <c r="F44" s="306"/>
      <c r="G44" s="306" t="s">
        <v>524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118</v>
      </c>
      <c r="F45" s="306"/>
      <c r="G45" s="306" t="s">
        <v>525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526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527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528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529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530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531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532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533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534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535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536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537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538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539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540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541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542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543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544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545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546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547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548</v>
      </c>
      <c r="D76" s="324"/>
      <c r="E76" s="324"/>
      <c r="F76" s="324" t="s">
        <v>549</v>
      </c>
      <c r="G76" s="325"/>
      <c r="H76" s="324" t="s">
        <v>51</v>
      </c>
      <c r="I76" s="324" t="s">
        <v>54</v>
      </c>
      <c r="J76" s="324" t="s">
        <v>550</v>
      </c>
      <c r="K76" s="323"/>
    </row>
    <row r="77" s="1" customFormat="1" ht="17.25" customHeight="1">
      <c r="B77" s="321"/>
      <c r="C77" s="326" t="s">
        <v>551</v>
      </c>
      <c r="D77" s="326"/>
      <c r="E77" s="326"/>
      <c r="F77" s="327" t="s">
        <v>552</v>
      </c>
      <c r="G77" s="328"/>
      <c r="H77" s="326"/>
      <c r="I77" s="326"/>
      <c r="J77" s="326" t="s">
        <v>553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50</v>
      </c>
      <c r="D79" s="331"/>
      <c r="E79" s="331"/>
      <c r="F79" s="332" t="s">
        <v>554</v>
      </c>
      <c r="G79" s="333"/>
      <c r="H79" s="309" t="s">
        <v>555</v>
      </c>
      <c r="I79" s="309" t="s">
        <v>556</v>
      </c>
      <c r="J79" s="309">
        <v>20</v>
      </c>
      <c r="K79" s="323"/>
    </row>
    <row r="80" s="1" customFormat="1" ht="15" customHeight="1">
      <c r="B80" s="321"/>
      <c r="C80" s="309" t="s">
        <v>557</v>
      </c>
      <c r="D80" s="309"/>
      <c r="E80" s="309"/>
      <c r="F80" s="332" t="s">
        <v>554</v>
      </c>
      <c r="G80" s="333"/>
      <c r="H80" s="309" t="s">
        <v>558</v>
      </c>
      <c r="I80" s="309" t="s">
        <v>556</v>
      </c>
      <c r="J80" s="309">
        <v>120</v>
      </c>
      <c r="K80" s="323"/>
    </row>
    <row r="81" s="1" customFormat="1" ht="15" customHeight="1">
      <c r="B81" s="334"/>
      <c r="C81" s="309" t="s">
        <v>559</v>
      </c>
      <c r="D81" s="309"/>
      <c r="E81" s="309"/>
      <c r="F81" s="332" t="s">
        <v>560</v>
      </c>
      <c r="G81" s="333"/>
      <c r="H81" s="309" t="s">
        <v>561</v>
      </c>
      <c r="I81" s="309" t="s">
        <v>556</v>
      </c>
      <c r="J81" s="309">
        <v>50</v>
      </c>
      <c r="K81" s="323"/>
    </row>
    <row r="82" s="1" customFormat="1" ht="15" customHeight="1">
      <c r="B82" s="334"/>
      <c r="C82" s="309" t="s">
        <v>562</v>
      </c>
      <c r="D82" s="309"/>
      <c r="E82" s="309"/>
      <c r="F82" s="332" t="s">
        <v>554</v>
      </c>
      <c r="G82" s="333"/>
      <c r="H82" s="309" t="s">
        <v>563</v>
      </c>
      <c r="I82" s="309" t="s">
        <v>564</v>
      </c>
      <c r="J82" s="309"/>
      <c r="K82" s="323"/>
    </row>
    <row r="83" s="1" customFormat="1" ht="15" customHeight="1">
      <c r="B83" s="334"/>
      <c r="C83" s="335" t="s">
        <v>565</v>
      </c>
      <c r="D83" s="335"/>
      <c r="E83" s="335"/>
      <c r="F83" s="336" t="s">
        <v>560</v>
      </c>
      <c r="G83" s="335"/>
      <c r="H83" s="335" t="s">
        <v>566</v>
      </c>
      <c r="I83" s="335" t="s">
        <v>556</v>
      </c>
      <c r="J83" s="335">
        <v>15</v>
      </c>
      <c r="K83" s="323"/>
    </row>
    <row r="84" s="1" customFormat="1" ht="15" customHeight="1">
      <c r="B84" s="334"/>
      <c r="C84" s="335" t="s">
        <v>567</v>
      </c>
      <c r="D84" s="335"/>
      <c r="E84" s="335"/>
      <c r="F84" s="336" t="s">
        <v>560</v>
      </c>
      <c r="G84" s="335"/>
      <c r="H84" s="335" t="s">
        <v>568</v>
      </c>
      <c r="I84" s="335" t="s">
        <v>556</v>
      </c>
      <c r="J84" s="335">
        <v>15</v>
      </c>
      <c r="K84" s="323"/>
    </row>
    <row r="85" s="1" customFormat="1" ht="15" customHeight="1">
      <c r="B85" s="334"/>
      <c r="C85" s="335" t="s">
        <v>569</v>
      </c>
      <c r="D85" s="335"/>
      <c r="E85" s="335"/>
      <c r="F85" s="336" t="s">
        <v>560</v>
      </c>
      <c r="G85" s="335"/>
      <c r="H85" s="335" t="s">
        <v>570</v>
      </c>
      <c r="I85" s="335" t="s">
        <v>556</v>
      </c>
      <c r="J85" s="335">
        <v>20</v>
      </c>
      <c r="K85" s="323"/>
    </row>
    <row r="86" s="1" customFormat="1" ht="15" customHeight="1">
      <c r="B86" s="334"/>
      <c r="C86" s="335" t="s">
        <v>571</v>
      </c>
      <c r="D86" s="335"/>
      <c r="E86" s="335"/>
      <c r="F86" s="336" t="s">
        <v>560</v>
      </c>
      <c r="G86" s="335"/>
      <c r="H86" s="335" t="s">
        <v>572</v>
      </c>
      <c r="I86" s="335" t="s">
        <v>556</v>
      </c>
      <c r="J86" s="335">
        <v>20</v>
      </c>
      <c r="K86" s="323"/>
    </row>
    <row r="87" s="1" customFormat="1" ht="15" customHeight="1">
      <c r="B87" s="334"/>
      <c r="C87" s="309" t="s">
        <v>573</v>
      </c>
      <c r="D87" s="309"/>
      <c r="E87" s="309"/>
      <c r="F87" s="332" t="s">
        <v>560</v>
      </c>
      <c r="G87" s="333"/>
      <c r="H87" s="309" t="s">
        <v>574</v>
      </c>
      <c r="I87" s="309" t="s">
        <v>556</v>
      </c>
      <c r="J87" s="309">
        <v>50</v>
      </c>
      <c r="K87" s="323"/>
    </row>
    <row r="88" s="1" customFormat="1" ht="15" customHeight="1">
      <c r="B88" s="334"/>
      <c r="C88" s="309" t="s">
        <v>575</v>
      </c>
      <c r="D88" s="309"/>
      <c r="E88" s="309"/>
      <c r="F88" s="332" t="s">
        <v>560</v>
      </c>
      <c r="G88" s="333"/>
      <c r="H88" s="309" t="s">
        <v>576</v>
      </c>
      <c r="I88" s="309" t="s">
        <v>556</v>
      </c>
      <c r="J88" s="309">
        <v>20</v>
      </c>
      <c r="K88" s="323"/>
    </row>
    <row r="89" s="1" customFormat="1" ht="15" customHeight="1">
      <c r="B89" s="334"/>
      <c r="C89" s="309" t="s">
        <v>577</v>
      </c>
      <c r="D89" s="309"/>
      <c r="E89" s="309"/>
      <c r="F89" s="332" t="s">
        <v>560</v>
      </c>
      <c r="G89" s="333"/>
      <c r="H89" s="309" t="s">
        <v>578</v>
      </c>
      <c r="I89" s="309" t="s">
        <v>556</v>
      </c>
      <c r="J89" s="309">
        <v>20</v>
      </c>
      <c r="K89" s="323"/>
    </row>
    <row r="90" s="1" customFormat="1" ht="15" customHeight="1">
      <c r="B90" s="334"/>
      <c r="C90" s="309" t="s">
        <v>579</v>
      </c>
      <c r="D90" s="309"/>
      <c r="E90" s="309"/>
      <c r="F90" s="332" t="s">
        <v>560</v>
      </c>
      <c r="G90" s="333"/>
      <c r="H90" s="309" t="s">
        <v>580</v>
      </c>
      <c r="I90" s="309" t="s">
        <v>556</v>
      </c>
      <c r="J90" s="309">
        <v>50</v>
      </c>
      <c r="K90" s="323"/>
    </row>
    <row r="91" s="1" customFormat="1" ht="15" customHeight="1">
      <c r="B91" s="334"/>
      <c r="C91" s="309" t="s">
        <v>581</v>
      </c>
      <c r="D91" s="309"/>
      <c r="E91" s="309"/>
      <c r="F91" s="332" t="s">
        <v>560</v>
      </c>
      <c r="G91" s="333"/>
      <c r="H91" s="309" t="s">
        <v>581</v>
      </c>
      <c r="I91" s="309" t="s">
        <v>556</v>
      </c>
      <c r="J91" s="309">
        <v>50</v>
      </c>
      <c r="K91" s="323"/>
    </row>
    <row r="92" s="1" customFormat="1" ht="15" customHeight="1">
      <c r="B92" s="334"/>
      <c r="C92" s="309" t="s">
        <v>582</v>
      </c>
      <c r="D92" s="309"/>
      <c r="E92" s="309"/>
      <c r="F92" s="332" t="s">
        <v>560</v>
      </c>
      <c r="G92" s="333"/>
      <c r="H92" s="309" t="s">
        <v>583</v>
      </c>
      <c r="I92" s="309" t="s">
        <v>556</v>
      </c>
      <c r="J92" s="309">
        <v>255</v>
      </c>
      <c r="K92" s="323"/>
    </row>
    <row r="93" s="1" customFormat="1" ht="15" customHeight="1">
      <c r="B93" s="334"/>
      <c r="C93" s="309" t="s">
        <v>584</v>
      </c>
      <c r="D93" s="309"/>
      <c r="E93" s="309"/>
      <c r="F93" s="332" t="s">
        <v>554</v>
      </c>
      <c r="G93" s="333"/>
      <c r="H93" s="309" t="s">
        <v>585</v>
      </c>
      <c r="I93" s="309" t="s">
        <v>586</v>
      </c>
      <c r="J93" s="309"/>
      <c r="K93" s="323"/>
    </row>
    <row r="94" s="1" customFormat="1" ht="15" customHeight="1">
      <c r="B94" s="334"/>
      <c r="C94" s="309" t="s">
        <v>587</v>
      </c>
      <c r="D94" s="309"/>
      <c r="E94" s="309"/>
      <c r="F94" s="332" t="s">
        <v>554</v>
      </c>
      <c r="G94" s="333"/>
      <c r="H94" s="309" t="s">
        <v>588</v>
      </c>
      <c r="I94" s="309" t="s">
        <v>589</v>
      </c>
      <c r="J94" s="309"/>
      <c r="K94" s="323"/>
    </row>
    <row r="95" s="1" customFormat="1" ht="15" customHeight="1">
      <c r="B95" s="334"/>
      <c r="C95" s="309" t="s">
        <v>590</v>
      </c>
      <c r="D95" s="309"/>
      <c r="E95" s="309"/>
      <c r="F95" s="332" t="s">
        <v>554</v>
      </c>
      <c r="G95" s="333"/>
      <c r="H95" s="309" t="s">
        <v>590</v>
      </c>
      <c r="I95" s="309" t="s">
        <v>589</v>
      </c>
      <c r="J95" s="309"/>
      <c r="K95" s="323"/>
    </row>
    <row r="96" s="1" customFormat="1" ht="15" customHeight="1">
      <c r="B96" s="334"/>
      <c r="C96" s="309" t="s">
        <v>35</v>
      </c>
      <c r="D96" s="309"/>
      <c r="E96" s="309"/>
      <c r="F96" s="332" t="s">
        <v>554</v>
      </c>
      <c r="G96" s="333"/>
      <c r="H96" s="309" t="s">
        <v>591</v>
      </c>
      <c r="I96" s="309" t="s">
        <v>589</v>
      </c>
      <c r="J96" s="309"/>
      <c r="K96" s="323"/>
    </row>
    <row r="97" s="1" customFormat="1" ht="15" customHeight="1">
      <c r="B97" s="334"/>
      <c r="C97" s="309" t="s">
        <v>45</v>
      </c>
      <c r="D97" s="309"/>
      <c r="E97" s="309"/>
      <c r="F97" s="332" t="s">
        <v>554</v>
      </c>
      <c r="G97" s="333"/>
      <c r="H97" s="309" t="s">
        <v>592</v>
      </c>
      <c r="I97" s="309" t="s">
        <v>589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593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548</v>
      </c>
      <c r="D103" s="324"/>
      <c r="E103" s="324"/>
      <c r="F103" s="324" t="s">
        <v>549</v>
      </c>
      <c r="G103" s="325"/>
      <c r="H103" s="324" t="s">
        <v>51</v>
      </c>
      <c r="I103" s="324" t="s">
        <v>54</v>
      </c>
      <c r="J103" s="324" t="s">
        <v>550</v>
      </c>
      <c r="K103" s="323"/>
    </row>
    <row r="104" s="1" customFormat="1" ht="17.25" customHeight="1">
      <c r="B104" s="321"/>
      <c r="C104" s="326" t="s">
        <v>551</v>
      </c>
      <c r="D104" s="326"/>
      <c r="E104" s="326"/>
      <c r="F104" s="327" t="s">
        <v>552</v>
      </c>
      <c r="G104" s="328"/>
      <c r="H104" s="326"/>
      <c r="I104" s="326"/>
      <c r="J104" s="326" t="s">
        <v>553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50</v>
      </c>
      <c r="D106" s="331"/>
      <c r="E106" s="331"/>
      <c r="F106" s="332" t="s">
        <v>554</v>
      </c>
      <c r="G106" s="309"/>
      <c r="H106" s="309" t="s">
        <v>594</v>
      </c>
      <c r="I106" s="309" t="s">
        <v>556</v>
      </c>
      <c r="J106" s="309">
        <v>20</v>
      </c>
      <c r="K106" s="323"/>
    </row>
    <row r="107" s="1" customFormat="1" ht="15" customHeight="1">
      <c r="B107" s="321"/>
      <c r="C107" s="309" t="s">
        <v>557</v>
      </c>
      <c r="D107" s="309"/>
      <c r="E107" s="309"/>
      <c r="F107" s="332" t="s">
        <v>554</v>
      </c>
      <c r="G107" s="309"/>
      <c r="H107" s="309" t="s">
        <v>594</v>
      </c>
      <c r="I107" s="309" t="s">
        <v>556</v>
      </c>
      <c r="J107" s="309">
        <v>120</v>
      </c>
      <c r="K107" s="323"/>
    </row>
    <row r="108" s="1" customFormat="1" ht="15" customHeight="1">
      <c r="B108" s="334"/>
      <c r="C108" s="309" t="s">
        <v>559</v>
      </c>
      <c r="D108" s="309"/>
      <c r="E108" s="309"/>
      <c r="F108" s="332" t="s">
        <v>560</v>
      </c>
      <c r="G108" s="309"/>
      <c r="H108" s="309" t="s">
        <v>594</v>
      </c>
      <c r="I108" s="309" t="s">
        <v>556</v>
      </c>
      <c r="J108" s="309">
        <v>50</v>
      </c>
      <c r="K108" s="323"/>
    </row>
    <row r="109" s="1" customFormat="1" ht="15" customHeight="1">
      <c r="B109" s="334"/>
      <c r="C109" s="309" t="s">
        <v>562</v>
      </c>
      <c r="D109" s="309"/>
      <c r="E109" s="309"/>
      <c r="F109" s="332" t="s">
        <v>554</v>
      </c>
      <c r="G109" s="309"/>
      <c r="H109" s="309" t="s">
        <v>594</v>
      </c>
      <c r="I109" s="309" t="s">
        <v>564</v>
      </c>
      <c r="J109" s="309"/>
      <c r="K109" s="323"/>
    </row>
    <row r="110" s="1" customFormat="1" ht="15" customHeight="1">
      <c r="B110" s="334"/>
      <c r="C110" s="309" t="s">
        <v>573</v>
      </c>
      <c r="D110" s="309"/>
      <c r="E110" s="309"/>
      <c r="F110" s="332" t="s">
        <v>560</v>
      </c>
      <c r="G110" s="309"/>
      <c r="H110" s="309" t="s">
        <v>594</v>
      </c>
      <c r="I110" s="309" t="s">
        <v>556</v>
      </c>
      <c r="J110" s="309">
        <v>50</v>
      </c>
      <c r="K110" s="323"/>
    </row>
    <row r="111" s="1" customFormat="1" ht="15" customHeight="1">
      <c r="B111" s="334"/>
      <c r="C111" s="309" t="s">
        <v>581</v>
      </c>
      <c r="D111" s="309"/>
      <c r="E111" s="309"/>
      <c r="F111" s="332" t="s">
        <v>560</v>
      </c>
      <c r="G111" s="309"/>
      <c r="H111" s="309" t="s">
        <v>594</v>
      </c>
      <c r="I111" s="309" t="s">
        <v>556</v>
      </c>
      <c r="J111" s="309">
        <v>50</v>
      </c>
      <c r="K111" s="323"/>
    </row>
    <row r="112" s="1" customFormat="1" ht="15" customHeight="1">
      <c r="B112" s="334"/>
      <c r="C112" s="309" t="s">
        <v>579</v>
      </c>
      <c r="D112" s="309"/>
      <c r="E112" s="309"/>
      <c r="F112" s="332" t="s">
        <v>560</v>
      </c>
      <c r="G112" s="309"/>
      <c r="H112" s="309" t="s">
        <v>594</v>
      </c>
      <c r="I112" s="309" t="s">
        <v>556</v>
      </c>
      <c r="J112" s="309">
        <v>50</v>
      </c>
      <c r="K112" s="323"/>
    </row>
    <row r="113" s="1" customFormat="1" ht="15" customHeight="1">
      <c r="B113" s="334"/>
      <c r="C113" s="309" t="s">
        <v>50</v>
      </c>
      <c r="D113" s="309"/>
      <c r="E113" s="309"/>
      <c r="F113" s="332" t="s">
        <v>554</v>
      </c>
      <c r="G113" s="309"/>
      <c r="H113" s="309" t="s">
        <v>595</v>
      </c>
      <c r="I113" s="309" t="s">
        <v>556</v>
      </c>
      <c r="J113" s="309">
        <v>20</v>
      </c>
      <c r="K113" s="323"/>
    </row>
    <row r="114" s="1" customFormat="1" ht="15" customHeight="1">
      <c r="B114" s="334"/>
      <c r="C114" s="309" t="s">
        <v>596</v>
      </c>
      <c r="D114" s="309"/>
      <c r="E114" s="309"/>
      <c r="F114" s="332" t="s">
        <v>554</v>
      </c>
      <c r="G114" s="309"/>
      <c r="H114" s="309" t="s">
        <v>597</v>
      </c>
      <c r="I114" s="309" t="s">
        <v>556</v>
      </c>
      <c r="J114" s="309">
        <v>120</v>
      </c>
      <c r="K114" s="323"/>
    </row>
    <row r="115" s="1" customFormat="1" ht="15" customHeight="1">
      <c r="B115" s="334"/>
      <c r="C115" s="309" t="s">
        <v>35</v>
      </c>
      <c r="D115" s="309"/>
      <c r="E115" s="309"/>
      <c r="F115" s="332" t="s">
        <v>554</v>
      </c>
      <c r="G115" s="309"/>
      <c r="H115" s="309" t="s">
        <v>598</v>
      </c>
      <c r="I115" s="309" t="s">
        <v>589</v>
      </c>
      <c r="J115" s="309"/>
      <c r="K115" s="323"/>
    </row>
    <row r="116" s="1" customFormat="1" ht="15" customHeight="1">
      <c r="B116" s="334"/>
      <c r="C116" s="309" t="s">
        <v>45</v>
      </c>
      <c r="D116" s="309"/>
      <c r="E116" s="309"/>
      <c r="F116" s="332" t="s">
        <v>554</v>
      </c>
      <c r="G116" s="309"/>
      <c r="H116" s="309" t="s">
        <v>599</v>
      </c>
      <c r="I116" s="309" t="s">
        <v>589</v>
      </c>
      <c r="J116" s="309"/>
      <c r="K116" s="323"/>
    </row>
    <row r="117" s="1" customFormat="1" ht="15" customHeight="1">
      <c r="B117" s="334"/>
      <c r="C117" s="309" t="s">
        <v>54</v>
      </c>
      <c r="D117" s="309"/>
      <c r="E117" s="309"/>
      <c r="F117" s="332" t="s">
        <v>554</v>
      </c>
      <c r="G117" s="309"/>
      <c r="H117" s="309" t="s">
        <v>600</v>
      </c>
      <c r="I117" s="309" t="s">
        <v>601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602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548</v>
      </c>
      <c r="D123" s="324"/>
      <c r="E123" s="324"/>
      <c r="F123" s="324" t="s">
        <v>549</v>
      </c>
      <c r="G123" s="325"/>
      <c r="H123" s="324" t="s">
        <v>51</v>
      </c>
      <c r="I123" s="324" t="s">
        <v>54</v>
      </c>
      <c r="J123" s="324" t="s">
        <v>550</v>
      </c>
      <c r="K123" s="353"/>
    </row>
    <row r="124" s="1" customFormat="1" ht="17.25" customHeight="1">
      <c r="B124" s="352"/>
      <c r="C124" s="326" t="s">
        <v>551</v>
      </c>
      <c r="D124" s="326"/>
      <c r="E124" s="326"/>
      <c r="F124" s="327" t="s">
        <v>552</v>
      </c>
      <c r="G124" s="328"/>
      <c r="H124" s="326"/>
      <c r="I124" s="326"/>
      <c r="J124" s="326" t="s">
        <v>553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557</v>
      </c>
      <c r="D126" s="331"/>
      <c r="E126" s="331"/>
      <c r="F126" s="332" t="s">
        <v>554</v>
      </c>
      <c r="G126" s="309"/>
      <c r="H126" s="309" t="s">
        <v>594</v>
      </c>
      <c r="I126" s="309" t="s">
        <v>556</v>
      </c>
      <c r="J126" s="309">
        <v>120</v>
      </c>
      <c r="K126" s="357"/>
    </row>
    <row r="127" s="1" customFormat="1" ht="15" customHeight="1">
      <c r="B127" s="354"/>
      <c r="C127" s="309" t="s">
        <v>603</v>
      </c>
      <c r="D127" s="309"/>
      <c r="E127" s="309"/>
      <c r="F127" s="332" t="s">
        <v>554</v>
      </c>
      <c r="G127" s="309"/>
      <c r="H127" s="309" t="s">
        <v>604</v>
      </c>
      <c r="I127" s="309" t="s">
        <v>556</v>
      </c>
      <c r="J127" s="309" t="s">
        <v>605</v>
      </c>
      <c r="K127" s="357"/>
    </row>
    <row r="128" s="1" customFormat="1" ht="15" customHeight="1">
      <c r="B128" s="354"/>
      <c r="C128" s="309" t="s">
        <v>502</v>
      </c>
      <c r="D128" s="309"/>
      <c r="E128" s="309"/>
      <c r="F128" s="332" t="s">
        <v>554</v>
      </c>
      <c r="G128" s="309"/>
      <c r="H128" s="309" t="s">
        <v>606</v>
      </c>
      <c r="I128" s="309" t="s">
        <v>556</v>
      </c>
      <c r="J128" s="309" t="s">
        <v>605</v>
      </c>
      <c r="K128" s="357"/>
    </row>
    <row r="129" s="1" customFormat="1" ht="15" customHeight="1">
      <c r="B129" s="354"/>
      <c r="C129" s="309" t="s">
        <v>565</v>
      </c>
      <c r="D129" s="309"/>
      <c r="E129" s="309"/>
      <c r="F129" s="332" t="s">
        <v>560</v>
      </c>
      <c r="G129" s="309"/>
      <c r="H129" s="309" t="s">
        <v>566</v>
      </c>
      <c r="I129" s="309" t="s">
        <v>556</v>
      </c>
      <c r="J129" s="309">
        <v>15</v>
      </c>
      <c r="K129" s="357"/>
    </row>
    <row r="130" s="1" customFormat="1" ht="15" customHeight="1">
      <c r="B130" s="354"/>
      <c r="C130" s="335" t="s">
        <v>567</v>
      </c>
      <c r="D130" s="335"/>
      <c r="E130" s="335"/>
      <c r="F130" s="336" t="s">
        <v>560</v>
      </c>
      <c r="G130" s="335"/>
      <c r="H130" s="335" t="s">
        <v>568</v>
      </c>
      <c r="I130" s="335" t="s">
        <v>556</v>
      </c>
      <c r="J130" s="335">
        <v>15</v>
      </c>
      <c r="K130" s="357"/>
    </row>
    <row r="131" s="1" customFormat="1" ht="15" customHeight="1">
      <c r="B131" s="354"/>
      <c r="C131" s="335" t="s">
        <v>569</v>
      </c>
      <c r="D131" s="335"/>
      <c r="E131" s="335"/>
      <c r="F131" s="336" t="s">
        <v>560</v>
      </c>
      <c r="G131" s="335"/>
      <c r="H131" s="335" t="s">
        <v>570</v>
      </c>
      <c r="I131" s="335" t="s">
        <v>556</v>
      </c>
      <c r="J131" s="335">
        <v>20</v>
      </c>
      <c r="K131" s="357"/>
    </row>
    <row r="132" s="1" customFormat="1" ht="15" customHeight="1">
      <c r="B132" s="354"/>
      <c r="C132" s="335" t="s">
        <v>571</v>
      </c>
      <c r="D132" s="335"/>
      <c r="E132" s="335"/>
      <c r="F132" s="336" t="s">
        <v>560</v>
      </c>
      <c r="G132" s="335"/>
      <c r="H132" s="335" t="s">
        <v>572</v>
      </c>
      <c r="I132" s="335" t="s">
        <v>556</v>
      </c>
      <c r="J132" s="335">
        <v>20</v>
      </c>
      <c r="K132" s="357"/>
    </row>
    <row r="133" s="1" customFormat="1" ht="15" customHeight="1">
      <c r="B133" s="354"/>
      <c r="C133" s="309" t="s">
        <v>559</v>
      </c>
      <c r="D133" s="309"/>
      <c r="E133" s="309"/>
      <c r="F133" s="332" t="s">
        <v>560</v>
      </c>
      <c r="G133" s="309"/>
      <c r="H133" s="309" t="s">
        <v>594</v>
      </c>
      <c r="I133" s="309" t="s">
        <v>556</v>
      </c>
      <c r="J133" s="309">
        <v>50</v>
      </c>
      <c r="K133" s="357"/>
    </row>
    <row r="134" s="1" customFormat="1" ht="15" customHeight="1">
      <c r="B134" s="354"/>
      <c r="C134" s="309" t="s">
        <v>573</v>
      </c>
      <c r="D134" s="309"/>
      <c r="E134" s="309"/>
      <c r="F134" s="332" t="s">
        <v>560</v>
      </c>
      <c r="G134" s="309"/>
      <c r="H134" s="309" t="s">
        <v>594</v>
      </c>
      <c r="I134" s="309" t="s">
        <v>556</v>
      </c>
      <c r="J134" s="309">
        <v>50</v>
      </c>
      <c r="K134" s="357"/>
    </row>
    <row r="135" s="1" customFormat="1" ht="15" customHeight="1">
      <c r="B135" s="354"/>
      <c r="C135" s="309" t="s">
        <v>579</v>
      </c>
      <c r="D135" s="309"/>
      <c r="E135" s="309"/>
      <c r="F135" s="332" t="s">
        <v>560</v>
      </c>
      <c r="G135" s="309"/>
      <c r="H135" s="309" t="s">
        <v>594</v>
      </c>
      <c r="I135" s="309" t="s">
        <v>556</v>
      </c>
      <c r="J135" s="309">
        <v>50</v>
      </c>
      <c r="K135" s="357"/>
    </row>
    <row r="136" s="1" customFormat="1" ht="15" customHeight="1">
      <c r="B136" s="354"/>
      <c r="C136" s="309" t="s">
        <v>581</v>
      </c>
      <c r="D136" s="309"/>
      <c r="E136" s="309"/>
      <c r="F136" s="332" t="s">
        <v>560</v>
      </c>
      <c r="G136" s="309"/>
      <c r="H136" s="309" t="s">
        <v>594</v>
      </c>
      <c r="I136" s="309" t="s">
        <v>556</v>
      </c>
      <c r="J136" s="309">
        <v>50</v>
      </c>
      <c r="K136" s="357"/>
    </row>
    <row r="137" s="1" customFormat="1" ht="15" customHeight="1">
      <c r="B137" s="354"/>
      <c r="C137" s="309" t="s">
        <v>582</v>
      </c>
      <c r="D137" s="309"/>
      <c r="E137" s="309"/>
      <c r="F137" s="332" t="s">
        <v>560</v>
      </c>
      <c r="G137" s="309"/>
      <c r="H137" s="309" t="s">
        <v>607</v>
      </c>
      <c r="I137" s="309" t="s">
        <v>556</v>
      </c>
      <c r="J137" s="309">
        <v>255</v>
      </c>
      <c r="K137" s="357"/>
    </row>
    <row r="138" s="1" customFormat="1" ht="15" customHeight="1">
      <c r="B138" s="354"/>
      <c r="C138" s="309" t="s">
        <v>584</v>
      </c>
      <c r="D138" s="309"/>
      <c r="E138" s="309"/>
      <c r="F138" s="332" t="s">
        <v>554</v>
      </c>
      <c r="G138" s="309"/>
      <c r="H138" s="309" t="s">
        <v>608</v>
      </c>
      <c r="I138" s="309" t="s">
        <v>586</v>
      </c>
      <c r="J138" s="309"/>
      <c r="K138" s="357"/>
    </row>
    <row r="139" s="1" customFormat="1" ht="15" customHeight="1">
      <c r="B139" s="354"/>
      <c r="C139" s="309" t="s">
        <v>587</v>
      </c>
      <c r="D139" s="309"/>
      <c r="E139" s="309"/>
      <c r="F139" s="332" t="s">
        <v>554</v>
      </c>
      <c r="G139" s="309"/>
      <c r="H139" s="309" t="s">
        <v>609</v>
      </c>
      <c r="I139" s="309" t="s">
        <v>589</v>
      </c>
      <c r="J139" s="309"/>
      <c r="K139" s="357"/>
    </row>
    <row r="140" s="1" customFormat="1" ht="15" customHeight="1">
      <c r="B140" s="354"/>
      <c r="C140" s="309" t="s">
        <v>590</v>
      </c>
      <c r="D140" s="309"/>
      <c r="E140" s="309"/>
      <c r="F140" s="332" t="s">
        <v>554</v>
      </c>
      <c r="G140" s="309"/>
      <c r="H140" s="309" t="s">
        <v>590</v>
      </c>
      <c r="I140" s="309" t="s">
        <v>589</v>
      </c>
      <c r="J140" s="309"/>
      <c r="K140" s="357"/>
    </row>
    <row r="141" s="1" customFormat="1" ht="15" customHeight="1">
      <c r="B141" s="354"/>
      <c r="C141" s="309" t="s">
        <v>35</v>
      </c>
      <c r="D141" s="309"/>
      <c r="E141" s="309"/>
      <c r="F141" s="332" t="s">
        <v>554</v>
      </c>
      <c r="G141" s="309"/>
      <c r="H141" s="309" t="s">
        <v>610</v>
      </c>
      <c r="I141" s="309" t="s">
        <v>589</v>
      </c>
      <c r="J141" s="309"/>
      <c r="K141" s="357"/>
    </row>
    <row r="142" s="1" customFormat="1" ht="15" customHeight="1">
      <c r="B142" s="354"/>
      <c r="C142" s="309" t="s">
        <v>611</v>
      </c>
      <c r="D142" s="309"/>
      <c r="E142" s="309"/>
      <c r="F142" s="332" t="s">
        <v>554</v>
      </c>
      <c r="G142" s="309"/>
      <c r="H142" s="309" t="s">
        <v>612</v>
      </c>
      <c r="I142" s="309" t="s">
        <v>589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613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548</v>
      </c>
      <c r="D148" s="324"/>
      <c r="E148" s="324"/>
      <c r="F148" s="324" t="s">
        <v>549</v>
      </c>
      <c r="G148" s="325"/>
      <c r="H148" s="324" t="s">
        <v>51</v>
      </c>
      <c r="I148" s="324" t="s">
        <v>54</v>
      </c>
      <c r="J148" s="324" t="s">
        <v>550</v>
      </c>
      <c r="K148" s="323"/>
    </row>
    <row r="149" s="1" customFormat="1" ht="17.25" customHeight="1">
      <c r="B149" s="321"/>
      <c r="C149" s="326" t="s">
        <v>551</v>
      </c>
      <c r="D149" s="326"/>
      <c r="E149" s="326"/>
      <c r="F149" s="327" t="s">
        <v>552</v>
      </c>
      <c r="G149" s="328"/>
      <c r="H149" s="326"/>
      <c r="I149" s="326"/>
      <c r="J149" s="326" t="s">
        <v>553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557</v>
      </c>
      <c r="D151" s="309"/>
      <c r="E151" s="309"/>
      <c r="F151" s="362" t="s">
        <v>554</v>
      </c>
      <c r="G151" s="309"/>
      <c r="H151" s="361" t="s">
        <v>594</v>
      </c>
      <c r="I151" s="361" t="s">
        <v>556</v>
      </c>
      <c r="J151" s="361">
        <v>120</v>
      </c>
      <c r="K151" s="357"/>
    </row>
    <row r="152" s="1" customFormat="1" ht="15" customHeight="1">
      <c r="B152" s="334"/>
      <c r="C152" s="361" t="s">
        <v>603</v>
      </c>
      <c r="D152" s="309"/>
      <c r="E152" s="309"/>
      <c r="F152" s="362" t="s">
        <v>554</v>
      </c>
      <c r="G152" s="309"/>
      <c r="H152" s="361" t="s">
        <v>614</v>
      </c>
      <c r="I152" s="361" t="s">
        <v>556</v>
      </c>
      <c r="J152" s="361" t="s">
        <v>605</v>
      </c>
      <c r="K152" s="357"/>
    </row>
    <row r="153" s="1" customFormat="1" ht="15" customHeight="1">
      <c r="B153" s="334"/>
      <c r="C153" s="361" t="s">
        <v>502</v>
      </c>
      <c r="D153" s="309"/>
      <c r="E153" s="309"/>
      <c r="F153" s="362" t="s">
        <v>554</v>
      </c>
      <c r="G153" s="309"/>
      <c r="H153" s="361" t="s">
        <v>615</v>
      </c>
      <c r="I153" s="361" t="s">
        <v>556</v>
      </c>
      <c r="J153" s="361" t="s">
        <v>605</v>
      </c>
      <c r="K153" s="357"/>
    </row>
    <row r="154" s="1" customFormat="1" ht="15" customHeight="1">
      <c r="B154" s="334"/>
      <c r="C154" s="361" t="s">
        <v>559</v>
      </c>
      <c r="D154" s="309"/>
      <c r="E154" s="309"/>
      <c r="F154" s="362" t="s">
        <v>560</v>
      </c>
      <c r="G154" s="309"/>
      <c r="H154" s="361" t="s">
        <v>594</v>
      </c>
      <c r="I154" s="361" t="s">
        <v>556</v>
      </c>
      <c r="J154" s="361">
        <v>50</v>
      </c>
      <c r="K154" s="357"/>
    </row>
    <row r="155" s="1" customFormat="1" ht="15" customHeight="1">
      <c r="B155" s="334"/>
      <c r="C155" s="361" t="s">
        <v>562</v>
      </c>
      <c r="D155" s="309"/>
      <c r="E155" s="309"/>
      <c r="F155" s="362" t="s">
        <v>554</v>
      </c>
      <c r="G155" s="309"/>
      <c r="H155" s="361" t="s">
        <v>594</v>
      </c>
      <c r="I155" s="361" t="s">
        <v>564</v>
      </c>
      <c r="J155" s="361"/>
      <c r="K155" s="357"/>
    </row>
    <row r="156" s="1" customFormat="1" ht="15" customHeight="1">
      <c r="B156" s="334"/>
      <c r="C156" s="361" t="s">
        <v>573</v>
      </c>
      <c r="D156" s="309"/>
      <c r="E156" s="309"/>
      <c r="F156" s="362" t="s">
        <v>560</v>
      </c>
      <c r="G156" s="309"/>
      <c r="H156" s="361" t="s">
        <v>594</v>
      </c>
      <c r="I156" s="361" t="s">
        <v>556</v>
      </c>
      <c r="J156" s="361">
        <v>50</v>
      </c>
      <c r="K156" s="357"/>
    </row>
    <row r="157" s="1" customFormat="1" ht="15" customHeight="1">
      <c r="B157" s="334"/>
      <c r="C157" s="361" t="s">
        <v>581</v>
      </c>
      <c r="D157" s="309"/>
      <c r="E157" s="309"/>
      <c r="F157" s="362" t="s">
        <v>560</v>
      </c>
      <c r="G157" s="309"/>
      <c r="H157" s="361" t="s">
        <v>594</v>
      </c>
      <c r="I157" s="361" t="s">
        <v>556</v>
      </c>
      <c r="J157" s="361">
        <v>50</v>
      </c>
      <c r="K157" s="357"/>
    </row>
    <row r="158" s="1" customFormat="1" ht="15" customHeight="1">
      <c r="B158" s="334"/>
      <c r="C158" s="361" t="s">
        <v>579</v>
      </c>
      <c r="D158" s="309"/>
      <c r="E158" s="309"/>
      <c r="F158" s="362" t="s">
        <v>560</v>
      </c>
      <c r="G158" s="309"/>
      <c r="H158" s="361" t="s">
        <v>594</v>
      </c>
      <c r="I158" s="361" t="s">
        <v>556</v>
      </c>
      <c r="J158" s="361">
        <v>50</v>
      </c>
      <c r="K158" s="357"/>
    </row>
    <row r="159" s="1" customFormat="1" ht="15" customHeight="1">
      <c r="B159" s="334"/>
      <c r="C159" s="361" t="s">
        <v>105</v>
      </c>
      <c r="D159" s="309"/>
      <c r="E159" s="309"/>
      <c r="F159" s="362" t="s">
        <v>554</v>
      </c>
      <c r="G159" s="309"/>
      <c r="H159" s="361" t="s">
        <v>616</v>
      </c>
      <c r="I159" s="361" t="s">
        <v>556</v>
      </c>
      <c r="J159" s="361" t="s">
        <v>617</v>
      </c>
      <c r="K159" s="357"/>
    </row>
    <row r="160" s="1" customFormat="1" ht="15" customHeight="1">
      <c r="B160" s="334"/>
      <c r="C160" s="361" t="s">
        <v>618</v>
      </c>
      <c r="D160" s="309"/>
      <c r="E160" s="309"/>
      <c r="F160" s="362" t="s">
        <v>554</v>
      </c>
      <c r="G160" s="309"/>
      <c r="H160" s="361" t="s">
        <v>619</v>
      </c>
      <c r="I160" s="361" t="s">
        <v>589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620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548</v>
      </c>
      <c r="D166" s="324"/>
      <c r="E166" s="324"/>
      <c r="F166" s="324" t="s">
        <v>549</v>
      </c>
      <c r="G166" s="366"/>
      <c r="H166" s="367" t="s">
        <v>51</v>
      </c>
      <c r="I166" s="367" t="s">
        <v>54</v>
      </c>
      <c r="J166" s="324" t="s">
        <v>550</v>
      </c>
      <c r="K166" s="301"/>
    </row>
    <row r="167" s="1" customFormat="1" ht="17.25" customHeight="1">
      <c r="B167" s="302"/>
      <c r="C167" s="326" t="s">
        <v>551</v>
      </c>
      <c r="D167" s="326"/>
      <c r="E167" s="326"/>
      <c r="F167" s="327" t="s">
        <v>552</v>
      </c>
      <c r="G167" s="368"/>
      <c r="H167" s="369"/>
      <c r="I167" s="369"/>
      <c r="J167" s="326" t="s">
        <v>553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557</v>
      </c>
      <c r="D169" s="309"/>
      <c r="E169" s="309"/>
      <c r="F169" s="332" t="s">
        <v>554</v>
      </c>
      <c r="G169" s="309"/>
      <c r="H169" s="309" t="s">
        <v>594</v>
      </c>
      <c r="I169" s="309" t="s">
        <v>556</v>
      </c>
      <c r="J169" s="309">
        <v>120</v>
      </c>
      <c r="K169" s="357"/>
    </row>
    <row r="170" s="1" customFormat="1" ht="15" customHeight="1">
      <c r="B170" s="334"/>
      <c r="C170" s="309" t="s">
        <v>603</v>
      </c>
      <c r="D170" s="309"/>
      <c r="E170" s="309"/>
      <c r="F170" s="332" t="s">
        <v>554</v>
      </c>
      <c r="G170" s="309"/>
      <c r="H170" s="309" t="s">
        <v>604</v>
      </c>
      <c r="I170" s="309" t="s">
        <v>556</v>
      </c>
      <c r="J170" s="309" t="s">
        <v>605</v>
      </c>
      <c r="K170" s="357"/>
    </row>
    <row r="171" s="1" customFormat="1" ht="15" customHeight="1">
      <c r="B171" s="334"/>
      <c r="C171" s="309" t="s">
        <v>502</v>
      </c>
      <c r="D171" s="309"/>
      <c r="E171" s="309"/>
      <c r="F171" s="332" t="s">
        <v>554</v>
      </c>
      <c r="G171" s="309"/>
      <c r="H171" s="309" t="s">
        <v>621</v>
      </c>
      <c r="I171" s="309" t="s">
        <v>556</v>
      </c>
      <c r="J171" s="309" t="s">
        <v>605</v>
      </c>
      <c r="K171" s="357"/>
    </row>
    <row r="172" s="1" customFormat="1" ht="15" customHeight="1">
      <c r="B172" s="334"/>
      <c r="C172" s="309" t="s">
        <v>559</v>
      </c>
      <c r="D172" s="309"/>
      <c r="E172" s="309"/>
      <c r="F172" s="332" t="s">
        <v>560</v>
      </c>
      <c r="G172" s="309"/>
      <c r="H172" s="309" t="s">
        <v>621</v>
      </c>
      <c r="I172" s="309" t="s">
        <v>556</v>
      </c>
      <c r="J172" s="309">
        <v>50</v>
      </c>
      <c r="K172" s="357"/>
    </row>
    <row r="173" s="1" customFormat="1" ht="15" customHeight="1">
      <c r="B173" s="334"/>
      <c r="C173" s="309" t="s">
        <v>562</v>
      </c>
      <c r="D173" s="309"/>
      <c r="E173" s="309"/>
      <c r="F173" s="332" t="s">
        <v>554</v>
      </c>
      <c r="G173" s="309"/>
      <c r="H173" s="309" t="s">
        <v>621</v>
      </c>
      <c r="I173" s="309" t="s">
        <v>564</v>
      </c>
      <c r="J173" s="309"/>
      <c r="K173" s="357"/>
    </row>
    <row r="174" s="1" customFormat="1" ht="15" customHeight="1">
      <c r="B174" s="334"/>
      <c r="C174" s="309" t="s">
        <v>573</v>
      </c>
      <c r="D174" s="309"/>
      <c r="E174" s="309"/>
      <c r="F174" s="332" t="s">
        <v>560</v>
      </c>
      <c r="G174" s="309"/>
      <c r="H174" s="309" t="s">
        <v>621</v>
      </c>
      <c r="I174" s="309" t="s">
        <v>556</v>
      </c>
      <c r="J174" s="309">
        <v>50</v>
      </c>
      <c r="K174" s="357"/>
    </row>
    <row r="175" s="1" customFormat="1" ht="15" customHeight="1">
      <c r="B175" s="334"/>
      <c r="C175" s="309" t="s">
        <v>581</v>
      </c>
      <c r="D175" s="309"/>
      <c r="E175" s="309"/>
      <c r="F175" s="332" t="s">
        <v>560</v>
      </c>
      <c r="G175" s="309"/>
      <c r="H175" s="309" t="s">
        <v>621</v>
      </c>
      <c r="I175" s="309" t="s">
        <v>556</v>
      </c>
      <c r="J175" s="309">
        <v>50</v>
      </c>
      <c r="K175" s="357"/>
    </row>
    <row r="176" s="1" customFormat="1" ht="15" customHeight="1">
      <c r="B176" s="334"/>
      <c r="C176" s="309" t="s">
        <v>579</v>
      </c>
      <c r="D176" s="309"/>
      <c r="E176" s="309"/>
      <c r="F176" s="332" t="s">
        <v>560</v>
      </c>
      <c r="G176" s="309"/>
      <c r="H176" s="309" t="s">
        <v>621</v>
      </c>
      <c r="I176" s="309" t="s">
        <v>556</v>
      </c>
      <c r="J176" s="309">
        <v>50</v>
      </c>
      <c r="K176" s="357"/>
    </row>
    <row r="177" s="1" customFormat="1" ht="15" customHeight="1">
      <c r="B177" s="334"/>
      <c r="C177" s="309" t="s">
        <v>114</v>
      </c>
      <c r="D177" s="309"/>
      <c r="E177" s="309"/>
      <c r="F177" s="332" t="s">
        <v>554</v>
      </c>
      <c r="G177" s="309"/>
      <c r="H177" s="309" t="s">
        <v>622</v>
      </c>
      <c r="I177" s="309" t="s">
        <v>623</v>
      </c>
      <c r="J177" s="309"/>
      <c r="K177" s="357"/>
    </row>
    <row r="178" s="1" customFormat="1" ht="15" customHeight="1">
      <c r="B178" s="334"/>
      <c r="C178" s="309" t="s">
        <v>54</v>
      </c>
      <c r="D178" s="309"/>
      <c r="E178" s="309"/>
      <c r="F178" s="332" t="s">
        <v>554</v>
      </c>
      <c r="G178" s="309"/>
      <c r="H178" s="309" t="s">
        <v>624</v>
      </c>
      <c r="I178" s="309" t="s">
        <v>625</v>
      </c>
      <c r="J178" s="309">
        <v>1</v>
      </c>
      <c r="K178" s="357"/>
    </row>
    <row r="179" s="1" customFormat="1" ht="15" customHeight="1">
      <c r="B179" s="334"/>
      <c r="C179" s="309" t="s">
        <v>50</v>
      </c>
      <c r="D179" s="309"/>
      <c r="E179" s="309"/>
      <c r="F179" s="332" t="s">
        <v>554</v>
      </c>
      <c r="G179" s="309"/>
      <c r="H179" s="309" t="s">
        <v>626</v>
      </c>
      <c r="I179" s="309" t="s">
        <v>556</v>
      </c>
      <c r="J179" s="309">
        <v>20</v>
      </c>
      <c r="K179" s="357"/>
    </row>
    <row r="180" s="1" customFormat="1" ht="15" customHeight="1">
      <c r="B180" s="334"/>
      <c r="C180" s="309" t="s">
        <v>51</v>
      </c>
      <c r="D180" s="309"/>
      <c r="E180" s="309"/>
      <c r="F180" s="332" t="s">
        <v>554</v>
      </c>
      <c r="G180" s="309"/>
      <c r="H180" s="309" t="s">
        <v>627</v>
      </c>
      <c r="I180" s="309" t="s">
        <v>556</v>
      </c>
      <c r="J180" s="309">
        <v>255</v>
      </c>
      <c r="K180" s="357"/>
    </row>
    <row r="181" s="1" customFormat="1" ht="15" customHeight="1">
      <c r="B181" s="334"/>
      <c r="C181" s="309" t="s">
        <v>115</v>
      </c>
      <c r="D181" s="309"/>
      <c r="E181" s="309"/>
      <c r="F181" s="332" t="s">
        <v>554</v>
      </c>
      <c r="G181" s="309"/>
      <c r="H181" s="309" t="s">
        <v>518</v>
      </c>
      <c r="I181" s="309" t="s">
        <v>556</v>
      </c>
      <c r="J181" s="309">
        <v>10</v>
      </c>
      <c r="K181" s="357"/>
    </row>
    <row r="182" s="1" customFormat="1" ht="15" customHeight="1">
      <c r="B182" s="334"/>
      <c r="C182" s="309" t="s">
        <v>116</v>
      </c>
      <c r="D182" s="309"/>
      <c r="E182" s="309"/>
      <c r="F182" s="332" t="s">
        <v>554</v>
      </c>
      <c r="G182" s="309"/>
      <c r="H182" s="309" t="s">
        <v>628</v>
      </c>
      <c r="I182" s="309" t="s">
        <v>589</v>
      </c>
      <c r="J182" s="309"/>
      <c r="K182" s="357"/>
    </row>
    <row r="183" s="1" customFormat="1" ht="15" customHeight="1">
      <c r="B183" s="334"/>
      <c r="C183" s="309" t="s">
        <v>629</v>
      </c>
      <c r="D183" s="309"/>
      <c r="E183" s="309"/>
      <c r="F183" s="332" t="s">
        <v>554</v>
      </c>
      <c r="G183" s="309"/>
      <c r="H183" s="309" t="s">
        <v>630</v>
      </c>
      <c r="I183" s="309" t="s">
        <v>589</v>
      </c>
      <c r="J183" s="309"/>
      <c r="K183" s="357"/>
    </row>
    <row r="184" s="1" customFormat="1" ht="15" customHeight="1">
      <c r="B184" s="334"/>
      <c r="C184" s="309" t="s">
        <v>618</v>
      </c>
      <c r="D184" s="309"/>
      <c r="E184" s="309"/>
      <c r="F184" s="332" t="s">
        <v>554</v>
      </c>
      <c r="G184" s="309"/>
      <c r="H184" s="309" t="s">
        <v>631</v>
      </c>
      <c r="I184" s="309" t="s">
        <v>589</v>
      </c>
      <c r="J184" s="309"/>
      <c r="K184" s="357"/>
    </row>
    <row r="185" s="1" customFormat="1" ht="15" customHeight="1">
      <c r="B185" s="334"/>
      <c r="C185" s="309" t="s">
        <v>118</v>
      </c>
      <c r="D185" s="309"/>
      <c r="E185" s="309"/>
      <c r="F185" s="332" t="s">
        <v>560</v>
      </c>
      <c r="G185" s="309"/>
      <c r="H185" s="309" t="s">
        <v>632</v>
      </c>
      <c r="I185" s="309" t="s">
        <v>556</v>
      </c>
      <c r="J185" s="309">
        <v>50</v>
      </c>
      <c r="K185" s="357"/>
    </row>
    <row r="186" s="1" customFormat="1" ht="15" customHeight="1">
      <c r="B186" s="334"/>
      <c r="C186" s="309" t="s">
        <v>633</v>
      </c>
      <c r="D186" s="309"/>
      <c r="E186" s="309"/>
      <c r="F186" s="332" t="s">
        <v>560</v>
      </c>
      <c r="G186" s="309"/>
      <c r="H186" s="309" t="s">
        <v>634</v>
      </c>
      <c r="I186" s="309" t="s">
        <v>635</v>
      </c>
      <c r="J186" s="309"/>
      <c r="K186" s="357"/>
    </row>
    <row r="187" s="1" customFormat="1" ht="15" customHeight="1">
      <c r="B187" s="334"/>
      <c r="C187" s="309" t="s">
        <v>636</v>
      </c>
      <c r="D187" s="309"/>
      <c r="E187" s="309"/>
      <c r="F187" s="332" t="s">
        <v>560</v>
      </c>
      <c r="G187" s="309"/>
      <c r="H187" s="309" t="s">
        <v>637</v>
      </c>
      <c r="I187" s="309" t="s">
        <v>635</v>
      </c>
      <c r="J187" s="309"/>
      <c r="K187" s="357"/>
    </row>
    <row r="188" s="1" customFormat="1" ht="15" customHeight="1">
      <c r="B188" s="334"/>
      <c r="C188" s="309" t="s">
        <v>638</v>
      </c>
      <c r="D188" s="309"/>
      <c r="E188" s="309"/>
      <c r="F188" s="332" t="s">
        <v>560</v>
      </c>
      <c r="G188" s="309"/>
      <c r="H188" s="309" t="s">
        <v>639</v>
      </c>
      <c r="I188" s="309" t="s">
        <v>635</v>
      </c>
      <c r="J188" s="309"/>
      <c r="K188" s="357"/>
    </row>
    <row r="189" s="1" customFormat="1" ht="15" customHeight="1">
      <c r="B189" s="334"/>
      <c r="C189" s="370" t="s">
        <v>640</v>
      </c>
      <c r="D189" s="309"/>
      <c r="E189" s="309"/>
      <c r="F189" s="332" t="s">
        <v>560</v>
      </c>
      <c r="G189" s="309"/>
      <c r="H189" s="309" t="s">
        <v>641</v>
      </c>
      <c r="I189" s="309" t="s">
        <v>642</v>
      </c>
      <c r="J189" s="371" t="s">
        <v>643</v>
      </c>
      <c r="K189" s="357"/>
    </row>
    <row r="190" s="17" customFormat="1" ht="15" customHeight="1">
      <c r="B190" s="372"/>
      <c r="C190" s="373" t="s">
        <v>644</v>
      </c>
      <c r="D190" s="374"/>
      <c r="E190" s="374"/>
      <c r="F190" s="375" t="s">
        <v>560</v>
      </c>
      <c r="G190" s="374"/>
      <c r="H190" s="374" t="s">
        <v>645</v>
      </c>
      <c r="I190" s="374" t="s">
        <v>642</v>
      </c>
      <c r="J190" s="376" t="s">
        <v>643</v>
      </c>
      <c r="K190" s="377"/>
    </row>
    <row r="191" s="1" customFormat="1" ht="15" customHeight="1">
      <c r="B191" s="334"/>
      <c r="C191" s="370" t="s">
        <v>39</v>
      </c>
      <c r="D191" s="309"/>
      <c r="E191" s="309"/>
      <c r="F191" s="332" t="s">
        <v>554</v>
      </c>
      <c r="G191" s="309"/>
      <c r="H191" s="306" t="s">
        <v>646</v>
      </c>
      <c r="I191" s="309" t="s">
        <v>647</v>
      </c>
      <c r="J191" s="309"/>
      <c r="K191" s="357"/>
    </row>
    <row r="192" s="1" customFormat="1" ht="15" customHeight="1">
      <c r="B192" s="334"/>
      <c r="C192" s="370" t="s">
        <v>648</v>
      </c>
      <c r="D192" s="309"/>
      <c r="E192" s="309"/>
      <c r="F192" s="332" t="s">
        <v>554</v>
      </c>
      <c r="G192" s="309"/>
      <c r="H192" s="309" t="s">
        <v>649</v>
      </c>
      <c r="I192" s="309" t="s">
        <v>589</v>
      </c>
      <c r="J192" s="309"/>
      <c r="K192" s="357"/>
    </row>
    <row r="193" s="1" customFormat="1" ht="15" customHeight="1">
      <c r="B193" s="334"/>
      <c r="C193" s="370" t="s">
        <v>650</v>
      </c>
      <c r="D193" s="309"/>
      <c r="E193" s="309"/>
      <c r="F193" s="332" t="s">
        <v>554</v>
      </c>
      <c r="G193" s="309"/>
      <c r="H193" s="309" t="s">
        <v>651</v>
      </c>
      <c r="I193" s="309" t="s">
        <v>589</v>
      </c>
      <c r="J193" s="309"/>
      <c r="K193" s="357"/>
    </row>
    <row r="194" s="1" customFormat="1" ht="15" customHeight="1">
      <c r="B194" s="334"/>
      <c r="C194" s="370" t="s">
        <v>652</v>
      </c>
      <c r="D194" s="309"/>
      <c r="E194" s="309"/>
      <c r="F194" s="332" t="s">
        <v>560</v>
      </c>
      <c r="G194" s="309"/>
      <c r="H194" s="309" t="s">
        <v>653</v>
      </c>
      <c r="I194" s="309" t="s">
        <v>589</v>
      </c>
      <c r="J194" s="309"/>
      <c r="K194" s="357"/>
    </row>
    <row r="195" s="1" customFormat="1" ht="15" customHeight="1">
      <c r="B195" s="363"/>
      <c r="C195" s="378"/>
      <c r="D195" s="343"/>
      <c r="E195" s="343"/>
      <c r="F195" s="343"/>
      <c r="G195" s="343"/>
      <c r="H195" s="343"/>
      <c r="I195" s="343"/>
      <c r="J195" s="343"/>
      <c r="K195" s="364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45"/>
      <c r="C197" s="355"/>
      <c r="D197" s="355"/>
      <c r="E197" s="355"/>
      <c r="F197" s="365"/>
      <c r="G197" s="355"/>
      <c r="H197" s="355"/>
      <c r="I197" s="355"/>
      <c r="J197" s="355"/>
      <c r="K197" s="345"/>
    </row>
    <row r="198" s="1" customFormat="1" ht="18.75" customHeight="1">
      <c r="B198" s="317"/>
      <c r="C198" s="317"/>
      <c r="D198" s="317"/>
      <c r="E198" s="317"/>
      <c r="F198" s="317"/>
      <c r="G198" s="317"/>
      <c r="H198" s="317"/>
      <c r="I198" s="317"/>
      <c r="J198" s="317"/>
      <c r="K198" s="317"/>
    </row>
    <row r="199" s="1" customFormat="1" ht="13.5">
      <c r="B199" s="296"/>
      <c r="C199" s="297"/>
      <c r="D199" s="297"/>
      <c r="E199" s="297"/>
      <c r="F199" s="297"/>
      <c r="G199" s="297"/>
      <c r="H199" s="297"/>
      <c r="I199" s="297"/>
      <c r="J199" s="297"/>
      <c r="K199" s="298"/>
    </row>
    <row r="200" s="1" customFormat="1" ht="21">
      <c r="B200" s="299"/>
      <c r="C200" s="300" t="s">
        <v>654</v>
      </c>
      <c r="D200" s="300"/>
      <c r="E200" s="300"/>
      <c r="F200" s="300"/>
      <c r="G200" s="300"/>
      <c r="H200" s="300"/>
      <c r="I200" s="300"/>
      <c r="J200" s="300"/>
      <c r="K200" s="301"/>
    </row>
    <row r="201" s="1" customFormat="1" ht="25.5" customHeight="1">
      <c r="B201" s="299"/>
      <c r="C201" s="379" t="s">
        <v>655</v>
      </c>
      <c r="D201" s="379"/>
      <c r="E201" s="379"/>
      <c r="F201" s="379" t="s">
        <v>656</v>
      </c>
      <c r="G201" s="380"/>
      <c r="H201" s="379" t="s">
        <v>657</v>
      </c>
      <c r="I201" s="379"/>
      <c r="J201" s="379"/>
      <c r="K201" s="301"/>
    </row>
    <row r="202" s="1" customFormat="1" ht="5.25" customHeight="1">
      <c r="B202" s="334"/>
      <c r="C202" s="329"/>
      <c r="D202" s="329"/>
      <c r="E202" s="329"/>
      <c r="F202" s="329"/>
      <c r="G202" s="355"/>
      <c r="H202" s="329"/>
      <c r="I202" s="329"/>
      <c r="J202" s="329"/>
      <c r="K202" s="357"/>
    </row>
    <row r="203" s="1" customFormat="1" ht="15" customHeight="1">
      <c r="B203" s="334"/>
      <c r="C203" s="309" t="s">
        <v>647</v>
      </c>
      <c r="D203" s="309"/>
      <c r="E203" s="309"/>
      <c r="F203" s="332" t="s">
        <v>40</v>
      </c>
      <c r="G203" s="309"/>
      <c r="H203" s="309" t="s">
        <v>658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41</v>
      </c>
      <c r="G204" s="309"/>
      <c r="H204" s="309" t="s">
        <v>659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44</v>
      </c>
      <c r="G205" s="309"/>
      <c r="H205" s="309" t="s">
        <v>660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42</v>
      </c>
      <c r="G206" s="309"/>
      <c r="H206" s="309" t="s">
        <v>661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 t="s">
        <v>43</v>
      </c>
      <c r="G207" s="309"/>
      <c r="H207" s="309" t="s">
        <v>662</v>
      </c>
      <c r="I207" s="309"/>
      <c r="J207" s="309"/>
      <c r="K207" s="357"/>
    </row>
    <row r="208" s="1" customFormat="1" ht="15" customHeight="1">
      <c r="B208" s="334"/>
      <c r="C208" s="309"/>
      <c r="D208" s="309"/>
      <c r="E208" s="309"/>
      <c r="F208" s="332"/>
      <c r="G208" s="309"/>
      <c r="H208" s="309"/>
      <c r="I208" s="309"/>
      <c r="J208" s="309"/>
      <c r="K208" s="357"/>
    </row>
    <row r="209" s="1" customFormat="1" ht="15" customHeight="1">
      <c r="B209" s="334"/>
      <c r="C209" s="309" t="s">
        <v>601</v>
      </c>
      <c r="D209" s="309"/>
      <c r="E209" s="309"/>
      <c r="F209" s="332" t="s">
        <v>76</v>
      </c>
      <c r="G209" s="309"/>
      <c r="H209" s="309" t="s">
        <v>663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498</v>
      </c>
      <c r="G210" s="309"/>
      <c r="H210" s="309" t="s">
        <v>499</v>
      </c>
      <c r="I210" s="309"/>
      <c r="J210" s="309"/>
      <c r="K210" s="357"/>
    </row>
    <row r="211" s="1" customFormat="1" ht="15" customHeight="1">
      <c r="B211" s="334"/>
      <c r="C211" s="309"/>
      <c r="D211" s="309"/>
      <c r="E211" s="309"/>
      <c r="F211" s="332" t="s">
        <v>496</v>
      </c>
      <c r="G211" s="309"/>
      <c r="H211" s="309" t="s">
        <v>664</v>
      </c>
      <c r="I211" s="309"/>
      <c r="J211" s="309"/>
      <c r="K211" s="357"/>
    </row>
    <row r="212" s="1" customFormat="1" ht="15" customHeight="1">
      <c r="B212" s="381"/>
      <c r="C212" s="309"/>
      <c r="D212" s="309"/>
      <c r="E212" s="309"/>
      <c r="F212" s="332" t="s">
        <v>500</v>
      </c>
      <c r="G212" s="370"/>
      <c r="H212" s="361" t="s">
        <v>501</v>
      </c>
      <c r="I212" s="361"/>
      <c r="J212" s="361"/>
      <c r="K212" s="382"/>
    </row>
    <row r="213" s="1" customFormat="1" ht="15" customHeight="1">
      <c r="B213" s="381"/>
      <c r="C213" s="309"/>
      <c r="D213" s="309"/>
      <c r="E213" s="309"/>
      <c r="F213" s="332" t="s">
        <v>332</v>
      </c>
      <c r="G213" s="370"/>
      <c r="H213" s="361" t="s">
        <v>665</v>
      </c>
      <c r="I213" s="361"/>
      <c r="J213" s="361"/>
      <c r="K213" s="382"/>
    </row>
    <row r="214" s="1" customFormat="1" ht="15" customHeight="1">
      <c r="B214" s="381"/>
      <c r="C214" s="309"/>
      <c r="D214" s="309"/>
      <c r="E214" s="309"/>
      <c r="F214" s="332"/>
      <c r="G214" s="370"/>
      <c r="H214" s="361"/>
      <c r="I214" s="361"/>
      <c r="J214" s="361"/>
      <c r="K214" s="382"/>
    </row>
    <row r="215" s="1" customFormat="1" ht="15" customHeight="1">
      <c r="B215" s="381"/>
      <c r="C215" s="309" t="s">
        <v>625</v>
      </c>
      <c r="D215" s="309"/>
      <c r="E215" s="309"/>
      <c r="F215" s="332">
        <v>1</v>
      </c>
      <c r="G215" s="370"/>
      <c r="H215" s="361" t="s">
        <v>666</v>
      </c>
      <c r="I215" s="361"/>
      <c r="J215" s="361"/>
      <c r="K215" s="382"/>
    </row>
    <row r="216" s="1" customFormat="1" ht="15" customHeight="1">
      <c r="B216" s="381"/>
      <c r="C216" s="309"/>
      <c r="D216" s="309"/>
      <c r="E216" s="309"/>
      <c r="F216" s="332">
        <v>2</v>
      </c>
      <c r="G216" s="370"/>
      <c r="H216" s="361" t="s">
        <v>667</v>
      </c>
      <c r="I216" s="361"/>
      <c r="J216" s="361"/>
      <c r="K216" s="382"/>
    </row>
    <row r="217" s="1" customFormat="1" ht="15" customHeight="1">
      <c r="B217" s="381"/>
      <c r="C217" s="309"/>
      <c r="D217" s="309"/>
      <c r="E217" s="309"/>
      <c r="F217" s="332">
        <v>3</v>
      </c>
      <c r="G217" s="370"/>
      <c r="H217" s="361" t="s">
        <v>668</v>
      </c>
      <c r="I217" s="361"/>
      <c r="J217" s="361"/>
      <c r="K217" s="382"/>
    </row>
    <row r="218" s="1" customFormat="1" ht="15" customHeight="1">
      <c r="B218" s="381"/>
      <c r="C218" s="309"/>
      <c r="D218" s="309"/>
      <c r="E218" s="309"/>
      <c r="F218" s="332">
        <v>4</v>
      </c>
      <c r="G218" s="370"/>
      <c r="H218" s="361" t="s">
        <v>669</v>
      </c>
      <c r="I218" s="361"/>
      <c r="J218" s="361"/>
      <c r="K218" s="382"/>
    </row>
    <row r="219" s="1" customFormat="1" ht="12.75" customHeight="1">
      <c r="B219" s="383"/>
      <c r="C219" s="384"/>
      <c r="D219" s="384"/>
      <c r="E219" s="384"/>
      <c r="F219" s="384"/>
      <c r="G219" s="384"/>
      <c r="H219" s="384"/>
      <c r="I219" s="384"/>
      <c r="J219" s="384"/>
      <c r="K219" s="38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C5CD1134F1D4C882AD830CB5F620B" ma:contentTypeVersion="16" ma:contentTypeDescription="Vytvoří nový dokument" ma:contentTypeScope="" ma:versionID="05b35038c5b67885b5d22a9c0bfad0b4">
  <xsd:schema xmlns:xsd="http://www.w3.org/2001/XMLSchema" xmlns:xs="http://www.w3.org/2001/XMLSchema" xmlns:p="http://schemas.microsoft.com/office/2006/metadata/properties" xmlns:ns2="1cda8c2f-adf4-4f6d-8522-20368568434c" xmlns:ns3="e42a39a4-173c-4eb8-b227-740604d76384" targetNamespace="http://schemas.microsoft.com/office/2006/metadata/properties" ma:root="true" ma:fieldsID="4822369eff06d265333d76d8d3d084d7" ns2:_="" ns3:_="">
    <xsd:import namespace="1cda8c2f-adf4-4f6d-8522-20368568434c"/>
    <xsd:import namespace="e42a39a4-173c-4eb8-b227-740604d763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a8c2f-adf4-4f6d-8522-203685684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3a46c75b-a7d1-4e4f-b158-c655ffbb10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a39a4-173c-4eb8-b227-740604d7638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9aedc2c-9486-4832-809a-c5eb5a63a763}" ma:internalName="TaxCatchAll" ma:showField="CatchAllData" ma:web="e42a39a4-173c-4eb8-b227-740604d763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2a39a4-173c-4eb8-b227-740604d76384" xsi:nil="true"/>
    <lcf76f155ced4ddcb4097134ff3c332f xmlns="1cda8c2f-adf4-4f6d-8522-2036856843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0DDE41-67EE-4D49-80B8-B50D2DCD3FCB}"/>
</file>

<file path=customXml/itemProps2.xml><?xml version="1.0" encoding="utf-8"?>
<ds:datastoreItem xmlns:ds="http://schemas.openxmlformats.org/officeDocument/2006/customXml" ds:itemID="{348E5612-8F54-427C-A77E-AF454D061A11}"/>
</file>

<file path=customXml/itemProps3.xml><?xml version="1.0" encoding="utf-8"?>
<ds:datastoreItem xmlns:ds="http://schemas.openxmlformats.org/officeDocument/2006/customXml" ds:itemID="{6CE661EF-88C4-4CAD-871F-2E2D20AAE75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Hrdlička</dc:creator>
  <cp:lastModifiedBy>Tomáš Hrdlička</cp:lastModifiedBy>
  <dcterms:created xsi:type="dcterms:W3CDTF">2024-04-15T07:14:39Z</dcterms:created>
  <dcterms:modified xsi:type="dcterms:W3CDTF">2024-04-15T07:15:06Z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0x0101006D1C5CD1134F1D4C882AD830CB5F620B</vt:lpwstr>
  </property>
</Properties>
</file>