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2025\mariánské lázně\"/>
    </mc:Choice>
  </mc:AlternateContent>
  <bookViews>
    <workbookView xWindow="0" yWindow="0" windowWidth="28800" windowHeight="12456"/>
  </bookViews>
  <sheets>
    <sheet name="RD 2024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44" i="2" l="1"/>
  <c r="D20" i="2"/>
  <c r="E20" i="2" s="1"/>
  <c r="D14" i="2"/>
  <c r="E14" i="2" s="1"/>
  <c r="E46" i="2"/>
  <c r="E41" i="2"/>
  <c r="E32" i="2"/>
  <c r="E23" i="2"/>
  <c r="E22" i="2"/>
  <c r="E21" i="2"/>
  <c r="E19" i="2"/>
  <c r="E18" i="2"/>
  <c r="E17" i="2"/>
  <c r="E16" i="2"/>
  <c r="E15" i="2"/>
  <c r="E13" i="2"/>
  <c r="E12" i="2"/>
  <c r="E11" i="2"/>
  <c r="E10" i="2"/>
  <c r="E9" i="2"/>
  <c r="E8" i="2"/>
  <c r="E7" i="2"/>
  <c r="E34" i="2" l="1"/>
  <c r="E53" i="2" s="1"/>
  <c r="E48" i="2" l="1"/>
  <c r="E54" i="2" s="1"/>
  <c r="E25" i="2"/>
  <c r="E27" i="2" s="1"/>
  <c r="E52" i="2" l="1"/>
  <c r="E56" i="2" s="1"/>
  <c r="E57" i="2" s="1"/>
  <c r="E58" i="2" s="1"/>
</calcChain>
</file>

<file path=xl/sharedStrings.xml><?xml version="1.0" encoding="utf-8"?>
<sst xmlns="http://schemas.openxmlformats.org/spreadsheetml/2006/main" count="93" uniqueCount="64">
  <si>
    <t xml:space="preserve">CELKOVÁ CENA V KČ </t>
  </si>
  <si>
    <t>CENA DPH 21%</t>
  </si>
  <si>
    <t>CELKOVÁ CENA V KČ BEZ DPH</t>
  </si>
  <si>
    <t>ČÁST A : Diagnostický průzkum mostů - část betonové, zděné, ocelové</t>
  </si>
  <si>
    <t>REKAPITULACE</t>
  </si>
  <si>
    <t>hod</t>
  </si>
  <si>
    <t>den</t>
  </si>
  <si>
    <t>lešení</t>
  </si>
  <si>
    <t>Technické zpřístupnění nosné konstrukce a spodní stavby pro instalaci a deinstalaci měřících prvků</t>
  </si>
  <si>
    <t xml:space="preserve"> </t>
  </si>
  <si>
    <t>Dopravní opatření - lokální omezení</t>
  </si>
  <si>
    <t>Dopravní opatření DIO, DIR</t>
  </si>
  <si>
    <t>ks</t>
  </si>
  <si>
    <t>technická specifikace</t>
  </si>
  <si>
    <t>cena celkem</t>
  </si>
  <si>
    <t>zadavatelem předpokládaný počet</t>
  </si>
  <si>
    <t>cena za mj</t>
  </si>
  <si>
    <t>mj</t>
  </si>
  <si>
    <t>Název</t>
  </si>
  <si>
    <t>Další činnosti</t>
  </si>
  <si>
    <t>Zpracování výstupů</t>
  </si>
  <si>
    <t>vzorek</t>
  </si>
  <si>
    <t>laboratoř</t>
  </si>
  <si>
    <t>sonda</t>
  </si>
  <si>
    <t>zk.m.</t>
  </si>
  <si>
    <t>vstup</t>
  </si>
  <si>
    <t>Kamerová prohlídka (foto+video+popis) v dutinách předpjatých nosníků vč.vrtaného prostupu pro kameru malého průměru</t>
  </si>
  <si>
    <t>slovní popis, foto</t>
  </si>
  <si>
    <t>Měření tl.krycí bet.vrstvy a polohy výztuže spodní stavby nebo NK v ploše min. 0,6 x 0,6 m nedestruktivně elektromagnetickou nebo radarovou metodou</t>
  </si>
  <si>
    <t>Korozní posudek předpínací výztuže v kanálku s fotodokumentací, korozním specialistou, v destruktivní sondě + stav injektážní malty</t>
  </si>
  <si>
    <t>odstranění povrchové vrstvy do hl.cca  50mm bruskou, sbíječkou, vrtáním</t>
  </si>
  <si>
    <t>Karbonatace - stanovení hloubky karbonatace fenolftaleinovou nebo jinou zkouškou na čerstvé lomové ploše betonu in-situ</t>
  </si>
  <si>
    <t>Orientační zjištění obsahu chloridů</t>
  </si>
  <si>
    <t>vrtání do konstrukce DN cca 20   mm</t>
  </si>
  <si>
    <t>25 cyklů</t>
  </si>
  <si>
    <t>Stanovení odolnosti betonu vůči vlivu vody a mrazu - Laboratoř vývrty DN150 (CHRL, metoda "C" ČSN 73 1326)</t>
  </si>
  <si>
    <t>Odběr vývrtů DN150, délka od 200 do 300 mm vč.odborné reprofilace otvoru pro vyjmutí vzorku sanačními originálními hmotami dle TP a TL výrobce hmoty</t>
  </si>
  <si>
    <t>Odběr vývrtů DN100, délka do 500 mm vč.odborné reprofilace otvoru pro vyjmutí vzorku sanačními originálními hmotami dle TP a TL výrobce hmoty</t>
  </si>
  <si>
    <t>Diagnostický průzkum</t>
  </si>
  <si>
    <t>20% z polních a laboratorních prací (pol. A2-A83)</t>
  </si>
  <si>
    <t xml:space="preserve">Přepočet zatížitelnosti </t>
  </si>
  <si>
    <t xml:space="preserve">Most přes trať ČD Plzeň – Cheb, Mariánské Lázně </t>
  </si>
  <si>
    <t>SOUPIS PRACÍ</t>
  </si>
  <si>
    <t>Příprava průzkumu - shromáždění a analýza dostupné dokumentace, prohlídek, průzkumů, zpracování plánu průzkumu, projednání se zadavatelem a se SŽ, aj.</t>
  </si>
  <si>
    <t>vrtání do SS DN 100 mm</t>
  </si>
  <si>
    <t xml:space="preserve">Popis vývrtů - makrostruktura betonu, kamenivo, vrstvy omítek, foto apod. </t>
  </si>
  <si>
    <t>Pevnost betonu v tlaku na vývrtech - koncování, obj.hmotnost, zkouška v tlaku</t>
  </si>
  <si>
    <t>Stanovení nasákavosti betonu</t>
  </si>
  <si>
    <t>vrtání do SS DN 150 mm</t>
  </si>
  <si>
    <t>6 vz. U SS, 4 vz. U NK</t>
  </si>
  <si>
    <t>Destruktivní ověření stavu bet.výztuže spodní stavby  - měření krycí vrstvy, průměru a velikosti oslabení profilu a porovnání s dokumentací vč.odborné sanace sanačními originálními hmotami dle TP a TL výrobce hmoty</t>
  </si>
  <si>
    <t>Destruktivní ověření stavu předpínací výztuže  NK - měření průměru a velikosti oslabení profilu a porovnání s dokumentací vč.odborné sanace sanačními originálními hmotami dle TP a TL výrobce hmoty</t>
  </si>
  <si>
    <t>Odběr prachových vzorků pro chemické analýzy
SS - v místech destruktivních sond k výztuži ze 2 hloubek 0-20 a 20-40 mm
NK - v místech destruktivních sond k výztuži ze 2 hloubek 0-20 a 20-40 mm a z injektážní malty</t>
  </si>
  <si>
    <t>nedestruktivní měření na povrchu v místech destruktivních sond a vývrtů před zahájením prací</t>
  </si>
  <si>
    <t>v místech poruch a v kritických průřezech
min. 8 míst z boku v podkotevních oblastech</t>
  </si>
  <si>
    <t>nedoskop, malá kamera
ve všech polích vždy 2+2 krajní nosníky+8 dle poruch</t>
  </si>
  <si>
    <t>ČÁST B : VÝPOČTY</t>
  </si>
  <si>
    <t>ČÁST C : DOPRAVNÍ OPATŘENÍ A ZPŘÍSTUPNĚNÍ KONSTRUKCÍ</t>
  </si>
  <si>
    <t>ČÁST B : Výpočty</t>
  </si>
  <si>
    <t>ČÁST C : Dopravní opatření a zpřístupnění konstrukcí</t>
  </si>
  <si>
    <t>Projednávání výsledků</t>
  </si>
  <si>
    <t>Závěrečná zpráva - vyhodnocení průzkumu, zákres do výkresů (schema poškození, průsaků atd.), stanovení příčin závad. Návrh doporučení opatření, oprav, sanace - 1x tištěná a 1xdigitální verze</t>
  </si>
  <si>
    <t>zpřístupnění mostu plošinou malou na prohlíženém mostě</t>
  </si>
  <si>
    <t>zpřístupnění mostu drážní plošinou pod mostem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</si>
</sst>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4" fillId="0" borderId="0" xfId="1"/>
    <xf numFmtId="0" fontId="5" fillId="0" borderId="0" xfId="1" applyFont="1"/>
    <xf numFmtId="4" fontId="5" fillId="0" borderId="1" xfId="1" applyNumberFormat="1" applyFont="1" applyBorder="1"/>
    <xf numFmtId="0" fontId="5" fillId="0" borderId="2" xfId="1" applyFont="1" applyBorder="1"/>
    <xf numFmtId="0" fontId="5" fillId="0" borderId="3" xfId="1" applyFont="1" applyBorder="1"/>
    <xf numFmtId="4" fontId="5" fillId="0" borderId="4" xfId="1" applyNumberFormat="1" applyFont="1" applyBorder="1"/>
    <xf numFmtId="0" fontId="5" fillId="0" borderId="5" xfId="1" applyFont="1" applyBorder="1"/>
    <xf numFmtId="0" fontId="5" fillId="0" borderId="6" xfId="1" applyFont="1" applyBorder="1"/>
    <xf numFmtId="4" fontId="4" fillId="0" borderId="1" xfId="1" applyNumberFormat="1" applyBorder="1"/>
    <xf numFmtId="0" fontId="4" fillId="0" borderId="2" xfId="1" applyBorder="1"/>
    <xf numFmtId="0" fontId="4" fillId="0" borderId="3" xfId="1" applyBorder="1"/>
    <xf numFmtId="4" fontId="5" fillId="0" borderId="7" xfId="1" applyNumberFormat="1" applyFont="1" applyBorder="1"/>
    <xf numFmtId="49" fontId="5" fillId="0" borderId="8" xfId="1" applyNumberFormat="1" applyFont="1" applyBorder="1" applyAlignment="1">
      <alignment horizontal="left" vertical="center"/>
    </xf>
    <xf numFmtId="0" fontId="5" fillId="0" borderId="8" xfId="1" applyFont="1" applyBorder="1"/>
    <xf numFmtId="4" fontId="4" fillId="0" borderId="9" xfId="1" applyNumberFormat="1" applyBorder="1"/>
    <xf numFmtId="0" fontId="4" fillId="0" borderId="10" xfId="1" applyBorder="1"/>
    <xf numFmtId="0" fontId="4" fillId="0" borderId="11" xfId="1" applyBorder="1"/>
    <xf numFmtId="0" fontId="6" fillId="0" borderId="0" xfId="1" applyFont="1"/>
    <xf numFmtId="4" fontId="6" fillId="0" borderId="4" xfId="1" applyNumberFormat="1" applyFont="1" applyBorder="1"/>
    <xf numFmtId="0" fontId="6" fillId="0" borderId="5" xfId="1" applyFont="1" applyBorder="1"/>
    <xf numFmtId="0" fontId="6" fillId="0" borderId="6" xfId="1" applyFont="1" applyBorder="1"/>
    <xf numFmtId="4" fontId="4" fillId="0" borderId="0" xfId="1" applyNumberFormat="1"/>
    <xf numFmtId="4" fontId="5" fillId="2" borderId="4" xfId="1" applyNumberFormat="1" applyFont="1" applyFill="1" applyBorder="1"/>
    <xf numFmtId="0" fontId="4" fillId="2" borderId="5" xfId="1" applyFill="1" applyBorder="1"/>
    <xf numFmtId="0" fontId="5" fillId="2" borderId="6" xfId="1" applyFont="1" applyFill="1" applyBorder="1"/>
    <xf numFmtId="4" fontId="5" fillId="0" borderId="0" xfId="1" applyNumberFormat="1" applyFont="1"/>
    <xf numFmtId="0" fontId="4" fillId="0" borderId="4" xfId="1" applyBorder="1" applyAlignment="1">
      <alignment wrapText="1"/>
    </xf>
    <xf numFmtId="4" fontId="4" fillId="0" borderId="4" xfId="1" applyNumberFormat="1" applyBorder="1" applyAlignment="1">
      <alignment horizontal="right" wrapText="1"/>
    </xf>
    <xf numFmtId="0" fontId="4" fillId="0" borderId="4" xfId="1" applyBorder="1" applyAlignment="1">
      <alignment horizontal="right" wrapText="1"/>
    </xf>
    <xf numFmtId="0" fontId="4" fillId="0" borderId="4" xfId="1" applyBorder="1"/>
    <xf numFmtId="0" fontId="4" fillId="0" borderId="4" xfId="1" applyBorder="1" applyAlignment="1">
      <alignment horizontal="right"/>
    </xf>
    <xf numFmtId="0" fontId="4" fillId="0" borderId="1" xfId="1" applyBorder="1"/>
    <xf numFmtId="0" fontId="7" fillId="0" borderId="1" xfId="1" applyFont="1" applyBorder="1"/>
    <xf numFmtId="0" fontId="4" fillId="0" borderId="9" xfId="1" applyBorder="1"/>
    <xf numFmtId="0" fontId="4" fillId="0" borderId="9" xfId="1" applyBorder="1" applyAlignment="1">
      <alignment wrapText="1"/>
    </xf>
    <xf numFmtId="0" fontId="7" fillId="0" borderId="4" xfId="1" applyFont="1" applyBorder="1" applyAlignment="1">
      <alignment wrapText="1"/>
    </xf>
    <xf numFmtId="0" fontId="4" fillId="0" borderId="4" xfId="1" applyBorder="1" applyAlignment="1">
      <alignment vertical="top" wrapText="1"/>
    </xf>
    <xf numFmtId="4" fontId="4" fillId="0" borderId="4" xfId="1" applyNumberForma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8" fillId="0" borderId="0" xfId="1" applyFont="1"/>
    <xf numFmtId="4" fontId="8" fillId="0" borderId="0" xfId="1" applyNumberFormat="1" applyFont="1"/>
    <xf numFmtId="4" fontId="5" fillId="2" borderId="4" xfId="1" applyNumberFormat="1" applyFont="1" applyFill="1" applyBorder="1" applyAlignment="1">
      <alignment horizontal="right" wrapText="1"/>
    </xf>
    <xf numFmtId="0" fontId="4" fillId="0" borderId="0" xfId="1" applyAlignment="1">
      <alignment wrapText="1"/>
    </xf>
    <xf numFmtId="0" fontId="5" fillId="2" borderId="5" xfId="1" applyFont="1" applyFill="1" applyBorder="1"/>
    <xf numFmtId="0" fontId="7" fillId="0" borderId="4" xfId="1" applyFont="1" applyBorder="1" applyAlignment="1">
      <alignment horizontal="right" wrapText="1"/>
    </xf>
    <xf numFmtId="4" fontId="7" fillId="0" borderId="4" xfId="1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8" fillId="0" borderId="0" xfId="0" applyFont="1"/>
    <xf numFmtId="49" fontId="9" fillId="0" borderId="0" xfId="0" applyNumberFormat="1" applyFont="1" applyAlignment="1">
      <alignment horizontal="left" vertical="center"/>
    </xf>
    <xf numFmtId="0" fontId="10" fillId="0" borderId="0" xfId="0" applyFont="1"/>
    <xf numFmtId="0" fontId="5" fillId="0" borderId="0" xfId="1" applyFont="1" applyFill="1" applyBorder="1"/>
    <xf numFmtId="4" fontId="5" fillId="0" borderId="0" xfId="1" applyNumberFormat="1" applyFont="1" applyFill="1" applyBorder="1" applyAlignment="1">
      <alignment horizontal="right" wrapText="1"/>
    </xf>
    <xf numFmtId="0" fontId="4" fillId="0" borderId="0" xfId="1" applyFill="1" applyBorder="1"/>
    <xf numFmtId="4" fontId="5" fillId="0" borderId="0" xfId="1" applyNumberFormat="1" applyFont="1" applyFill="1" applyBorder="1"/>
    <xf numFmtId="0" fontId="7" fillId="3" borderId="4" xfId="0" applyFont="1" applyFill="1" applyBorder="1" applyAlignment="1">
      <alignment horizontal="right" wrapText="1"/>
    </xf>
    <xf numFmtId="0" fontId="0" fillId="0" borderId="10" xfId="0" applyBorder="1"/>
    <xf numFmtId="0" fontId="0" fillId="0" borderId="2" xfId="0" applyBorder="1"/>
    <xf numFmtId="2" fontId="7" fillId="3" borderId="4" xfId="0" applyNumberFormat="1" applyFont="1" applyFill="1" applyBorder="1" applyAlignment="1">
      <alignment horizontal="right" wrapText="1"/>
    </xf>
    <xf numFmtId="2" fontId="0" fillId="0" borderId="4" xfId="0" applyNumberFormat="1" applyFill="1" applyBorder="1"/>
    <xf numFmtId="0" fontId="4" fillId="4" borderId="4" xfId="1" applyFill="1" applyBorder="1" applyAlignment="1">
      <alignment vertical="top" wrapText="1"/>
    </xf>
    <xf numFmtId="0" fontId="4" fillId="0" borderId="4" xfId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3" fillId="0" borderId="4" xfId="1" applyFont="1" applyFill="1" applyBorder="1" applyAlignment="1">
      <alignment wrapText="1"/>
    </xf>
    <xf numFmtId="0" fontId="4" fillId="0" borderId="4" xfId="1" applyFill="1" applyBorder="1" applyAlignment="1">
      <alignment horizontal="right" wrapText="1"/>
    </xf>
    <xf numFmtId="49" fontId="9" fillId="0" borderId="0" xfId="0" applyNumberFormat="1" applyFont="1" applyFill="1" applyAlignment="1">
      <alignment horizontal="left" vertical="center"/>
    </xf>
    <xf numFmtId="0" fontId="10" fillId="0" borderId="0" xfId="1" applyFont="1"/>
    <xf numFmtId="0" fontId="2" fillId="0" borderId="4" xfId="1" applyFont="1" applyBorder="1" applyAlignment="1">
      <alignment wrapText="1"/>
    </xf>
    <xf numFmtId="0" fontId="2" fillId="0" borderId="4" xfId="1" applyFont="1" applyBorder="1" applyAlignment="1">
      <alignment horizontal="right" wrapText="1"/>
    </xf>
    <xf numFmtId="0" fontId="1" fillId="0" borderId="4" xfId="1" applyFon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BreakPreview" topLeftCell="A28" zoomScaleNormal="100" zoomScaleSheetLayoutView="100" workbookViewId="0">
      <selection activeCell="D47" sqref="D47"/>
    </sheetView>
  </sheetViews>
  <sheetFormatPr defaultColWidth="8.88671875" defaultRowHeight="14.4" x14ac:dyDescent="0.3"/>
  <cols>
    <col min="1" max="1" width="50.6640625" style="1" customWidth="1"/>
    <col min="2" max="2" width="11.109375" style="1" customWidth="1"/>
    <col min="3" max="3" width="14.88671875" style="1" customWidth="1"/>
    <col min="4" max="4" width="14.6640625" style="1" customWidth="1"/>
    <col min="5" max="5" width="23.44140625" style="1" customWidth="1"/>
    <col min="6" max="6" width="14.88671875" style="1" customWidth="1"/>
    <col min="7" max="16384" width="8.88671875" style="1"/>
  </cols>
  <sheetData>
    <row r="1" spans="1:6" ht="17.399999999999999" x14ac:dyDescent="0.3">
      <c r="A1" s="66" t="s">
        <v>42</v>
      </c>
      <c r="B1" s="50"/>
      <c r="C1" s="50"/>
      <c r="D1" s="50"/>
      <c r="E1" s="50"/>
      <c r="F1" s="50"/>
    </row>
    <row r="2" spans="1:6" ht="18" x14ac:dyDescent="0.35">
      <c r="A2" s="51"/>
      <c r="B2" s="51"/>
      <c r="C2" s="51"/>
      <c r="D2" s="51"/>
      <c r="E2" s="51"/>
      <c r="F2" s="51"/>
    </row>
    <row r="3" spans="1:6" ht="18" x14ac:dyDescent="0.35">
      <c r="A3" s="67" t="s">
        <v>41</v>
      </c>
      <c r="B3" s="18"/>
      <c r="C3" s="18"/>
      <c r="D3" s="18"/>
      <c r="E3" s="18"/>
      <c r="F3" s="18"/>
    </row>
    <row r="4" spans="1:6" ht="18.600000000000001" thickBot="1" x14ac:dyDescent="0.4">
      <c r="A4" s="18"/>
      <c r="E4" s="22"/>
    </row>
    <row r="5" spans="1:6" ht="43.8" thickBot="1" x14ac:dyDescent="0.35">
      <c r="A5" s="37" t="s">
        <v>18</v>
      </c>
      <c r="B5" s="37" t="s">
        <v>17</v>
      </c>
      <c r="C5" s="61" t="s">
        <v>16</v>
      </c>
      <c r="D5" s="61" t="s">
        <v>15</v>
      </c>
      <c r="E5" s="38" t="s">
        <v>14</v>
      </c>
      <c r="F5" s="37" t="s">
        <v>13</v>
      </c>
    </row>
    <row r="6" spans="1:6" ht="15" thickBot="1" x14ac:dyDescent="0.35">
      <c r="A6" s="39" t="s">
        <v>38</v>
      </c>
      <c r="B6" s="37"/>
      <c r="C6" s="37"/>
      <c r="D6" s="37"/>
      <c r="E6" s="38"/>
      <c r="F6" s="37"/>
    </row>
    <row r="7" spans="1:6" ht="43.8" thickBot="1" x14ac:dyDescent="0.35">
      <c r="A7" s="68" t="s">
        <v>43</v>
      </c>
      <c r="B7" s="29" t="s">
        <v>5</v>
      </c>
      <c r="C7" s="59"/>
      <c r="D7" s="29">
        <v>30</v>
      </c>
      <c r="E7" s="28">
        <f>+C7*D7</f>
        <v>0</v>
      </c>
      <c r="F7" s="29"/>
    </row>
    <row r="8" spans="1:6" ht="43.8" thickBot="1" x14ac:dyDescent="0.35">
      <c r="A8" s="27" t="s">
        <v>37</v>
      </c>
      <c r="B8" s="29" t="s">
        <v>12</v>
      </c>
      <c r="C8" s="59"/>
      <c r="D8" s="29">
        <v>4</v>
      </c>
      <c r="E8" s="28">
        <f t="shared" ref="E8:E21" si="0">+C8*D8</f>
        <v>0</v>
      </c>
      <c r="F8" s="69" t="s">
        <v>44</v>
      </c>
    </row>
    <row r="9" spans="1:6" ht="29.4" thickBot="1" x14ac:dyDescent="0.35">
      <c r="A9" s="68" t="s">
        <v>45</v>
      </c>
      <c r="B9" s="29" t="s">
        <v>12</v>
      </c>
      <c r="C9" s="59"/>
      <c r="D9" s="29">
        <v>4</v>
      </c>
      <c r="E9" s="28">
        <f t="shared" si="0"/>
        <v>0</v>
      </c>
      <c r="F9" s="29" t="s">
        <v>27</v>
      </c>
    </row>
    <row r="10" spans="1:6" ht="29.4" thickBot="1" x14ac:dyDescent="0.35">
      <c r="A10" s="68" t="s">
        <v>46</v>
      </c>
      <c r="B10" s="29" t="s">
        <v>12</v>
      </c>
      <c r="C10" s="59"/>
      <c r="D10" s="29">
        <v>4</v>
      </c>
      <c r="E10" s="28">
        <f t="shared" si="0"/>
        <v>0</v>
      </c>
      <c r="F10" s="29" t="s">
        <v>22</v>
      </c>
    </row>
    <row r="11" spans="1:6" ht="15" thickBot="1" x14ac:dyDescent="0.35">
      <c r="A11" s="68" t="s">
        <v>47</v>
      </c>
      <c r="B11" s="29" t="s">
        <v>12</v>
      </c>
      <c r="C11" s="59"/>
      <c r="D11" s="29">
        <v>4</v>
      </c>
      <c r="E11" s="28">
        <f t="shared" si="0"/>
        <v>0</v>
      </c>
      <c r="F11" s="29" t="s">
        <v>22</v>
      </c>
    </row>
    <row r="12" spans="1:6" ht="43.8" thickBot="1" x14ac:dyDescent="0.35">
      <c r="A12" s="27" t="s">
        <v>36</v>
      </c>
      <c r="B12" s="29" t="s">
        <v>12</v>
      </c>
      <c r="C12" s="59"/>
      <c r="D12" s="29">
        <v>4</v>
      </c>
      <c r="E12" s="28">
        <f t="shared" si="0"/>
        <v>0</v>
      </c>
      <c r="F12" s="69" t="s">
        <v>48</v>
      </c>
    </row>
    <row r="13" spans="1:6" ht="29.4" thickBot="1" x14ac:dyDescent="0.35">
      <c r="A13" s="27" t="s">
        <v>35</v>
      </c>
      <c r="B13" s="29" t="s">
        <v>34</v>
      </c>
      <c r="C13" s="59"/>
      <c r="D13" s="29">
        <v>12</v>
      </c>
      <c r="E13" s="28">
        <f t="shared" si="0"/>
        <v>0</v>
      </c>
      <c r="F13" s="29" t="s">
        <v>22</v>
      </c>
    </row>
    <row r="14" spans="1:6" ht="72.599999999999994" thickBot="1" x14ac:dyDescent="0.35">
      <c r="A14" s="68" t="s">
        <v>52</v>
      </c>
      <c r="B14" s="29" t="s">
        <v>21</v>
      </c>
      <c r="C14" s="59"/>
      <c r="D14" s="29">
        <f>+D18*3+D17*2</f>
        <v>76</v>
      </c>
      <c r="E14" s="28">
        <f t="shared" si="0"/>
        <v>0</v>
      </c>
      <c r="F14" s="29" t="s">
        <v>33</v>
      </c>
    </row>
    <row r="15" spans="1:6" ht="15" thickBot="1" x14ac:dyDescent="0.35">
      <c r="A15" s="27" t="s">
        <v>32</v>
      </c>
      <c r="B15" s="29" t="s">
        <v>21</v>
      </c>
      <c r="C15" s="59"/>
      <c r="D15" s="29">
        <v>12</v>
      </c>
      <c r="E15" s="28">
        <f t="shared" si="0"/>
        <v>0</v>
      </c>
      <c r="F15" s="29" t="s">
        <v>22</v>
      </c>
    </row>
    <row r="16" spans="1:6" ht="43.8" thickBot="1" x14ac:dyDescent="0.35">
      <c r="A16" s="27" t="s">
        <v>31</v>
      </c>
      <c r="B16" s="29" t="s">
        <v>24</v>
      </c>
      <c r="C16" s="59"/>
      <c r="D16" s="29">
        <v>10</v>
      </c>
      <c r="E16" s="28">
        <f t="shared" si="0"/>
        <v>0</v>
      </c>
      <c r="F16" s="69" t="s">
        <v>49</v>
      </c>
    </row>
    <row r="17" spans="1:6" ht="87" thickBot="1" x14ac:dyDescent="0.35">
      <c r="A17" s="68" t="s">
        <v>50</v>
      </c>
      <c r="B17" s="29" t="s">
        <v>23</v>
      </c>
      <c r="C17" s="59"/>
      <c r="D17" s="29">
        <v>8</v>
      </c>
      <c r="E17" s="28">
        <f t="shared" si="0"/>
        <v>0</v>
      </c>
      <c r="F17" s="29" t="s">
        <v>30</v>
      </c>
    </row>
    <row r="18" spans="1:6" ht="121.8" customHeight="1" thickBot="1" x14ac:dyDescent="0.35">
      <c r="A18" s="68" t="s">
        <v>51</v>
      </c>
      <c r="B18" s="29" t="s">
        <v>23</v>
      </c>
      <c r="C18" s="59"/>
      <c r="D18" s="29">
        <v>20</v>
      </c>
      <c r="E18" s="28">
        <f t="shared" si="0"/>
        <v>0</v>
      </c>
      <c r="F18" s="69" t="s">
        <v>54</v>
      </c>
    </row>
    <row r="19" spans="1:6" ht="43.8" thickBot="1" x14ac:dyDescent="0.35">
      <c r="A19" s="27" t="s">
        <v>29</v>
      </c>
      <c r="B19" s="29" t="s">
        <v>24</v>
      </c>
      <c r="C19" s="59"/>
      <c r="D19" s="29">
        <v>2</v>
      </c>
      <c r="E19" s="28">
        <f t="shared" si="0"/>
        <v>0</v>
      </c>
      <c r="F19" s="29"/>
    </row>
    <row r="20" spans="1:6" ht="115.8" thickBot="1" x14ac:dyDescent="0.35">
      <c r="A20" s="27" t="s">
        <v>28</v>
      </c>
      <c r="B20" s="29" t="s">
        <v>24</v>
      </c>
      <c r="C20" s="59"/>
      <c r="D20" s="29">
        <f>+D18+D17+D8+D12</f>
        <v>36</v>
      </c>
      <c r="E20" s="28">
        <f t="shared" si="0"/>
        <v>0</v>
      </c>
      <c r="F20" s="69" t="s">
        <v>53</v>
      </c>
    </row>
    <row r="21" spans="1:6" ht="87" thickBot="1" x14ac:dyDescent="0.35">
      <c r="A21" s="27" t="s">
        <v>26</v>
      </c>
      <c r="B21" s="29" t="s">
        <v>25</v>
      </c>
      <c r="C21" s="59"/>
      <c r="D21" s="29">
        <v>20</v>
      </c>
      <c r="E21" s="28">
        <f t="shared" si="0"/>
        <v>0</v>
      </c>
      <c r="F21" s="69" t="s">
        <v>55</v>
      </c>
    </row>
    <row r="22" spans="1:6" ht="15" thickBot="1" x14ac:dyDescent="0.35">
      <c r="A22" s="36" t="s">
        <v>20</v>
      </c>
      <c r="B22" s="29"/>
      <c r="C22" s="60"/>
      <c r="D22" s="65"/>
      <c r="E22" s="28">
        <f t="shared" ref="E22:E23" si="1">+C22*D22</f>
        <v>0</v>
      </c>
      <c r="F22" s="29"/>
    </row>
    <row r="23" spans="1:6" ht="15" thickBot="1" x14ac:dyDescent="0.35">
      <c r="A23" s="68" t="s">
        <v>60</v>
      </c>
      <c r="B23" s="29" t="s">
        <v>5</v>
      </c>
      <c r="C23" s="59"/>
      <c r="D23" s="65">
        <v>10</v>
      </c>
      <c r="E23" s="28">
        <f t="shared" si="1"/>
        <v>0</v>
      </c>
      <c r="F23" s="29"/>
    </row>
    <row r="24" spans="1:6" ht="15" thickBot="1" x14ac:dyDescent="0.35">
      <c r="A24" s="36" t="s">
        <v>19</v>
      </c>
      <c r="B24" s="29"/>
      <c r="C24" s="47"/>
      <c r="D24" s="29"/>
      <c r="E24" s="28"/>
      <c r="F24" s="29"/>
    </row>
    <row r="25" spans="1:6" ht="87" thickBot="1" x14ac:dyDescent="0.35">
      <c r="A25" s="36" t="s">
        <v>61</v>
      </c>
      <c r="B25" s="45" t="s">
        <v>39</v>
      </c>
      <c r="C25" s="48">
        <v>0</v>
      </c>
      <c r="D25" s="45"/>
      <c r="E25" s="46">
        <f>0.2*SUM(E8:E21)</f>
        <v>0</v>
      </c>
      <c r="F25" s="45"/>
    </row>
    <row r="26" spans="1:6" ht="15" thickBot="1" x14ac:dyDescent="0.35">
      <c r="A26" s="43"/>
      <c r="C26"/>
      <c r="E26" s="22"/>
    </row>
    <row r="27" spans="1:6" ht="18.600000000000001" thickBot="1" x14ac:dyDescent="0.4">
      <c r="A27" s="43"/>
      <c r="C27"/>
      <c r="D27" s="44"/>
      <c r="E27" s="23">
        <f>SUM(E7:E25)</f>
        <v>0</v>
      </c>
    </row>
    <row r="28" spans="1:6" ht="18" x14ac:dyDescent="0.35">
      <c r="A28" s="43"/>
      <c r="C28"/>
      <c r="D28" s="52"/>
      <c r="E28" s="55"/>
    </row>
    <row r="29" spans="1:6" ht="20.399999999999999" customHeight="1" x14ac:dyDescent="0.35">
      <c r="A29" s="18" t="s">
        <v>56</v>
      </c>
      <c r="B29" s="40"/>
      <c r="C29" s="49"/>
      <c r="D29" s="40"/>
      <c r="E29" s="41"/>
      <c r="F29" s="40"/>
    </row>
    <row r="30" spans="1:6" ht="18.600000000000001" thickBot="1" x14ac:dyDescent="0.4">
      <c r="A30" s="18"/>
      <c r="B30" s="40"/>
      <c r="C30" s="49"/>
      <c r="D30" s="40"/>
      <c r="E30" s="41"/>
      <c r="F30" s="40"/>
    </row>
    <row r="31" spans="1:6" ht="43.8" thickBot="1" x14ac:dyDescent="0.35">
      <c r="A31" s="62" t="s">
        <v>18</v>
      </c>
      <c r="B31" s="37" t="s">
        <v>17</v>
      </c>
      <c r="C31" s="63" t="s">
        <v>16</v>
      </c>
      <c r="D31" s="61" t="s">
        <v>15</v>
      </c>
      <c r="E31" s="38" t="s">
        <v>14</v>
      </c>
      <c r="F31" s="37" t="s">
        <v>13</v>
      </c>
    </row>
    <row r="32" spans="1:6" ht="15" thickBot="1" x14ac:dyDescent="0.35">
      <c r="A32" s="64" t="s">
        <v>40</v>
      </c>
      <c r="B32" s="29" t="s">
        <v>5</v>
      </c>
      <c r="C32" s="59"/>
      <c r="D32" s="65">
        <v>60</v>
      </c>
      <c r="E32" s="28">
        <f t="shared" ref="E32" si="2">+C32*D32</f>
        <v>0</v>
      </c>
      <c r="F32" s="29"/>
    </row>
    <row r="33" spans="1:6" ht="15" thickBot="1" x14ac:dyDescent="0.35">
      <c r="A33" s="1" t="s">
        <v>9</v>
      </c>
      <c r="C33"/>
      <c r="E33" s="22"/>
    </row>
    <row r="34" spans="1:6" ht="18.600000000000001" thickBot="1" x14ac:dyDescent="0.4">
      <c r="C34"/>
      <c r="D34" s="25"/>
      <c r="E34" s="42">
        <f>SUM(E32:E33)</f>
        <v>0</v>
      </c>
    </row>
    <row r="35" spans="1:6" ht="18" x14ac:dyDescent="0.35">
      <c r="C35"/>
      <c r="D35" s="52"/>
      <c r="E35" s="53"/>
    </row>
    <row r="36" spans="1:6" ht="18" x14ac:dyDescent="0.35">
      <c r="C36"/>
      <c r="D36" s="54"/>
      <c r="E36" s="55"/>
    </row>
    <row r="37" spans="1:6" ht="18" x14ac:dyDescent="0.35">
      <c r="A37" s="18" t="s">
        <v>57</v>
      </c>
      <c r="C37"/>
      <c r="E37" s="26"/>
    </row>
    <row r="38" spans="1:6" ht="18.600000000000001" thickBot="1" x14ac:dyDescent="0.4">
      <c r="A38" s="18"/>
      <c r="C38"/>
      <c r="E38" s="26"/>
    </row>
    <row r="39" spans="1:6" ht="43.8" thickBot="1" x14ac:dyDescent="0.35">
      <c r="A39" s="37" t="s">
        <v>18</v>
      </c>
      <c r="B39" s="37" t="s">
        <v>17</v>
      </c>
      <c r="C39" s="63" t="s">
        <v>16</v>
      </c>
      <c r="D39" s="37" t="s">
        <v>15</v>
      </c>
      <c r="E39" s="38" t="s">
        <v>14</v>
      </c>
      <c r="F39" s="37" t="s">
        <v>13</v>
      </c>
    </row>
    <row r="40" spans="1:6" ht="15" thickBot="1" x14ac:dyDescent="0.35">
      <c r="A40" s="36" t="s">
        <v>11</v>
      </c>
      <c r="B40" s="29"/>
      <c r="C40" s="47"/>
      <c r="D40" s="29"/>
      <c r="E40" s="28"/>
      <c r="F40" s="29"/>
    </row>
    <row r="41" spans="1:6" ht="15" thickBot="1" x14ac:dyDescent="0.35">
      <c r="A41" s="27" t="s">
        <v>10</v>
      </c>
      <c r="B41" s="29" t="s">
        <v>6</v>
      </c>
      <c r="C41" s="56"/>
      <c r="D41" s="29">
        <v>5</v>
      </c>
      <c r="E41" s="28">
        <f t="shared" ref="E41" si="3">+C41*D41</f>
        <v>0</v>
      </c>
      <c r="F41" s="29"/>
    </row>
    <row r="42" spans="1:6" x14ac:dyDescent="0.3">
      <c r="A42" s="35" t="s">
        <v>9</v>
      </c>
      <c r="B42" s="16"/>
      <c r="C42" s="57"/>
      <c r="D42" s="16"/>
      <c r="E42" s="15"/>
      <c r="F42" s="34"/>
    </row>
    <row r="43" spans="1:6" ht="15" thickBot="1" x14ac:dyDescent="0.35">
      <c r="A43" s="33" t="s">
        <v>8</v>
      </c>
      <c r="B43" s="10"/>
      <c r="C43" s="58"/>
      <c r="D43" s="10"/>
      <c r="E43" s="9"/>
      <c r="F43" s="32"/>
    </row>
    <row r="44" spans="1:6" ht="15" thickBot="1" x14ac:dyDescent="0.35">
      <c r="A44" s="30" t="s">
        <v>7</v>
      </c>
      <c r="B44" s="31" t="s">
        <v>5</v>
      </c>
      <c r="C44" s="56"/>
      <c r="D44" s="29">
        <v>100</v>
      </c>
      <c r="E44" s="28">
        <f t="shared" ref="E44:E46" si="4">+C44*D44</f>
        <v>0</v>
      </c>
      <c r="F44" s="30"/>
    </row>
    <row r="45" spans="1:6" ht="15" thickBot="1" x14ac:dyDescent="0.35">
      <c r="A45" s="68" t="s">
        <v>62</v>
      </c>
      <c r="B45" s="29" t="s">
        <v>6</v>
      </c>
      <c r="C45" s="56"/>
      <c r="D45" s="29">
        <v>5</v>
      </c>
      <c r="E45" s="28">
        <f t="shared" ref="E45" si="5">+C45*D45</f>
        <v>0</v>
      </c>
      <c r="F45" s="27"/>
    </row>
    <row r="46" spans="1:6" ht="15" thickBot="1" x14ac:dyDescent="0.35">
      <c r="A46" s="70" t="s">
        <v>63</v>
      </c>
      <c r="B46" s="29" t="s">
        <v>6</v>
      </c>
      <c r="C46" s="56"/>
      <c r="D46" s="29">
        <v>1</v>
      </c>
      <c r="E46" s="28">
        <f t="shared" si="4"/>
        <v>0</v>
      </c>
      <c r="F46" s="27"/>
    </row>
    <row r="47" spans="1:6" ht="18.600000000000001" thickBot="1" x14ac:dyDescent="0.4">
      <c r="E47" s="26"/>
    </row>
    <row r="48" spans="1:6" ht="18.600000000000001" thickBot="1" x14ac:dyDescent="0.4">
      <c r="D48" s="24"/>
      <c r="E48" s="23">
        <f>SUM(E41:E46)</f>
        <v>0</v>
      </c>
    </row>
    <row r="49" spans="1:6" ht="15" thickBot="1" x14ac:dyDescent="0.35">
      <c r="E49" s="22"/>
    </row>
    <row r="50" spans="1:6" ht="18.600000000000001" thickBot="1" x14ac:dyDescent="0.4">
      <c r="A50" s="21" t="s">
        <v>4</v>
      </c>
      <c r="B50" s="20"/>
      <c r="C50" s="20"/>
      <c r="D50" s="20"/>
      <c r="E50" s="19"/>
      <c r="F50" s="18"/>
    </row>
    <row r="51" spans="1:6" x14ac:dyDescent="0.3">
      <c r="A51" s="17"/>
      <c r="B51" s="16"/>
      <c r="C51" s="16"/>
      <c r="D51" s="16"/>
      <c r="E51" s="15"/>
    </row>
    <row r="52" spans="1:6" ht="18" x14ac:dyDescent="0.35">
      <c r="A52" s="14" t="s">
        <v>3</v>
      </c>
      <c r="E52" s="12">
        <f>E27</f>
        <v>0</v>
      </c>
    </row>
    <row r="53" spans="1:6" ht="18" x14ac:dyDescent="0.35">
      <c r="A53" s="14" t="s">
        <v>58</v>
      </c>
      <c r="E53" s="12">
        <f>E34</f>
        <v>0</v>
      </c>
    </row>
    <row r="54" spans="1:6" ht="18" x14ac:dyDescent="0.35">
      <c r="A54" s="13" t="s">
        <v>59</v>
      </c>
      <c r="E54" s="12">
        <f>E48</f>
        <v>0</v>
      </c>
    </row>
    <row r="55" spans="1:6" ht="15" thickBot="1" x14ac:dyDescent="0.35">
      <c r="A55" s="11"/>
      <c r="B55" s="10"/>
      <c r="C55" s="10"/>
      <c r="D55" s="10"/>
      <c r="E55" s="9"/>
    </row>
    <row r="56" spans="1:6" ht="18.600000000000001" thickBot="1" x14ac:dyDescent="0.4">
      <c r="A56" s="8" t="s">
        <v>2</v>
      </c>
      <c r="B56" s="7"/>
      <c r="C56" s="7"/>
      <c r="D56" s="7"/>
      <c r="E56" s="6">
        <f>SUM(E52:E55)</f>
        <v>0</v>
      </c>
      <c r="F56" s="2"/>
    </row>
    <row r="57" spans="1:6" ht="18.600000000000001" thickBot="1" x14ac:dyDescent="0.4">
      <c r="A57" s="8" t="s">
        <v>1</v>
      </c>
      <c r="B57" s="7"/>
      <c r="C57" s="7"/>
      <c r="D57" s="7"/>
      <c r="E57" s="6">
        <f>SUM(E56*0.21)</f>
        <v>0</v>
      </c>
      <c r="F57" s="2"/>
    </row>
    <row r="58" spans="1:6" ht="18.600000000000001" thickBot="1" x14ac:dyDescent="0.4">
      <c r="A58" s="5" t="s">
        <v>0</v>
      </c>
      <c r="B58" s="4"/>
      <c r="C58" s="4"/>
      <c r="D58" s="4"/>
      <c r="E58" s="3">
        <f>SUM(E56:E57)</f>
        <v>0</v>
      </c>
      <c r="F58" s="2"/>
    </row>
  </sheetData>
  <phoneticPr fontId="11" type="noConversion"/>
  <pageMargins left="0.7" right="0.7" top="0.78740157499999996" bottom="0.78740157499999996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Drahorad, Michal</dc:creator>
  <cp:lastModifiedBy>TMi</cp:lastModifiedBy>
  <cp:lastPrinted>2022-06-02T20:01:28Z</cp:lastPrinted>
  <dcterms:created xsi:type="dcterms:W3CDTF">2022-05-11T12:55:21Z</dcterms:created>
  <dcterms:modified xsi:type="dcterms:W3CDTF">2025-08-05T20:23:02Z</dcterms:modified>
</cp:coreProperties>
</file>