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<sst xmlns="http://schemas.openxmlformats.org/spreadsheetml/2006/main" count="103" uniqueCount="73">
  <si>
    <t>DPH</t>
  </si>
  <si>
    <t>Aspe</t>
  </si>
  <si>
    <t>Příloha k formuláři pro ocenění nabídky</t>
  </si>
  <si>
    <t>Stavba</t>
  </si>
  <si>
    <t>číslo a název SO</t>
  </si>
  <si>
    <t>číslo a název rozpočtu:</t>
  </si>
  <si>
    <t>SO 101</t>
  </si>
  <si>
    <t>Oprava chodníku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</si>
  <si>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</si>
  <si>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</si>
  <si>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</si>
  <si>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</si>
  <si>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</si>
  <si>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</si>
  <si>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</si>
  <si>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</si>
  <si>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</si>
  <si>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</si>
  <si>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</si>
  <si>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</si>
  <si>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</si>
  <si>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</si>
  <si>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</si>
  <si>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</si>
  <si>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</si>
  <si>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</si>
  <si>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ZALOŽENÍ TRÁVNÍKU RUČNÍM VÝSEVEM</t>
  </si>
  <si>
    <t>Celkem</t>
  </si>
  <si>
    <t>Firma: Jiří Oboznenko</t>
  </si>
  <si>
    <t>ÚPRAVA PLÁNĚ SE ZHUTNĚNÍM V HORNINĚ TŘ. I</t>
  </si>
  <si>
    <t>ZÁHONOVÉ OBRUBY Z BETONOVÝCH OBRUBNÍKŮ ŠÍŘ 80MM</t>
  </si>
  <si>
    <t>IZOLACE BĚŽNÝCH KONSTRUKCÍ PROTI ZEMNÍ VLHKOSTI Z PE FÓLIÍ</t>
  </si>
  <si>
    <t>KPL</t>
  </si>
  <si>
    <t>M2</t>
  </si>
  <si>
    <t>M3</t>
  </si>
  <si>
    <t>ROZPROSTŘENÍ ORNICE V ROVINĚ Z NAKUPOVANÝCH MATERIÁLŮ</t>
  </si>
  <si>
    <t>18231R</t>
  </si>
  <si>
    <t>DLÁŽDĚNÉ KRYTY Z DROBNÝCH KOSTEK DO LOŽE Z MC
odvodňovací žlab</t>
  </si>
  <si>
    <t>VOZOVKOVÉ VRSTVY ZE ŠTĚRKODRTI TL. DO 50MM
mlatový chodník</t>
  </si>
  <si>
    <t>PODKLADNÍ A VÝPLŇOVÉ VRSTVY Z KAMENIVA TĚŽENÉHO
kačírek</t>
  </si>
  <si>
    <t>721175R</t>
  </si>
  <si>
    <t>VÝŠKOVÁ ÚPRAVA SCHODIŠŤOVÝCH STUPŇŮ
položka zahrnuje osazení dvou nových kamenných stupňů stavajícího schodiště do betonového lože
kamenný schod dodá investor</t>
  </si>
  <si>
    <t>434198R</t>
  </si>
  <si>
    <t>POMOC PRÁCE ZŘÍZ NEBO ZAJIŠŤ REGULACI A OCHRANU DOPRAVY
položka zahrnuje kompletní opatření pro zamezení vstupu chodců a vozidel na stavbu, včetně označení náhradních tras pro pěší</t>
  </si>
  <si>
    <t>ZKOUŠENÍ MATERIÁLŮ ZKUŠEBNOU ZHOTOVITELE
statická zatěžovací zkouška</t>
  </si>
  <si>
    <t>OSTATNÍ POŽADAVKY - OCHRANA ŽIVOTNÍHO PROSTŘEDÍ
ochrana okolní vegetace dle platných předpisů (specifikace v TZ)</t>
  </si>
  <si>
    <t>SEJMUTÍ ORNICE NEBO LESNÍ PŮDY
pouze se souhlasem TDI</t>
  </si>
  <si>
    <t>VŠEOBECNÉ ÚPRAVY ZEMĚDĚLSKÝCH PLOCH
pouze se souhlasem TDI</t>
  </si>
  <si>
    <t>122738.1</t>
  </si>
  <si>
    <t>122738.2</t>
  </si>
  <si>
    <t>567346.1R</t>
  </si>
  <si>
    <t>567336.1R</t>
  </si>
  <si>
    <t>567346.2R</t>
  </si>
  <si>
    <t>567336.2R</t>
  </si>
  <si>
    <t>M</t>
  </si>
  <si>
    <t>VNITŘNÍ KANALIZACE Z PLAST TRUB DN 300
vyústění svodu okapu do čela opěrné zdi
položka obsahuje dodávku a osazení gajgru
položka obsahuje dodávku a osazení kanalizace PVC DN300 dl. 7m
položka obsahuje zřízení prostupu stávající kamennou zdí při vyústění kanalizace
položka obsahuje všechny výkopové a záspové práce vč. materiálu</t>
  </si>
  <si>
    <t xml:space="preserve">OPRAVA CHODNÍKU PODÉL ÚŠOVICKÉHO POTOKA
ÚSEK ANGLICKÁ - DOBROVSKÉHO
</t>
  </si>
  <si>
    <t>CEMENTOBETONOVÝ KRYT JEDNOVRSTVÝ NEVYZTUŽENÝ TŘ.III TL. DO 150MM
probarvený, pigment
barva písková, bude odsouhlaseno investorem
při pokládce je nutno počítat s blízkostí vzrostlé vegetace, která nesmí být pokládkou zasažena (ruční pokládka)
včetně dilatačních spar, těsnění, atd.</t>
  </si>
  <si>
    <t>2019-05</t>
  </si>
  <si>
    <r>
      <t>POPLATKY ZA ZEMNÍK - ZEMINA
poplatek za odkopávky</t>
    </r>
    <r>
      <rPr>
        <sz val="10"/>
        <color indexed="10"/>
        <rFont val="Arial"/>
        <family val="2"/>
      </rPr>
      <t xml:space="preserve"> pro případnou sanaci podloží</t>
    </r>
    <r>
      <rPr>
        <sz val="10"/>
        <rFont val="Arial"/>
        <family val="2"/>
      </rPr>
      <t xml:space="preserve">
</t>
    </r>
    <r>
      <rPr>
        <sz val="10"/>
        <color indexed="10"/>
        <rFont val="Arial"/>
        <family val="2"/>
      </rPr>
      <t>pouze se souhlasem TDI</t>
    </r>
  </si>
  <si>
    <t>ODKOPÁVKY A PROKOPÁVKY OBECNÉ TŘ. I, ODVOZ DO 30KM
odkopávky konstrukčních vrstev stávajícího chodníku
v blízkosti stromů budou odkopávky prováděny ručně!</t>
  </si>
  <si>
    <r>
      <t xml:space="preserve">ODKOPÁVKY A PROKOPÁVKY OBECNÉ TŘ. I, ODVOZ DO 30KM
odkopávky </t>
    </r>
    <r>
      <rPr>
        <sz val="10"/>
        <color indexed="10"/>
        <rFont val="Arial"/>
        <family val="2"/>
      </rPr>
      <t>pro případnou sanaci podloží</t>
    </r>
    <r>
      <rPr>
        <sz val="10"/>
        <rFont val="Arial"/>
        <family val="2"/>
      </rPr>
      <t xml:space="preserve">
v blízkosti stromů budou odkopávky prováděny ručně!
</t>
    </r>
    <r>
      <rPr>
        <sz val="10"/>
        <color indexed="10"/>
        <rFont val="Arial"/>
        <family val="2"/>
      </rPr>
      <t>pouze se souhlasem TD</t>
    </r>
    <r>
      <rPr>
        <sz val="10"/>
        <rFont val="Arial"/>
        <family val="2"/>
      </rPr>
      <t>I</t>
    </r>
  </si>
  <si>
    <t>VRSTVY PRO OBNOVU ZE ŠTĚRKODRTI (0-32MM) TL DO 150MM
konstrukční vrstvy chodníků</t>
  </si>
  <si>
    <t xml:space="preserve">VRSTVY PRO OBNOVU ZE ŠTĚRKODRTI (0-32MM) TL DO 200MM
konstrukční vrstvy chodníků
</t>
  </si>
  <si>
    <r>
      <rPr>
        <sz val="10"/>
        <rFont val="Arial"/>
        <family val="2"/>
      </rPr>
      <t>VRSTVY PRO OBNOVU A OPRAVY Z RECYKL MATERIÁLU TL DO 200MM</t>
    </r>
    <r>
      <rPr>
        <sz val="10"/>
        <color indexed="10"/>
        <rFont val="Arial"/>
        <family val="2"/>
      </rPr>
      <t xml:space="preserve">
případná sanace podloží
pouze se souhlasem TDI
</t>
    </r>
    <r>
      <rPr>
        <sz val="10"/>
        <rFont val="Arial"/>
        <family val="2"/>
      </rPr>
      <t>bude použit materiál dodaný investorem, uložený na skládce 
včetně dopravy na místo uložení do 10km</t>
    </r>
  </si>
  <si>
    <r>
      <t xml:space="preserve">VRSTVY PRO OBNOVU A OPRAVY Z RECYKL MATERIÁLU TL DO 150MM
</t>
    </r>
    <r>
      <rPr>
        <sz val="10"/>
        <color indexed="10"/>
        <rFont val="Arial"/>
        <family val="2"/>
      </rPr>
      <t>případná sanace podloží
pouze se souhlasem TDI</t>
    </r>
    <r>
      <rPr>
        <sz val="10"/>
        <rFont val="Arial"/>
        <family val="2"/>
      </rPr>
      <t xml:space="preserve">
bude použit materiál dodaný investorem, uložený na skládce
včetně dopravy na místo uložení do 10km</t>
    </r>
  </si>
  <si>
    <t>OSTATNÍ POŽADAVKY - VYPRACOVÁNÍ RDS
v RDS bude specifikováno výškové a směrové řešení trasy chodníku,které bude odsouhlaseno investorem</t>
  </si>
  <si>
    <t>ODSTRANĚNÍ KRYTU ZPEVNĚNÝCH PLOCH S ASFALTOVÝM POJIVEM, ODVOZ DO 30 KM
odstranění asfaltového krytu v tl. 50mm - 80mm, s naložením na dopravní prostředky</t>
  </si>
  <si>
    <t>11313 R</t>
  </si>
  <si>
    <r>
      <t xml:space="preserve">POPLATKY ZA ZEMNÍK - ZEMINA </t>
    </r>
    <r>
      <rPr>
        <sz val="10"/>
        <rFont val="Arial"/>
        <family val="2"/>
      </rPr>
      <t xml:space="preserve">
poplatek za odkopávky konstrukčních vrstev stávajícího chodníku</t>
    </r>
  </si>
  <si>
    <t>POPLATKY ZA ZEMNÍK -  ASFALT
poplatek za odkopávky konstrukčních vrstev stávajícího chodníku</t>
  </si>
  <si>
    <t>014201.2</t>
  </si>
  <si>
    <t>NEOCEŇOVAT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</si>
</sst>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"/>
    <numFmt numFmtId="165" formatCode="###\ ###\ ###\ ##0.00"/>
    <numFmt numFmtId="166" formatCode="0.0"/>
  </numFmts>
  <fonts count="40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9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3" fontId="39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H30" sqref="H30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3" t="s">
        <v>1</v>
      </c>
      <c r="C1" t="s">
        <v>28</v>
      </c>
    </row>
    <row r="2" ht="12.75" customHeight="1">
      <c r="C2" s="1" t="s">
        <v>2</v>
      </c>
    </row>
    <row r="4" spans="1:5" ht="45">
      <c r="A4" t="s">
        <v>3</v>
      </c>
      <c r="C4" s="18" t="s">
        <v>58</v>
      </c>
      <c r="D4" s="19" t="s">
        <v>56</v>
      </c>
      <c r="E4" s="3"/>
    </row>
    <row r="5" spans="1:5" ht="12.75" customHeight="1">
      <c r="A5" t="s">
        <v>4</v>
      </c>
      <c r="C5" s="3" t="s">
        <v>6</v>
      </c>
      <c r="D5" s="3" t="s">
        <v>7</v>
      </c>
      <c r="E5" s="3"/>
    </row>
    <row r="6" spans="1:5" ht="12.75" customHeight="1">
      <c r="A6" t="s">
        <v>5</v>
      </c>
      <c r="C6" s="3" t="s">
        <v>6</v>
      </c>
      <c r="D6" s="3" t="s">
        <v>7</v>
      </c>
      <c r="E6" s="3"/>
    </row>
    <row r="7" spans="3:5" ht="12.75" customHeight="1">
      <c r="C7" s="3"/>
      <c r="D7" s="3"/>
      <c r="E7" s="3"/>
    </row>
    <row r="8" spans="1:16" ht="12.75" customHeight="1">
      <c r="A8" s="24" t="s">
        <v>8</v>
      </c>
      <c r="B8" s="24" t="s">
        <v>10</v>
      </c>
      <c r="C8" s="24" t="s">
        <v>11</v>
      </c>
      <c r="D8" s="24" t="s">
        <v>12</v>
      </c>
      <c r="E8" s="24" t="s">
        <v>13</v>
      </c>
      <c r="F8" s="24" t="s">
        <v>14</v>
      </c>
      <c r="G8" s="24" t="s">
        <v>15</v>
      </c>
      <c r="H8" s="24"/>
      <c r="O8" t="s">
        <v>18</v>
      </c>
      <c r="P8" t="s">
        <v>0</v>
      </c>
    </row>
    <row r="9" spans="1:15" ht="14.25">
      <c r="A9" s="24"/>
      <c r="B9" s="24"/>
      <c r="C9" s="24"/>
      <c r="D9" s="24"/>
      <c r="E9" s="24"/>
      <c r="F9" s="24"/>
      <c r="G9" s="2" t="s">
        <v>16</v>
      </c>
      <c r="H9" s="2" t="s">
        <v>17</v>
      </c>
      <c r="O9" t="s">
        <v>0</v>
      </c>
    </row>
    <row r="10" spans="1:8" ht="14.25">
      <c r="A10" s="2" t="s">
        <v>9</v>
      </c>
      <c r="B10" s="2" t="s">
        <v>19</v>
      </c>
      <c r="C10" s="2" t="s">
        <v>20</v>
      </c>
      <c r="D10" s="2" t="s">
        <v>21</v>
      </c>
      <c r="E10" s="2" t="s">
        <v>22</v>
      </c>
      <c r="F10" s="2" t="s">
        <v>23</v>
      </c>
      <c r="G10" s="2" t="s">
        <v>24</v>
      </c>
      <c r="H10" s="2" t="s">
        <v>25</v>
      </c>
    </row>
    <row r="11" spans="1:8" ht="25.5">
      <c r="A11" s="11">
        <v>1</v>
      </c>
      <c r="B11" s="5" t="str">
        <f>"014201.1"</f>
        <v>014201.1</v>
      </c>
      <c r="C11" s="11"/>
      <c r="D11" s="12" t="s">
        <v>69</v>
      </c>
      <c r="E11" s="13" t="s">
        <v>34</v>
      </c>
      <c r="F11" s="14">
        <f>(3125+70)*0.28</f>
        <v>894.6000000000001</v>
      </c>
      <c r="G11" s="15"/>
      <c r="H11" s="15">
        <f aca="true" t="shared" si="0" ref="H11:H37">F11*G11</f>
        <v>0</v>
      </c>
    </row>
    <row r="12" spans="1:8" ht="34.5" customHeight="1">
      <c r="A12" s="22">
        <v>2</v>
      </c>
      <c r="B12" s="8" t="s">
        <v>71</v>
      </c>
      <c r="C12" s="11"/>
      <c r="D12" s="12" t="s">
        <v>70</v>
      </c>
      <c r="E12" s="13" t="s">
        <v>34</v>
      </c>
      <c r="F12" s="14">
        <v>191.7</v>
      </c>
      <c r="G12" s="15"/>
      <c r="H12" s="15"/>
    </row>
    <row r="13" spans="1:8" ht="38.25">
      <c r="A13" s="11">
        <v>3</v>
      </c>
      <c r="B13" s="5" t="str">
        <f>"014201.2"</f>
        <v>014201.2</v>
      </c>
      <c r="C13" s="11"/>
      <c r="D13" s="12" t="s">
        <v>59</v>
      </c>
      <c r="E13" s="13" t="s">
        <v>34</v>
      </c>
      <c r="F13" s="14">
        <f>3125*0.5</f>
        <v>1562.5</v>
      </c>
      <c r="G13" s="23" t="s">
        <v>72</v>
      </c>
      <c r="H13" s="16"/>
    </row>
    <row r="14" spans="1:8" ht="25.5">
      <c r="A14" s="11">
        <v>4</v>
      </c>
      <c r="B14" s="5" t="str">
        <f>"02510"</f>
        <v>02510</v>
      </c>
      <c r="C14" s="11"/>
      <c r="D14" s="12" t="s">
        <v>44</v>
      </c>
      <c r="E14" s="11" t="s">
        <v>32</v>
      </c>
      <c r="F14" s="17">
        <v>10</v>
      </c>
      <c r="G14" s="15"/>
      <c r="H14" s="15">
        <f t="shared" si="0"/>
        <v>0</v>
      </c>
    </row>
    <row r="15" spans="1:8" ht="38.25">
      <c r="A15" s="11">
        <v>5</v>
      </c>
      <c r="B15" s="5" t="str">
        <f>"02720"</f>
        <v>02720</v>
      </c>
      <c r="C15" s="11"/>
      <c r="D15" s="12" t="s">
        <v>43</v>
      </c>
      <c r="E15" s="11" t="s">
        <v>32</v>
      </c>
      <c r="F15" s="17">
        <v>1</v>
      </c>
      <c r="G15" s="15"/>
      <c r="H15" s="15">
        <f t="shared" si="0"/>
        <v>0</v>
      </c>
    </row>
    <row r="16" spans="1:8" ht="25.5">
      <c r="A16" s="11">
        <v>6</v>
      </c>
      <c r="B16" s="5" t="str">
        <f>"02920"</f>
        <v>02920</v>
      </c>
      <c r="C16" s="11"/>
      <c r="D16" s="12" t="s">
        <v>45</v>
      </c>
      <c r="E16" s="11" t="s">
        <v>32</v>
      </c>
      <c r="F16" s="17">
        <v>1</v>
      </c>
      <c r="G16" s="15"/>
      <c r="H16" s="15">
        <f t="shared" si="0"/>
        <v>0</v>
      </c>
    </row>
    <row r="17" spans="1:8" ht="38.25">
      <c r="A17" s="11">
        <v>7</v>
      </c>
      <c r="B17" s="5" t="str">
        <f>"02943"</f>
        <v>02943</v>
      </c>
      <c r="C17" s="11"/>
      <c r="D17" s="12" t="s">
        <v>66</v>
      </c>
      <c r="E17" s="11" t="s">
        <v>32</v>
      </c>
      <c r="F17" s="17">
        <v>1</v>
      </c>
      <c r="G17" s="15"/>
      <c r="H17" s="15">
        <f t="shared" si="0"/>
        <v>0</v>
      </c>
    </row>
    <row r="18" spans="1:8" ht="38.25">
      <c r="A18" s="11">
        <v>8</v>
      </c>
      <c r="B18" s="5" t="s">
        <v>68</v>
      </c>
      <c r="C18" s="11"/>
      <c r="D18" s="12" t="s">
        <v>67</v>
      </c>
      <c r="E18" s="13" t="s">
        <v>34</v>
      </c>
      <c r="F18" s="14">
        <v>207.6</v>
      </c>
      <c r="G18" s="21"/>
      <c r="H18" s="15"/>
    </row>
    <row r="19" spans="1:8" ht="25.5">
      <c r="A19" s="11">
        <v>9</v>
      </c>
      <c r="B19" s="5">
        <v>12110</v>
      </c>
      <c r="C19" s="11"/>
      <c r="D19" s="12" t="s">
        <v>46</v>
      </c>
      <c r="E19" s="11" t="s">
        <v>34</v>
      </c>
      <c r="F19" s="17">
        <v>20</v>
      </c>
      <c r="G19" s="15"/>
      <c r="H19" s="15">
        <f t="shared" si="0"/>
        <v>0</v>
      </c>
    </row>
    <row r="20" spans="1:8" ht="38.25">
      <c r="A20" s="11">
        <v>10</v>
      </c>
      <c r="B20" s="8" t="s">
        <v>48</v>
      </c>
      <c r="C20" s="11"/>
      <c r="D20" s="12" t="s">
        <v>60</v>
      </c>
      <c r="E20" s="13" t="s">
        <v>34</v>
      </c>
      <c r="F20" s="14">
        <f>(3125+70)*0.28</f>
        <v>894.6000000000001</v>
      </c>
      <c r="G20" s="15"/>
      <c r="H20" s="15">
        <f t="shared" si="0"/>
        <v>0</v>
      </c>
    </row>
    <row r="21" spans="1:8" ht="51">
      <c r="A21" s="11">
        <v>11</v>
      </c>
      <c r="B21" s="8" t="s">
        <v>49</v>
      </c>
      <c r="C21" s="11"/>
      <c r="D21" s="12" t="s">
        <v>61</v>
      </c>
      <c r="E21" s="13" t="s">
        <v>34</v>
      </c>
      <c r="F21" s="14">
        <f>3125*0.5</f>
        <v>1562.5</v>
      </c>
      <c r="G21" s="23" t="s">
        <v>72</v>
      </c>
      <c r="H21" s="16"/>
    </row>
    <row r="22" spans="1:8" ht="25.5">
      <c r="A22" s="11">
        <v>12</v>
      </c>
      <c r="B22" s="5">
        <v>18020</v>
      </c>
      <c r="C22" s="11"/>
      <c r="D22" s="12" t="s">
        <v>47</v>
      </c>
      <c r="E22" s="11" t="s">
        <v>33</v>
      </c>
      <c r="F22" s="17">
        <v>50</v>
      </c>
      <c r="G22" s="15"/>
      <c r="H22" s="15">
        <f t="shared" si="0"/>
        <v>0</v>
      </c>
    </row>
    <row r="23" spans="1:8" ht="12.75">
      <c r="A23" s="11">
        <v>13</v>
      </c>
      <c r="B23" s="5">
        <v>18110</v>
      </c>
      <c r="C23" s="11"/>
      <c r="D23" s="11" t="s">
        <v>29</v>
      </c>
      <c r="E23" s="13" t="s">
        <v>33</v>
      </c>
      <c r="F23" s="17">
        <f>3125+70</f>
        <v>3195</v>
      </c>
      <c r="G23" s="15"/>
      <c r="H23" s="15">
        <f t="shared" si="0"/>
        <v>0</v>
      </c>
    </row>
    <row r="24" spans="1:8" ht="12.75">
      <c r="A24" s="11">
        <v>14</v>
      </c>
      <c r="B24" s="8" t="s">
        <v>36</v>
      </c>
      <c r="C24" s="11"/>
      <c r="D24" s="13" t="s">
        <v>35</v>
      </c>
      <c r="E24" s="11" t="s">
        <v>33</v>
      </c>
      <c r="F24" s="17">
        <v>1010</v>
      </c>
      <c r="G24" s="15"/>
      <c r="H24" s="16">
        <f t="shared" si="0"/>
        <v>0</v>
      </c>
    </row>
    <row r="25" spans="1:8" ht="12.75">
      <c r="A25" s="11">
        <v>15</v>
      </c>
      <c r="B25" s="5">
        <v>18241</v>
      </c>
      <c r="C25" s="11"/>
      <c r="D25" s="11" t="s">
        <v>26</v>
      </c>
      <c r="E25" s="11" t="s">
        <v>33</v>
      </c>
      <c r="F25" s="17">
        <v>1010</v>
      </c>
      <c r="G25" s="15"/>
      <c r="H25" s="15">
        <f t="shared" si="0"/>
        <v>0</v>
      </c>
    </row>
    <row r="26" spans="1:8" ht="51">
      <c r="A26" s="11">
        <v>16</v>
      </c>
      <c r="B26" s="8" t="s">
        <v>42</v>
      </c>
      <c r="C26" s="11"/>
      <c r="D26" s="12" t="s">
        <v>41</v>
      </c>
      <c r="E26" s="13" t="s">
        <v>32</v>
      </c>
      <c r="F26" s="17">
        <v>1</v>
      </c>
      <c r="G26" s="15"/>
      <c r="H26" s="16">
        <f t="shared" si="0"/>
        <v>0</v>
      </c>
    </row>
    <row r="27" spans="1:8" ht="25.5">
      <c r="A27" s="11">
        <v>17</v>
      </c>
      <c r="B27" s="5">
        <v>45157</v>
      </c>
      <c r="C27" s="11"/>
      <c r="D27" s="12" t="s">
        <v>39</v>
      </c>
      <c r="E27" s="13" t="s">
        <v>34</v>
      </c>
      <c r="F27" s="17">
        <f>16*0.5*0.4</f>
        <v>3.2</v>
      </c>
      <c r="G27" s="15"/>
      <c r="H27" s="15">
        <f t="shared" si="0"/>
        <v>0</v>
      </c>
    </row>
    <row r="28" spans="1:8" ht="25.5">
      <c r="A28" s="11">
        <v>18</v>
      </c>
      <c r="B28" s="5">
        <v>56331</v>
      </c>
      <c r="C28" s="11"/>
      <c r="D28" s="12" t="s">
        <v>38</v>
      </c>
      <c r="E28" s="13" t="s">
        <v>33</v>
      </c>
      <c r="F28" s="17">
        <v>70</v>
      </c>
      <c r="G28" s="15"/>
      <c r="H28" s="15">
        <f t="shared" si="0"/>
        <v>0</v>
      </c>
    </row>
    <row r="29" spans="1:8" ht="25.5">
      <c r="A29" s="11">
        <v>19</v>
      </c>
      <c r="B29" s="8" t="s">
        <v>51</v>
      </c>
      <c r="C29" s="11"/>
      <c r="D29" s="12" t="s">
        <v>62</v>
      </c>
      <c r="E29" s="13" t="s">
        <v>33</v>
      </c>
      <c r="F29" s="17">
        <v>70</v>
      </c>
      <c r="G29" s="15"/>
      <c r="H29" s="16">
        <f t="shared" si="0"/>
        <v>0</v>
      </c>
    </row>
    <row r="30" spans="1:8" ht="63.75">
      <c r="A30" s="11">
        <v>20</v>
      </c>
      <c r="B30" s="8" t="s">
        <v>53</v>
      </c>
      <c r="C30" s="11"/>
      <c r="D30" s="12" t="s">
        <v>65</v>
      </c>
      <c r="E30" s="13" t="s">
        <v>33</v>
      </c>
      <c r="F30" s="14">
        <f>2*3125</f>
        <v>6250</v>
      </c>
      <c r="G30" s="23" t="s">
        <v>72</v>
      </c>
      <c r="H30" s="16"/>
    </row>
    <row r="31" spans="1:8" ht="38.25">
      <c r="A31" s="11">
        <v>21</v>
      </c>
      <c r="B31" s="8" t="s">
        <v>50</v>
      </c>
      <c r="C31" s="11"/>
      <c r="D31" s="12" t="s">
        <v>63</v>
      </c>
      <c r="E31" s="13" t="s">
        <v>33</v>
      </c>
      <c r="F31" s="17">
        <f>3125+70</f>
        <v>3195</v>
      </c>
      <c r="G31" s="23"/>
      <c r="H31" s="16"/>
    </row>
    <row r="32" spans="1:8" ht="63.75">
      <c r="A32" s="11">
        <v>22</v>
      </c>
      <c r="B32" s="8" t="s">
        <v>52</v>
      </c>
      <c r="C32" s="11"/>
      <c r="D32" s="20" t="s">
        <v>64</v>
      </c>
      <c r="E32" s="13" t="s">
        <v>33</v>
      </c>
      <c r="F32" s="17">
        <f>3125</f>
        <v>3125</v>
      </c>
      <c r="G32" s="23" t="s">
        <v>72</v>
      </c>
      <c r="H32" s="16"/>
    </row>
    <row r="33" spans="1:8" ht="25.5">
      <c r="A33" s="11">
        <v>23</v>
      </c>
      <c r="B33" s="5">
        <v>58222</v>
      </c>
      <c r="C33" s="11"/>
      <c r="D33" s="12" t="s">
        <v>37</v>
      </c>
      <c r="E33" s="13" t="s">
        <v>33</v>
      </c>
      <c r="F33" s="17">
        <f>55*0.5</f>
        <v>27.5</v>
      </c>
      <c r="G33" s="15"/>
      <c r="H33" s="15">
        <f t="shared" si="0"/>
        <v>0</v>
      </c>
    </row>
    <row r="34" spans="1:8" ht="76.5">
      <c r="A34" s="11">
        <v>24</v>
      </c>
      <c r="B34" s="5">
        <v>581134</v>
      </c>
      <c r="C34" s="11"/>
      <c r="D34" s="20" t="s">
        <v>57</v>
      </c>
      <c r="E34" s="13" t="s">
        <v>33</v>
      </c>
      <c r="F34" s="17">
        <v>3125</v>
      </c>
      <c r="G34" s="23" t="s">
        <v>72</v>
      </c>
      <c r="H34" s="15"/>
    </row>
    <row r="35" spans="1:8" ht="12.75">
      <c r="A35" s="11">
        <v>25</v>
      </c>
      <c r="B35" s="5">
        <v>711117</v>
      </c>
      <c r="C35" s="11"/>
      <c r="D35" s="11" t="s">
        <v>31</v>
      </c>
      <c r="E35" s="13" t="s">
        <v>33</v>
      </c>
      <c r="F35" s="17">
        <v>16</v>
      </c>
      <c r="G35" s="15"/>
      <c r="H35" s="15">
        <f t="shared" si="0"/>
        <v>0</v>
      </c>
    </row>
    <row r="36" spans="1:8" ht="76.5">
      <c r="A36" s="11">
        <v>26</v>
      </c>
      <c r="B36" s="8" t="s">
        <v>40</v>
      </c>
      <c r="C36" s="11"/>
      <c r="D36" s="12" t="s">
        <v>55</v>
      </c>
      <c r="E36" s="13" t="s">
        <v>32</v>
      </c>
      <c r="F36" s="17">
        <v>1</v>
      </c>
      <c r="G36" s="15"/>
      <c r="H36" s="15">
        <f t="shared" si="0"/>
        <v>0</v>
      </c>
    </row>
    <row r="37" spans="1:8" ht="12.75">
      <c r="A37" s="11">
        <v>27</v>
      </c>
      <c r="B37" s="5">
        <v>917212</v>
      </c>
      <c r="C37" s="11"/>
      <c r="D37" s="11" t="s">
        <v>30</v>
      </c>
      <c r="E37" s="13" t="s">
        <v>54</v>
      </c>
      <c r="F37" s="17">
        <v>16</v>
      </c>
      <c r="G37" s="15"/>
      <c r="H37" s="15">
        <f t="shared" si="0"/>
        <v>0</v>
      </c>
    </row>
    <row r="38" spans="2:8" ht="12.75">
      <c r="B38" s="10"/>
      <c r="E38" s="7"/>
      <c r="F38" s="9"/>
      <c r="G38" s="6"/>
      <c r="H38" s="6"/>
    </row>
    <row r="39" spans="1:8" ht="12.75">
      <c r="A39" s="4"/>
      <c r="B39" s="4"/>
      <c r="C39" s="4"/>
      <c r="D39" s="4" t="s">
        <v>27</v>
      </c>
      <c r="E39" s="4"/>
      <c r="F39" s="4"/>
      <c r="G39" s="4"/>
      <c r="H39" s="4">
        <f>SUM(H11:H37)</f>
        <v>0</v>
      </c>
    </row>
    <row r="50" spans="8:9" ht="12.75" customHeight="1">
      <c r="H50" s="6"/>
      <c r="I50" s="6"/>
    </row>
  </sheetData>
  <sheetProtection formatColumns="0"/>
  <mergeCells count="7">
    <mergeCell ref="E8:E9"/>
    <mergeCell ref="F8:F9"/>
    <mergeCell ref="G8:H8"/>
    <mergeCell ref="A8:A9"/>
    <mergeCell ref="B8:B9"/>
    <mergeCell ref="C8:C9"/>
    <mergeCell ref="D8:D9"/>
  </mergeCells>
  <printOptions/>
  <pageMargins left="0.7480314960629921" right="0.7480314960629921" top="0.984251968503937" bottom="0.984251968503937" header="0.5118110236220472" footer="0.5118110236220472"/>
  <pageSetup fitToHeight="1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František Malina</cp:lastModifiedBy>
  <cp:lastPrinted>2019-07-07T13:24:54Z</cp:lastPrinted>
  <dcterms:created xsi:type="dcterms:W3CDTF">2019-07-16T08:51:30Z</dcterms:created>
  <dcterms:modified xsi:type="dcterms:W3CDTF">2020-02-07T11:48:25Z</dcterms:modified>
  <cp:category/>
  <cp:version/>
  <cp:contentType/>
  <cp:contentStatus/>
</cp:coreProperties>
</file>