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.1" sheetId="2" r:id="rId2"/>
    <sheet name="SO 101.2" sheetId="3" r:id="rId3"/>
  </sheets>
  <definedNames/>
  <calcPr fullCalcOnLoad="1"/>
</workbook>
</file>

<file path=xl/sharedStrings.xml><?xml version="1.0" encoding="utf-8"?>
<sst xmlns="http://schemas.openxmlformats.org/spreadsheetml/2006/main" count="647" uniqueCount="208">
  <si>
    <t>Aspe</t>
  </si>
  <si>
    <t>Příloha k formuláři pro ocenění nabídky</t>
  </si>
  <si>
    <t>Stavba</t>
  </si>
  <si>
    <t>číslo a název SO</t>
  </si>
  <si>
    <t>číslo a název rozpočtu:</t>
  </si>
  <si>
    <t>2018-03</t>
  </si>
  <si>
    <t>Parkoviště pro osobní automobily sídliště Plzeňská, Mariánské Lázně</t>
  </si>
  <si>
    <t>SO 101.1</t>
  </si>
  <si>
    <t>Komunikace Jih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</si>
  <si>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</si>
  <si>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</si>
  <si>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</si>
  <si>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</si>
  <si>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</si>
  <si>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</si>
  <si>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</si>
  <si>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</si>
  <si>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</si>
  <si>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</si>
  <si>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</si>
  <si>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</si>
  <si>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</si>
  <si>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</si>
  <si>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</si>
  <si>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</si>
  <si>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</si>
  <si>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</si>
  <si>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</si>
  <si>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</si>
  <si>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/>
  </si>
  <si>
    <t>POPLATKY ZA SKLÁDKU
asfaltový beton</t>
  </si>
  <si>
    <t xml:space="preserve">M3        </t>
  </si>
  <si>
    <t>(1565+60)*0,1=162,50 [A]</t>
  </si>
  <si>
    <t>zahrnuje veškeré poplatky provozovateli skládky související s uložením odpadu na skládce.</t>
  </si>
  <si>
    <t>POPLATKY ZA SKLÁDKU
betonová dlažba a obruby</t>
  </si>
  <si>
    <t>35,20+26,25=61,45 [A]</t>
  </si>
  <si>
    <t>014201</t>
  </si>
  <si>
    <t>POPLATKY ZA ZEMNÍK - ZEMINA</t>
  </si>
  <si>
    <t>zahrnuje veškeré poplatky majiteli zemníku související s nákupem zeminy (nikoliv s otvírkou zemníku)</t>
  </si>
  <si>
    <t>02610</t>
  </si>
  <si>
    <t>ZKOUŠENÍ KONSTRUKCÍ A PRACÍ ZKUŠEBNOU ZHOTOVITELE
Statická zatěžovací zkouška 12x
dle pokynů TDI</t>
  </si>
  <si>
    <t xml:space="preserve">KPL       </t>
  </si>
  <si>
    <t>zahrnuje veškeré náklady spojené s objednatelem požadovanými zkouškami</t>
  </si>
  <si>
    <t>02730</t>
  </si>
  <si>
    <t>POMOC PRÁCE ZŘÍZ NEBO ZAJIŠŤ OCHRANU INŽENÝRSKÝCH SÍTÍ
vytyčení a ochrana inženýrských sítí</t>
  </si>
  <si>
    <t>zahrnuje veškeré náklady spojené s objednatelem požadovanými zařízeními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</si>
  <si>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</si>
  <si>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</si>
  <si>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</si>
  <si>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</si>
  <si>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
vč. dokumentace v papírové formě 2x
dokumentace na CD 1x
vč. zaměření skutečného stavu</t>
  </si>
  <si>
    <t>02991</t>
  </si>
  <si>
    <t>OSTATNÍ POŽADAVKY - INFORMAČNÍ TABULE
informační tabule stavby</t>
  </si>
  <si>
    <t xml:space="preserve">KUS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</si>
  <si>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</si>
  <si>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03720</t>
  </si>
  <si>
    <t>POMOC PRÁCE ZAJIŠŤ NEBO ZŘÍZ REGULACI A OCHRANU DOPRAVY
kompletní dopravní opatření během výstavby
zřízení přístupových tras pro pěší
vč. odstranění a případného uvedení ploch do původního stavu
atd.</t>
  </si>
  <si>
    <t>zahrnuje objednatelem povolené náklady na požadovaná zařízení zhotovitele</t>
  </si>
  <si>
    <t>R001</t>
  </si>
  <si>
    <t>Posun sloupu VO
posun stávajícího sloupu VO
vč. demolice patky, přesunu, kabeláže, založení sloupu, zapojení, revize, atd.</t>
  </si>
  <si>
    <t>Zemní práce</t>
  </si>
  <si>
    <t>11201</t>
  </si>
  <si>
    <t>KÁCENÍ STROMŮ D KMENE DO 0,5M S ODSTRANĚNÍM PAŘEZŮ
včetně odstranění a likvidace pařezu a větví
kmen bude předán investorovi na smluvené místo, nebo odkoupen za smluvní cenu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</si>
  <si>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</si>
  <si>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11313A</t>
  </si>
  <si>
    <t>ODSTRANĚNÍ KRYTU ZPEVNĚNÝCH PLOCH S ASFALTOVÝM POJIVEM - BEZ DOPRAVY
skutečná tl. frézování bude dohodnuta podle skutečné situace na stavbě
položka bude popř. krácena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</si>
  <si>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</si>
  <si>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11313BR</t>
  </si>
  <si>
    <t>ODSTRANĚNÍ KRYTU ZPEVNĚNÝCH PLOCH S ASFALTOVÝM POJIVEM - DOPRAVA
odvoz recyklátu na příslušnou skládku
vzdálenost skládky určí zhotovitel a započítá do jednotkové ceny
kubatura může být krácena podle skutečné situace na stavbě</t>
  </si>
  <si>
    <t>Položka zahrnuje samostatnou dopravu suti a vybouraných hmot. Množství se určí jako součin hmotnosti [t] a požadované vzdálenosti [km].</t>
  </si>
  <si>
    <t>11318A</t>
  </si>
  <si>
    <t>ODSTRANĚNÍ KRYTU ZPEVNĚNÝCH PLOCH Z DLAŽDIC - BEZ DOPRAVY
betonová dlažba chodníků</t>
  </si>
  <si>
    <t>(220+220)*0,08=35,20 [A]</t>
  </si>
  <si>
    <t>11318BR</t>
  </si>
  <si>
    <t>ODSTRANĚNÍ KRYTU ZPEVNĚNÝCH PLOCH Z DLAŽDIC - DOPRAVA
odvoz betonové dlažby do recyklačního centra
vzdálenost skládky určí zhotovitel a započítá do jednotkové ceny
kubatura může být krácena podle skutečné situace na stavbě</t>
  </si>
  <si>
    <t>11352A</t>
  </si>
  <si>
    <t>ODSTRANĚNÍ CHODNÍKOVÝCH OBRUBNÍKŮ BETONOVÝCH - BEZ DOPRAVY</t>
  </si>
  <si>
    <t xml:space="preserve">M         </t>
  </si>
  <si>
    <t>11352BR</t>
  </si>
  <si>
    <t>ODSTRANĚNÍ CHODNÍKOVÝCH OBRUBNÍKŮ BETONOVÝCH - DOPRAVA
odvoz betonové dlažby do recyklačního centra
vzdálenost skládky určí zhotovitel a započítá do jednotkové ceny
kubatura může být krácena podle skutečné situace na stavbě</t>
  </si>
  <si>
    <t>12110</t>
  </si>
  <si>
    <t>SEJMUTÍ ORNICE NEBO LESNÍ PŮDY</t>
  </si>
  <si>
    <t>220*0,1=22,00 [A]</t>
  </si>
  <si>
    <t>položka zahrnuje sejmutí ornice bez ohledu na tloušťku vrstvy a její vodorovnou dopravu
nezahrnuje uložení na trvalou skládku</t>
  </si>
  <si>
    <t>12373A</t>
  </si>
  <si>
    <t>ODKOP PRO SPOD STAVBU SILNIC A ŽELEZNIC TŘ. I - BEZ DOPRAVY</t>
  </si>
  <si>
    <t>150*0,41=61,50 [A]
370*0,37=136,90 [B]
420*0,24=100,80 [C]
Celkem: A+B+C=299,20 [D]</t>
  </si>
  <si>
    <t>položka zahrnuje:
-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</si>
  <si>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12373BR</t>
  </si>
  <si>
    <t>ODKOP PRO SPOD STAVBU SILNIC A ŽELEZNIC TŘ. I - DOPRAVA
odvoz zeminy na skládku
vzdálenost skládky určí zhotovitel a započítá do jednotkové ceny</t>
  </si>
  <si>
    <t>Položka zahrnuje samostatnou dopravu zeminy. Množství se určí jako součin kubatutry [m3] a požadované vzdálenosti [km].</t>
  </si>
  <si>
    <t>18010</t>
  </si>
  <si>
    <t>VŠEOBECNÉ ÚPRAVY ZASTAVĚNÉHO ÚZEMÍ</t>
  </si>
  <si>
    <t xml:space="preserve">M2        </t>
  </si>
  <si>
    <t>Všeobecné úpravy musí zahrnovat úpravu území po uskutečnění stavby, tak jak je požadováno v zadávací dokumentaci s výjimkou těch prací, pro které jsou uvedeny samostatné položky.</t>
  </si>
  <si>
    <t>18110</t>
  </si>
  <si>
    <t>ÚPRAVA PLÁNĚ SE ZHUTNĚNÍM V HORNINĚ TŘ. I</t>
  </si>
  <si>
    <t>150+1565+370+420+220=2 725,00 [A]</t>
  </si>
  <si>
    <t>položka zahrnuje úpravu pláně včetně vyrovnání výškových rozdílů. Míru zhutnění určuje projekt.</t>
  </si>
  <si>
    <t>18230</t>
  </si>
  <si>
    <t>ROZPROSTŘENÍ ORNICE V ROVINĚ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</si>
  <si>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</si>
  <si>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</si>
  <si>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</si>
  <si>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</si>
  <si>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18481</t>
  </si>
  <si>
    <t>OCHRANA STROMŮ BEDNĚNÍM
stromy vzdálené do 2m od stavby</t>
  </si>
  <si>
    <t>položka zahrnuje veškerý materiál, výrobky a polotovary, včetně mimostaveništní a vnitrostaveništní dopravy (rovněž přesuny), včetně naložení a složení, případně s uložením</t>
  </si>
  <si>
    <t>184B15</t>
  </si>
  <si>
    <t>VYSAZOVÁNÍ STROMŮ LISTNATÝCH S BALEM OBVOD KMENE DO 16CM, PODCHOZÍ VÝŠ MIN 2,4M
Javor Babyka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</si>
  <si>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</si>
  <si>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</si>
  <si>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212025</t>
  </si>
  <si>
    <t>TRATIVODY KOMPLET Z TRUB NEKOV DN DO 100MM, RÝHA TŘ I
komplet vč. rýhy trativodu, zásypu, atd.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</si>
  <si>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</si>
  <si>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Komunikace</t>
  </si>
  <si>
    <t>56313</t>
  </si>
  <si>
    <t>VOZOVKOVÉ VRSTVY Z MECHANICKY ZPEVNĚNÉHO KAMENIVA TL. DO 150MM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</si>
  <si>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</si>
  <si>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56333</t>
  </si>
  <si>
    <t>VOZOVKOVÉ VRSTVY ZE ŠTĚRKODRTI TL. DO 150MM</t>
  </si>
  <si>
    <t>150+420=570,00 [A]</t>
  </si>
  <si>
    <t>56335</t>
  </si>
  <si>
    <t>VOZOVKOVÉ VRSTVY ZE ŠTĚRKODRTI TL. DO 250MM</t>
  </si>
  <si>
    <t>574B34</t>
  </si>
  <si>
    <t>ASFALTOVÝ BETON PRO OBRUSNÉ VRSTVY MODIFIK ACO 11+, 11S TL. 40MM</t>
  </si>
  <si>
    <t>150+1565=1 715,00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</si>
  <si>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</si>
  <si>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</si>
  <si>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 xml:space="preserve">ASFALTOVÝ BETON PRO LOŽNÍ VRSTVY ACL 16+, 16S
položka může být redukována podle skutečné situace na stavbě
se souhlasem TDI
</t>
  </si>
  <si>
    <t>(150+1565)*0,07=120,05 [A]</t>
  </si>
  <si>
    <t>577251</t>
  </si>
  <si>
    <t>VRSTVY PRO OBNOVU, OPRAVY - INFILTRAČ POSTŘIK DO 2,5KG/M2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</si>
  <si>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</si>
  <si>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577252</t>
  </si>
  <si>
    <t>VRSTVY PRO OBNOVU, OPRAVY - SPOJ POSTŘIK DO 2,5KG/M2</t>
  </si>
  <si>
    <t>582611</t>
  </si>
  <si>
    <t>KRYTY Z BETON DLAŽDIC SE ZÁMKEM ŠEDÝCH TL 60MM DO LOŽE Z KAM</t>
  </si>
  <si>
    <t>420+220-35=605,00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</si>
  <si>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</si>
  <si>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582612</t>
  </si>
  <si>
    <t>KRYTY Z BETON DLAŽDIC SE ZÁMKEM ŠEDÝCH TL 80MM DO LOŽE Z KAM</t>
  </si>
  <si>
    <t>58261A</t>
  </si>
  <si>
    <t>KRYTY Z BETON DLAŽDIC SE ZÁMKEM BAREV RELIÉF TL 60MM DO LOŽE Z KAM</t>
  </si>
  <si>
    <t>Přidružená stavební výroba</t>
  </si>
  <si>
    <t>711117</t>
  </si>
  <si>
    <t>IZOLACE BĚŽNÝCH KONSTRUKCÍ PROTI ZEMNÍ VLHKOSTI Z PE FÓLIÍ
nopová fólie, krycí lišta, kotvící prvky
vyrovnaný povrch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</si>
  <si>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</si>
  <si>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 xml:space="preserve">Potrubí    </t>
  </si>
  <si>
    <t>89712</t>
  </si>
  <si>
    <t>VPUSŤ KANALIZAČNÍ ULIČNÍ KOMPLETNÍ Z BETONOVÝCH DÍLCŮ
komplet vč. mříže D400
sorbční s pachovou uzávěrkou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</si>
  <si>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</si>
  <si>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89921</t>
  </si>
  <si>
    <t>VÝŠKOVÁ ÚPRAVA POKLOPŮ
se souhlasem TDI</t>
  </si>
  <si>
    <t>- položka výškové úpravy zahrnuje všechny nutné práce a materiály pro zvýšení nebo snížení zařízení (včetně nutné úpravy stávajícího povrchu vozovky nebo chodníku).</t>
  </si>
  <si>
    <t>Potrubí</t>
  </si>
  <si>
    <t>Ostatní konstrukce a práce</t>
  </si>
  <si>
    <t>9</t>
  </si>
  <si>
    <t>914121</t>
  </si>
  <si>
    <t>DOPRAVNÍ ZNAČKY ZÁKLADNÍ VELIKOSTI OCELOVÉ FÓLIE TŘ 1 - DODÁVKA A MONTÁŽ
vč. sloupku a příslušenství</t>
  </si>
  <si>
    <t>položka zahrnuje:
- dodávku a montáž značek v požadovaném provedení</t>
  </si>
  <si>
    <t>914122</t>
  </si>
  <si>
    <t>DOPRAVNÍ ZNAČKY ZÁKLADNÍ VELIKOSTI OCELOVÉ FÓLIE TŘ 1 - MONTÁŽ S PŘEMÍSTĚNÍM
vč. sloupku a příslušenství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</si>
  <si>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</si>
  <si>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</si>
  <si>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
vč. sloupku a příslušenství</t>
  </si>
  <si>
    <t>Položka zahrnuje odstranění, demontáž a odklizení materiálu s odvozem na předepsané místo</t>
  </si>
  <si>
    <t>915111</t>
  </si>
  <si>
    <t>VODOROVNÉ DOPRAVNÍ ZNAČENÍ BARVOU HLADKÉ - DODÁVKA A POKLÁDKA</t>
  </si>
  <si>
    <t>položka zahrnuje:
- dodání a pokládku nátěrového materiálu (měří se pouze natíraná plocha)
- předznačení a reflexní úpravu</t>
  </si>
  <si>
    <t>917212</t>
  </si>
  <si>
    <t>ZÁHONOVÉ OBRUBY Z BETONOVÝCH OBRUBNÍKŮ ŠÍŘ 80MM</t>
  </si>
  <si>
    <t>Položka zahrnuje:
dodání a pokládku betonových obrubníků o rozměrech předepsaných zadávací dokumentací
betonové lože i boční betonovou opěrku.</t>
  </si>
  <si>
    <t>917224</t>
  </si>
  <si>
    <t>SILNIČNÍ A CHODNÍKOVÉ OBRUBY Z BETONOVÝCH OBRUBNÍKŮ ŠÍŘ 150MM
silniční</t>
  </si>
  <si>
    <t>SILNIČNÍ A CHODNÍKOVÉ OBRUBY Z BETONOVÝCH OBRUBNÍKŮ ŠÍŘ 150MM
přejízdný</t>
  </si>
  <si>
    <t>919113</t>
  </si>
  <si>
    <t>ŘEZÁNÍ ASFALTOVÉHO KRYTU VOZOVEK TL DO 150MM</t>
  </si>
  <si>
    <t>položka zahrnuje řezání vozovkové vrstvy v předepsané tloušťce, včetně spotřeby vody</t>
  </si>
  <si>
    <t>96687</t>
  </si>
  <si>
    <t>VYBOURÁNÍ ULIČNÍCH VPUSTÍ KOMPLETNÍCH
včetně likvidace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</si>
  <si>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</si>
  <si>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C e l k e m</t>
  </si>
  <si>
    <t>SO 101.2</t>
  </si>
  <si>
    <t>Komunikace Sever</t>
  </si>
  <si>
    <t>(124+171+65)*0,1=36,00 [A]</t>
  </si>
  <si>
    <t>40*0,08=3,20 [A]
9,75=9,75 [B]
Celkem: A+B=12,95 [C]</t>
  </si>
  <si>
    <t>ZKOUŠENÍ KONSTRUKCÍ A PRACÍ ZKUŠEBNOU ZHOTOVITELE
Statická zatěžovací zkouška 10x
dle pokynů TDI</t>
  </si>
  <si>
    <t>40*0,08=3,20 [A]</t>
  </si>
  <si>
    <t>650*0,1=65,00 [A]</t>
  </si>
  <si>
    <t>420*0,41=172,20 [A]
480*0,37=177,60 [B]
160*0,24=38,40 [C]
Celkem: A+B+C=388,20 [D]</t>
  </si>
  <si>
    <t>420+125+480+160+15+11=1 211,00 [A]</t>
  </si>
  <si>
    <t>160+420=580,00 [A]</t>
  </si>
  <si>
    <t>420+125=545,00 [A]</t>
  </si>
  <si>
    <t>(420+125)*0,07=38,15 [A]</t>
  </si>
  <si>
    <t>160+15-11=164,00 [A]</t>
  </si>
  <si>
    <t>Firma: Jiří Oboznenko</t>
  </si>
  <si>
    <t>Odbytová cena</t>
  </si>
  <si>
    <t>Kč</t>
  </si>
  <si>
    <t>OC+DPH</t>
  </si>
  <si>
    <t>Objekt</t>
  </si>
  <si>
    <t>Popis</t>
  </si>
  <si>
    <t>OC</t>
  </si>
  <si>
    <t>DPH</t>
  </si>
  <si>
    <t>SOUPIS OBJEKTŮ - REKAPITULACE</t>
  </si>
  <si>
    <t>184A1</t>
  </si>
  <si>
    <t>VYSAZOVÁNÍ KEŘŮ LISTNATÝCH S BALEM VČETNĚ VÝKOPU JAMKY
8x (Corylus avellana 1/1 50–80 25 ks, ZB nebo K)</t>
  </si>
  <si>
    <t>Položka vysazování keřů zahrnuje dodávku projektem předepsaných keřů, hloubení jamek (min. rozměry pro keře 30/30/30cm) s event. výměnou půdy, s hnojením anorganickým hnojivem a přídavkem organického hnojiva, zálivku, a pod.
položka zahrnuje veškerý materiál, výrobky a polotovary, včetně mimostaveništní a vnitrostaveništní dopravy (rovněž přesuny), včetně naložení a složení, případně s uložením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</si>
</sst>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4" fontId="0" fillId="34" borderId="0" xfId="0" applyNumberFormat="1" applyFill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3" fillId="0" borderId="20" xfId="0" applyNumberFormat="1" applyFont="1" applyBorder="1" applyAlignment="1">
      <alignment/>
    </xf>
    <xf numFmtId="4" fontId="2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NumberFormat="1" applyFont="1" applyFill="1" applyBorder="1" applyAlignment="1" applyProtection="1">
      <alignment vertical="center" wrapText="1"/>
      <protection/>
    </xf>
    <xf numFmtId="0" fontId="0" fillId="35" borderId="10" xfId="0" applyNumberFormat="1" applyFill="1" applyBorder="1" applyAlignment="1" applyProtection="1">
      <alignment vertical="center" wrapText="1"/>
      <protection/>
    </xf>
    <xf numFmtId="164" fontId="0" fillId="35" borderId="10" xfId="0" applyNumberFormat="1" applyFont="1" applyFill="1" applyBorder="1" applyAlignment="1" applyProtection="1">
      <alignment vertical="center"/>
      <protection/>
    </xf>
    <xf numFmtId="165" fontId="0" fillId="35" borderId="10" xfId="0" applyNumberFormat="1" applyFill="1" applyBorder="1" applyAlignment="1" applyProtection="1">
      <alignment vertical="center"/>
      <protection locked="0"/>
    </xf>
    <xf numFmtId="165" fontId="0" fillId="3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0" fillId="35" borderId="0" xfId="0" applyNumberFormat="1" applyFill="1" applyBorder="1" applyAlignment="1" applyProtection="1">
      <alignment vertical="center" wrapText="1" shrinkToFi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19.140625" style="0" customWidth="1"/>
    <col min="3" max="3" width="16.28125" style="0" bestFit="1" customWidth="1"/>
    <col min="4" max="4" width="7.7109375" style="0" customWidth="1"/>
    <col min="5" max="5" width="5.8515625" style="0" customWidth="1"/>
    <col min="7" max="7" width="11.57421875" style="0" customWidth="1"/>
    <col min="8" max="8" width="11.7109375" style="0" bestFit="1" customWidth="1"/>
    <col min="9" max="9" width="10.140625" style="0" bestFit="1" customWidth="1"/>
    <col min="10" max="10" width="15.8515625" style="0" customWidth="1"/>
  </cols>
  <sheetData>
    <row r="1" spans="1:10" ht="12.75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</row>
    <row r="2" spans="1:10" ht="15">
      <c r="A2" s="12"/>
      <c r="B2" s="14"/>
      <c r="C2" s="15"/>
      <c r="D2" s="15" t="s">
        <v>196</v>
      </c>
      <c r="E2" s="15"/>
      <c r="F2" s="12"/>
      <c r="G2" s="12"/>
      <c r="H2" s="12"/>
      <c r="I2" s="12"/>
      <c r="J2" s="12"/>
    </row>
    <row r="3" spans="1:10" ht="15">
      <c r="A3" s="12"/>
      <c r="B3" s="16" t="s">
        <v>204</v>
      </c>
      <c r="C3" s="15"/>
      <c r="D3" s="17"/>
      <c r="E3" s="15"/>
      <c r="F3" s="12"/>
      <c r="G3" s="12"/>
      <c r="H3" s="12"/>
      <c r="I3" s="12"/>
      <c r="J3" s="12"/>
    </row>
    <row r="4" spans="1:10" ht="12.75">
      <c r="A4" s="12"/>
      <c r="B4" s="18"/>
      <c r="C4" s="15"/>
      <c r="D4" s="15"/>
      <c r="E4" s="15"/>
      <c r="F4" s="12"/>
      <c r="G4" s="12"/>
      <c r="H4" s="12"/>
      <c r="I4" s="12"/>
      <c r="J4" s="12"/>
    </row>
    <row r="5" spans="1:10" ht="15">
      <c r="A5" s="12"/>
      <c r="B5" s="19" t="s">
        <v>2</v>
      </c>
      <c r="C5" s="20" t="s">
        <v>5</v>
      </c>
      <c r="D5" s="20" t="s">
        <v>6</v>
      </c>
      <c r="E5" s="20"/>
      <c r="F5" s="21"/>
      <c r="G5" s="21"/>
      <c r="H5" s="21"/>
      <c r="I5" s="21"/>
      <c r="J5" s="21"/>
    </row>
    <row r="6" spans="1:10" ht="15">
      <c r="A6" s="12"/>
      <c r="B6" s="22"/>
      <c r="C6" s="23"/>
      <c r="D6" s="23"/>
      <c r="E6" s="23"/>
      <c r="F6" s="12"/>
      <c r="G6" s="12"/>
      <c r="H6" s="12"/>
      <c r="I6" s="12"/>
      <c r="J6" s="12"/>
    </row>
    <row r="7" spans="1:10" ht="15">
      <c r="A7" s="12"/>
      <c r="B7" s="19"/>
      <c r="C7" s="20" t="s">
        <v>197</v>
      </c>
      <c r="D7" s="20"/>
      <c r="E7" s="20"/>
      <c r="F7" s="21"/>
      <c r="G7" s="21"/>
      <c r="H7" s="24">
        <f>H13</f>
        <v>0</v>
      </c>
      <c r="I7" s="21" t="s">
        <v>198</v>
      </c>
      <c r="J7" s="21"/>
    </row>
    <row r="8" spans="1:10" ht="15">
      <c r="A8" s="12"/>
      <c r="B8" s="19"/>
      <c r="C8" s="20" t="s">
        <v>199</v>
      </c>
      <c r="D8" s="20"/>
      <c r="E8" s="20"/>
      <c r="F8" s="21"/>
      <c r="G8" s="21"/>
      <c r="H8" s="24">
        <f>J13</f>
        <v>0</v>
      </c>
      <c r="I8" s="21" t="s">
        <v>198</v>
      </c>
      <c r="J8" s="21"/>
    </row>
    <row r="9" spans="1:10" ht="13.5" thickBot="1">
      <c r="A9" s="12"/>
      <c r="B9" s="13"/>
      <c r="C9" s="12"/>
      <c r="D9" s="12"/>
      <c r="E9" s="12"/>
      <c r="F9" s="12"/>
      <c r="G9" s="12"/>
      <c r="H9" s="12"/>
      <c r="I9" s="12"/>
      <c r="J9" s="12"/>
    </row>
    <row r="10" spans="1:10" ht="13.5" thickBot="1">
      <c r="A10" s="12"/>
      <c r="B10" s="25" t="s">
        <v>200</v>
      </c>
      <c r="C10" s="38" t="s">
        <v>201</v>
      </c>
      <c r="D10" s="39"/>
      <c r="E10" s="39"/>
      <c r="F10" s="39"/>
      <c r="G10" s="40"/>
      <c r="H10" s="26" t="s">
        <v>202</v>
      </c>
      <c r="I10" s="26" t="s">
        <v>203</v>
      </c>
      <c r="J10" s="27" t="s">
        <v>199</v>
      </c>
    </row>
    <row r="11" spans="1:10" ht="12.75">
      <c r="A11" s="12"/>
      <c r="B11" s="28" t="s">
        <v>7</v>
      </c>
      <c r="C11" s="41" t="s">
        <v>8</v>
      </c>
      <c r="D11" s="41"/>
      <c r="E11" s="41"/>
      <c r="F11" s="41"/>
      <c r="G11" s="41"/>
      <c r="H11" s="29">
        <f>'SO 101.1'!H143</f>
        <v>0</v>
      </c>
      <c r="I11" s="29">
        <f>H11*0.21</f>
        <v>0</v>
      </c>
      <c r="J11" s="30">
        <f>H11+I11</f>
        <v>0</v>
      </c>
    </row>
    <row r="12" spans="1:10" ht="12.75">
      <c r="A12" s="12"/>
      <c r="B12" s="31" t="s">
        <v>183</v>
      </c>
      <c r="C12" s="42" t="s">
        <v>184</v>
      </c>
      <c r="D12" s="43"/>
      <c r="E12" s="43"/>
      <c r="F12" s="43"/>
      <c r="G12" s="44"/>
      <c r="H12" s="32">
        <f>'SO 101.2'!H141</f>
        <v>0</v>
      </c>
      <c r="I12" s="32">
        <f>H12*0.21</f>
        <v>0</v>
      </c>
      <c r="J12" s="33">
        <f>H12+I12</f>
        <v>0</v>
      </c>
    </row>
    <row r="13" spans="1:10" ht="15.75" thickBot="1">
      <c r="A13" s="12"/>
      <c r="B13" s="45" t="s">
        <v>18</v>
      </c>
      <c r="C13" s="46"/>
      <c r="D13" s="46"/>
      <c r="E13" s="46"/>
      <c r="F13" s="46"/>
      <c r="G13" s="47"/>
      <c r="H13" s="34">
        <f>SUM(H11:H12)</f>
        <v>0</v>
      </c>
      <c r="I13" s="36">
        <f>H13*0.21</f>
        <v>0</v>
      </c>
      <c r="J13" s="35">
        <f>H13+I13</f>
        <v>0</v>
      </c>
    </row>
  </sheetData>
  <sheetProtection/>
  <mergeCells count="4">
    <mergeCell ref="C10:G10"/>
    <mergeCell ref="C11:G11"/>
    <mergeCell ref="C12:G12"/>
    <mergeCell ref="B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s="15" t="s">
        <v>196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7</v>
      </c>
      <c r="D5" s="1" t="s">
        <v>8</v>
      </c>
      <c r="E5" s="1"/>
    </row>
    <row r="6" spans="1:5" ht="12.75" customHeight="1">
      <c r="A6" t="s">
        <v>4</v>
      </c>
      <c r="C6" s="1" t="s">
        <v>7</v>
      </c>
      <c r="D6" s="1" t="s">
        <v>8</v>
      </c>
      <c r="E6" s="1"/>
    </row>
    <row r="7" spans="3:5" ht="12.75" customHeight="1">
      <c r="C7" s="1"/>
      <c r="D7" s="1"/>
      <c r="E7" s="1"/>
    </row>
    <row r="8" spans="1:8" ht="12.75" customHeight="1">
      <c r="A8" s="48" t="s">
        <v>9</v>
      </c>
      <c r="B8" s="48" t="s">
        <v>11</v>
      </c>
      <c r="C8" s="48" t="s">
        <v>12</v>
      </c>
      <c r="D8" s="48" t="s">
        <v>13</v>
      </c>
      <c r="E8" s="48" t="s">
        <v>14</v>
      </c>
      <c r="F8" s="48" t="s">
        <v>15</v>
      </c>
      <c r="G8" s="48" t="s">
        <v>16</v>
      </c>
      <c r="H8" s="48"/>
    </row>
    <row r="9" spans="1:8" ht="14.25">
      <c r="A9" s="48"/>
      <c r="B9" s="48"/>
      <c r="C9" s="48"/>
      <c r="D9" s="48"/>
      <c r="E9" s="48"/>
      <c r="F9" s="48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25.5">
      <c r="A12" s="9">
        <v>1</v>
      </c>
      <c r="B12" s="9" t="s">
        <v>28</v>
      </c>
      <c r="C12" s="9" t="s">
        <v>29</v>
      </c>
      <c r="D12" s="9" t="s">
        <v>30</v>
      </c>
      <c r="E12" s="9" t="s">
        <v>31</v>
      </c>
      <c r="F12" s="5">
        <v>162.5</v>
      </c>
      <c r="G12" s="8"/>
      <c r="H12" s="7">
        <f>ROUND((G12*F12),0)</f>
        <v>0</v>
      </c>
    </row>
    <row r="13" ht="12.75">
      <c r="D13" s="10" t="s">
        <v>32</v>
      </c>
    </row>
    <row r="14" ht="25.5">
      <c r="D14" s="10" t="s">
        <v>33</v>
      </c>
    </row>
    <row r="15" spans="1:8" ht="25.5">
      <c r="A15" s="9">
        <v>1</v>
      </c>
      <c r="B15" s="9" t="s">
        <v>28</v>
      </c>
      <c r="C15" s="9" t="s">
        <v>29</v>
      </c>
      <c r="D15" s="9" t="s">
        <v>34</v>
      </c>
      <c r="E15" s="9" t="s">
        <v>31</v>
      </c>
      <c r="F15" s="5">
        <v>61.45</v>
      </c>
      <c r="G15" s="8"/>
      <c r="H15" s="7">
        <f>ROUND((G15*F15),0)</f>
        <v>0</v>
      </c>
    </row>
    <row r="16" ht="12.75">
      <c r="D16" s="10" t="s">
        <v>35</v>
      </c>
    </row>
    <row r="17" ht="25.5">
      <c r="D17" s="10" t="s">
        <v>33</v>
      </c>
    </row>
    <row r="18" spans="1:8" ht="12.75">
      <c r="A18" s="9">
        <v>2</v>
      </c>
      <c r="B18" s="9" t="s">
        <v>36</v>
      </c>
      <c r="C18" s="9" t="s">
        <v>29</v>
      </c>
      <c r="D18" s="9" t="s">
        <v>37</v>
      </c>
      <c r="E18" s="9" t="s">
        <v>31</v>
      </c>
      <c r="F18" s="5">
        <v>299.2</v>
      </c>
      <c r="G18" s="8"/>
      <c r="H18" s="7">
        <f>ROUND((G18*F18),0)</f>
        <v>0</v>
      </c>
    </row>
    <row r="19" ht="25.5">
      <c r="D19" s="10" t="s">
        <v>38</v>
      </c>
    </row>
    <row r="20" spans="1:8" ht="38.25">
      <c r="A20" s="9">
        <v>3</v>
      </c>
      <c r="B20" s="9" t="s">
        <v>39</v>
      </c>
      <c r="C20" s="9" t="s">
        <v>29</v>
      </c>
      <c r="D20" s="9" t="s">
        <v>40</v>
      </c>
      <c r="E20" s="9" t="s">
        <v>41</v>
      </c>
      <c r="F20" s="5">
        <v>12</v>
      </c>
      <c r="G20" s="8"/>
      <c r="H20" s="7">
        <f>ROUND((G20*F20),0)</f>
        <v>0</v>
      </c>
    </row>
    <row r="21" ht="12.75">
      <c r="D21" s="10" t="s">
        <v>42</v>
      </c>
    </row>
    <row r="22" spans="1:8" ht="25.5">
      <c r="A22" s="9">
        <v>4</v>
      </c>
      <c r="B22" s="9" t="s">
        <v>43</v>
      </c>
      <c r="C22" s="9" t="s">
        <v>29</v>
      </c>
      <c r="D22" s="9" t="s">
        <v>44</v>
      </c>
      <c r="E22" s="9" t="s">
        <v>41</v>
      </c>
      <c r="F22" s="5">
        <v>1</v>
      </c>
      <c r="G22" s="8"/>
      <c r="H22" s="7">
        <f>ROUND((G22*F22),0)</f>
        <v>0</v>
      </c>
    </row>
    <row r="23" ht="12.75">
      <c r="D23" s="10" t="s">
        <v>45</v>
      </c>
    </row>
    <row r="24" spans="1:8" ht="12.75">
      <c r="A24" s="9">
        <v>5</v>
      </c>
      <c r="B24" s="9" t="s">
        <v>46</v>
      </c>
      <c r="C24" s="9" t="s">
        <v>29</v>
      </c>
      <c r="D24" s="9" t="s">
        <v>47</v>
      </c>
      <c r="E24" s="9" t="s">
        <v>41</v>
      </c>
      <c r="F24" s="5">
        <v>1</v>
      </c>
      <c r="G24" s="8"/>
      <c r="H24" s="7">
        <f>ROUND((G24*F24),0)</f>
        <v>0</v>
      </c>
    </row>
    <row r="25" ht="12.75">
      <c r="D25" s="10" t="s">
        <v>48</v>
      </c>
    </row>
    <row r="26" spans="1:8" ht="51">
      <c r="A26" s="9">
        <v>6</v>
      </c>
      <c r="B26" s="9" t="s">
        <v>49</v>
      </c>
      <c r="C26" s="9" t="s">
        <v>29</v>
      </c>
      <c r="D26" s="9" t="s">
        <v>50</v>
      </c>
      <c r="E26" s="9" t="s">
        <v>41</v>
      </c>
      <c r="F26" s="5">
        <v>1</v>
      </c>
      <c r="G26" s="8"/>
      <c r="H26" s="7">
        <f>ROUND((G26*F26),0)</f>
        <v>0</v>
      </c>
    </row>
    <row r="27" ht="12.75">
      <c r="D27" s="10" t="s">
        <v>48</v>
      </c>
    </row>
    <row r="28" spans="1:8" ht="25.5">
      <c r="A28" s="9">
        <v>7</v>
      </c>
      <c r="B28" s="9" t="s">
        <v>51</v>
      </c>
      <c r="C28" s="9" t="s">
        <v>29</v>
      </c>
      <c r="D28" s="9" t="s">
        <v>52</v>
      </c>
      <c r="E28" s="9" t="s">
        <v>53</v>
      </c>
      <c r="F28" s="5">
        <v>1</v>
      </c>
      <c r="G28" s="8"/>
      <c r="H28" s="7">
        <f>ROUND((G28*F28),0)</f>
        <v>0</v>
      </c>
    </row>
    <row r="29" ht="89.25">
      <c r="D29" s="10" t="s">
        <v>54</v>
      </c>
    </row>
    <row r="30" spans="1:8" ht="63.75">
      <c r="A30" s="9">
        <v>8</v>
      </c>
      <c r="B30" s="9" t="s">
        <v>55</v>
      </c>
      <c r="C30" s="9" t="s">
        <v>29</v>
      </c>
      <c r="D30" s="9" t="s">
        <v>56</v>
      </c>
      <c r="E30" s="9" t="s">
        <v>41</v>
      </c>
      <c r="F30" s="5">
        <v>1</v>
      </c>
      <c r="G30" s="8"/>
      <c r="H30" s="7">
        <f>ROUND((G30*F30),0)</f>
        <v>0</v>
      </c>
    </row>
    <row r="31" ht="12.75">
      <c r="D31" s="10" t="s">
        <v>57</v>
      </c>
    </row>
    <row r="32" spans="1:8" ht="38.25">
      <c r="A32" s="9">
        <v>47</v>
      </c>
      <c r="B32" s="9" t="s">
        <v>58</v>
      </c>
      <c r="C32" s="9" t="s">
        <v>29</v>
      </c>
      <c r="D32" s="9" t="s">
        <v>59</v>
      </c>
      <c r="E32" s="9" t="s">
        <v>53</v>
      </c>
      <c r="F32" s="5">
        <v>2</v>
      </c>
      <c r="G32" s="8"/>
      <c r="H32" s="7">
        <f>ROUND((G32*F32),0)</f>
        <v>0</v>
      </c>
    </row>
    <row r="33" ht="12.75">
      <c r="D33" s="10" t="s">
        <v>29</v>
      </c>
    </row>
    <row r="34" spans="1:16" ht="12.75" customHeight="1">
      <c r="A34" s="11"/>
      <c r="B34" s="11"/>
      <c r="C34" s="11" t="s">
        <v>27</v>
      </c>
      <c r="D34" s="11" t="s">
        <v>26</v>
      </c>
      <c r="E34" s="11"/>
      <c r="F34" s="11"/>
      <c r="G34" s="11"/>
      <c r="H34" s="11">
        <f>SUM(H12:H33)</f>
        <v>0</v>
      </c>
      <c r="P34">
        <f>ROUND(SUM(P12:P33),0)</f>
        <v>0</v>
      </c>
    </row>
    <row r="36" spans="1:8" ht="12.75" customHeight="1">
      <c r="A36" s="4"/>
      <c r="B36" s="4"/>
      <c r="C36" s="4" t="s">
        <v>10</v>
      </c>
      <c r="D36" s="4" t="s">
        <v>60</v>
      </c>
      <c r="E36" s="4"/>
      <c r="F36" s="6"/>
      <c r="G36" s="4"/>
      <c r="H36" s="6"/>
    </row>
    <row r="37" spans="1:8" ht="38.25">
      <c r="A37" s="9">
        <v>9</v>
      </c>
      <c r="B37" s="9" t="s">
        <v>61</v>
      </c>
      <c r="C37" s="9" t="s">
        <v>29</v>
      </c>
      <c r="D37" s="9" t="s">
        <v>62</v>
      </c>
      <c r="E37" s="9" t="s">
        <v>53</v>
      </c>
      <c r="F37" s="5">
        <v>5</v>
      </c>
      <c r="G37" s="8"/>
      <c r="H37" s="7">
        <f>ROUND((G37*F37),0)</f>
        <v>0</v>
      </c>
    </row>
    <row r="38" ht="165.75">
      <c r="D38" s="10" t="s">
        <v>63</v>
      </c>
    </row>
    <row r="39" spans="1:8" ht="51">
      <c r="A39" s="9">
        <v>10</v>
      </c>
      <c r="B39" s="9" t="s">
        <v>64</v>
      </c>
      <c r="C39" s="9" t="s">
        <v>29</v>
      </c>
      <c r="D39" s="9" t="s">
        <v>65</v>
      </c>
      <c r="E39" s="9" t="s">
        <v>31</v>
      </c>
      <c r="F39" s="5">
        <v>162.5</v>
      </c>
      <c r="G39" s="8"/>
      <c r="H39" s="7">
        <f>ROUND((G39*F39),0)</f>
        <v>0</v>
      </c>
    </row>
    <row r="40" ht="12.75">
      <c r="D40" s="10" t="s">
        <v>32</v>
      </c>
    </row>
    <row r="41" ht="63.75">
      <c r="D41" s="10" t="s">
        <v>66</v>
      </c>
    </row>
    <row r="42" spans="1:8" ht="63.75">
      <c r="A42" s="9">
        <v>11</v>
      </c>
      <c r="B42" s="9" t="s">
        <v>67</v>
      </c>
      <c r="C42" s="9" t="s">
        <v>29</v>
      </c>
      <c r="D42" s="9" t="s">
        <v>68</v>
      </c>
      <c r="E42" s="9" t="s">
        <v>31</v>
      </c>
      <c r="F42" s="5">
        <v>162.5</v>
      </c>
      <c r="G42" s="8"/>
      <c r="H42" s="7">
        <f>ROUND((G42*F42),0)</f>
        <v>0</v>
      </c>
    </row>
    <row r="43" ht="12.75">
      <c r="D43" s="10" t="s">
        <v>32</v>
      </c>
    </row>
    <row r="44" ht="25.5">
      <c r="D44" s="10" t="s">
        <v>69</v>
      </c>
    </row>
    <row r="45" spans="1:8" ht="25.5">
      <c r="A45" s="9">
        <v>12</v>
      </c>
      <c r="B45" s="9" t="s">
        <v>70</v>
      </c>
      <c r="C45" s="9" t="s">
        <v>29</v>
      </c>
      <c r="D45" s="9" t="s">
        <v>71</v>
      </c>
      <c r="E45" s="9" t="s">
        <v>31</v>
      </c>
      <c r="F45" s="5">
        <v>35.2</v>
      </c>
      <c r="G45" s="8"/>
      <c r="H45" s="7">
        <f>ROUND((G45*F45),0)</f>
        <v>0</v>
      </c>
    </row>
    <row r="46" ht="12.75">
      <c r="D46" s="10" t="s">
        <v>72</v>
      </c>
    </row>
    <row r="47" ht="63.75">
      <c r="D47" s="10" t="s">
        <v>66</v>
      </c>
    </row>
    <row r="48" spans="1:8" ht="51">
      <c r="A48" s="9">
        <v>13</v>
      </c>
      <c r="B48" s="9" t="s">
        <v>73</v>
      </c>
      <c r="C48" s="9" t="s">
        <v>29</v>
      </c>
      <c r="D48" s="9" t="s">
        <v>74</v>
      </c>
      <c r="E48" s="9" t="s">
        <v>31</v>
      </c>
      <c r="F48" s="5">
        <v>35.2</v>
      </c>
      <c r="G48" s="8"/>
      <c r="H48" s="7">
        <f>ROUND((G48*F48),0)</f>
        <v>0</v>
      </c>
    </row>
    <row r="49" ht="12.75">
      <c r="D49" s="10" t="s">
        <v>72</v>
      </c>
    </row>
    <row r="50" ht="25.5">
      <c r="D50" s="10" t="s">
        <v>69</v>
      </c>
    </row>
    <row r="51" spans="1:8" ht="12.75">
      <c r="A51" s="9">
        <v>14</v>
      </c>
      <c r="B51" s="9" t="s">
        <v>75</v>
      </c>
      <c r="C51" s="9" t="s">
        <v>29</v>
      </c>
      <c r="D51" s="9" t="s">
        <v>76</v>
      </c>
      <c r="E51" s="9" t="s">
        <v>77</v>
      </c>
      <c r="F51" s="5">
        <v>700</v>
      </c>
      <c r="G51" s="8"/>
      <c r="H51" s="7">
        <f>ROUND((G51*F51),0)</f>
        <v>0</v>
      </c>
    </row>
    <row r="52" ht="63.75">
      <c r="D52" s="10" t="s">
        <v>66</v>
      </c>
    </row>
    <row r="53" spans="1:8" ht="51">
      <c r="A53" s="9">
        <v>15</v>
      </c>
      <c r="B53" s="9" t="s">
        <v>78</v>
      </c>
      <c r="C53" s="9" t="s">
        <v>29</v>
      </c>
      <c r="D53" s="9" t="s">
        <v>79</v>
      </c>
      <c r="E53" s="9" t="s">
        <v>31</v>
      </c>
      <c r="F53" s="5">
        <v>26.25</v>
      </c>
      <c r="G53" s="8"/>
      <c r="H53" s="7">
        <f>ROUND((G53*F53),0)</f>
        <v>0</v>
      </c>
    </row>
    <row r="54" ht="25.5">
      <c r="D54" s="10" t="s">
        <v>69</v>
      </c>
    </row>
    <row r="55" spans="1:8" ht="12.75">
      <c r="A55" s="9">
        <v>16</v>
      </c>
      <c r="B55" s="9" t="s">
        <v>80</v>
      </c>
      <c r="C55" s="9" t="s">
        <v>29</v>
      </c>
      <c r="D55" s="9" t="s">
        <v>81</v>
      </c>
      <c r="E55" s="9" t="s">
        <v>31</v>
      </c>
      <c r="F55" s="5">
        <v>22</v>
      </c>
      <c r="G55" s="8"/>
      <c r="H55" s="7">
        <f>ROUND((G55*F55),0)</f>
        <v>0</v>
      </c>
    </row>
    <row r="56" ht="12.75">
      <c r="D56" s="10" t="s">
        <v>82</v>
      </c>
    </row>
    <row r="57" ht="25.5">
      <c r="D57" s="10" t="s">
        <v>83</v>
      </c>
    </row>
    <row r="58" spans="1:8" ht="12.75">
      <c r="A58" s="9">
        <v>17</v>
      </c>
      <c r="B58" s="9" t="s">
        <v>84</v>
      </c>
      <c r="C58" s="9" t="s">
        <v>29</v>
      </c>
      <c r="D58" s="9" t="s">
        <v>85</v>
      </c>
      <c r="E58" s="9" t="s">
        <v>31</v>
      </c>
      <c r="F58" s="5">
        <v>299.2</v>
      </c>
      <c r="G58" s="8"/>
      <c r="H58" s="7">
        <f>ROUND((G58*F58),0)</f>
        <v>0</v>
      </c>
    </row>
    <row r="59" ht="51">
      <c r="D59" s="10" t="s">
        <v>86</v>
      </c>
    </row>
    <row r="60" ht="331.5">
      <c r="D60" s="10" t="s">
        <v>87</v>
      </c>
    </row>
    <row r="61" spans="1:8" ht="38.25">
      <c r="A61" s="9">
        <v>18</v>
      </c>
      <c r="B61" s="9" t="s">
        <v>88</v>
      </c>
      <c r="C61" s="9" t="s">
        <v>29</v>
      </c>
      <c r="D61" s="9" t="s">
        <v>89</v>
      </c>
      <c r="E61" s="9" t="s">
        <v>31</v>
      </c>
      <c r="F61" s="5">
        <v>299.2</v>
      </c>
      <c r="G61" s="8"/>
      <c r="H61" s="7">
        <f>ROUND((G61*F61),0)</f>
        <v>0</v>
      </c>
    </row>
    <row r="62" ht="25.5">
      <c r="D62" s="10" t="s">
        <v>90</v>
      </c>
    </row>
    <row r="63" spans="1:8" ht="12.75">
      <c r="A63" s="9">
        <v>19</v>
      </c>
      <c r="B63" s="9" t="s">
        <v>91</v>
      </c>
      <c r="C63" s="9" t="s">
        <v>29</v>
      </c>
      <c r="D63" s="9" t="s">
        <v>92</v>
      </c>
      <c r="E63" s="9" t="s">
        <v>93</v>
      </c>
      <c r="F63" s="5">
        <v>220</v>
      </c>
      <c r="G63" s="8"/>
      <c r="H63" s="7">
        <f>ROUND((G63*F63),0)</f>
        <v>0</v>
      </c>
    </row>
    <row r="64" ht="38.25">
      <c r="D64" s="10" t="s">
        <v>94</v>
      </c>
    </row>
    <row r="65" spans="1:8" ht="12.75">
      <c r="A65" s="9">
        <v>20</v>
      </c>
      <c r="B65" s="9" t="s">
        <v>95</v>
      </c>
      <c r="C65" s="9" t="s">
        <v>29</v>
      </c>
      <c r="D65" s="9" t="s">
        <v>96</v>
      </c>
      <c r="E65" s="9" t="s">
        <v>93</v>
      </c>
      <c r="F65" s="5">
        <v>2725</v>
      </c>
      <c r="G65" s="8"/>
      <c r="H65" s="7">
        <f>ROUND((G65*F65),0)</f>
        <v>0</v>
      </c>
    </row>
    <row r="66" ht="12.75">
      <c r="D66" s="10" t="s">
        <v>97</v>
      </c>
    </row>
    <row r="67" ht="25.5">
      <c r="D67" s="10" t="s">
        <v>98</v>
      </c>
    </row>
    <row r="68" spans="1:8" ht="12.75">
      <c r="A68" s="9">
        <v>21</v>
      </c>
      <c r="B68" s="9" t="s">
        <v>99</v>
      </c>
      <c r="C68" s="9" t="s">
        <v>29</v>
      </c>
      <c r="D68" s="9" t="s">
        <v>100</v>
      </c>
      <c r="E68" s="9" t="s">
        <v>31</v>
      </c>
      <c r="F68" s="5">
        <v>22</v>
      </c>
      <c r="G68" s="8"/>
      <c r="H68" s="7">
        <f>ROUND((G68*F68),0)</f>
        <v>0</v>
      </c>
    </row>
    <row r="69" ht="38.25">
      <c r="D69" s="10" t="s">
        <v>101</v>
      </c>
    </row>
    <row r="70" spans="1:8" ht="12.75">
      <c r="A70" s="9">
        <v>22</v>
      </c>
      <c r="B70" s="9" t="s">
        <v>102</v>
      </c>
      <c r="C70" s="9" t="s">
        <v>29</v>
      </c>
      <c r="D70" s="9" t="s">
        <v>103</v>
      </c>
      <c r="E70" s="9" t="s">
        <v>93</v>
      </c>
      <c r="F70" s="5">
        <v>220</v>
      </c>
      <c r="G70" s="8"/>
      <c r="H70" s="7">
        <f>ROUND((G70*F70),0)</f>
        <v>0</v>
      </c>
    </row>
    <row r="71" ht="25.5">
      <c r="D71" s="10" t="s">
        <v>104</v>
      </c>
    </row>
    <row r="72" spans="1:8" ht="25.5">
      <c r="A72" s="9">
        <v>23</v>
      </c>
      <c r="B72" s="9" t="s">
        <v>105</v>
      </c>
      <c r="C72" s="9" t="s">
        <v>29</v>
      </c>
      <c r="D72" s="9" t="s">
        <v>106</v>
      </c>
      <c r="E72" s="9" t="s">
        <v>93</v>
      </c>
      <c r="F72" s="5">
        <v>100</v>
      </c>
      <c r="G72" s="8"/>
      <c r="H72" s="7">
        <f>ROUND((G72*F72),0)</f>
        <v>0</v>
      </c>
    </row>
    <row r="73" ht="38.25">
      <c r="D73" s="10" t="s">
        <v>107</v>
      </c>
    </row>
    <row r="74" spans="1:8" ht="38.25">
      <c r="A74" s="9">
        <v>24</v>
      </c>
      <c r="B74" s="9" t="s">
        <v>108</v>
      </c>
      <c r="C74" s="9" t="s">
        <v>29</v>
      </c>
      <c r="D74" s="9" t="s">
        <v>109</v>
      </c>
      <c r="E74" s="9" t="s">
        <v>53</v>
      </c>
      <c r="F74" s="5">
        <v>1</v>
      </c>
      <c r="G74" s="8"/>
      <c r="H74" s="7">
        <f>ROUND((G74*F74),0)</f>
        <v>0</v>
      </c>
    </row>
    <row r="75" ht="102">
      <c r="D75" s="10" t="s">
        <v>110</v>
      </c>
    </row>
    <row r="76" spans="1:16" ht="12.75" customHeight="1">
      <c r="A76" s="11"/>
      <c r="B76" s="11"/>
      <c r="C76" s="11" t="s">
        <v>10</v>
      </c>
      <c r="D76" s="11" t="s">
        <v>60</v>
      </c>
      <c r="E76" s="11"/>
      <c r="F76" s="11"/>
      <c r="G76" s="11"/>
      <c r="H76" s="11">
        <f>SUM(H37:H75)</f>
        <v>0</v>
      </c>
      <c r="P76">
        <f>ROUND(SUM(P37:P75),0)</f>
        <v>0</v>
      </c>
    </row>
    <row r="78" spans="1:8" ht="12.75" customHeight="1">
      <c r="A78" s="4"/>
      <c r="B78" s="4"/>
      <c r="C78" s="4" t="s">
        <v>19</v>
      </c>
      <c r="D78" s="4" t="s">
        <v>111</v>
      </c>
      <c r="E78" s="4"/>
      <c r="F78" s="6"/>
      <c r="G78" s="4"/>
      <c r="H78" s="6"/>
    </row>
    <row r="79" spans="1:8" ht="25.5">
      <c r="A79" s="9">
        <v>25</v>
      </c>
      <c r="B79" s="9" t="s">
        <v>112</v>
      </c>
      <c r="C79" s="9" t="s">
        <v>29</v>
      </c>
      <c r="D79" s="9" t="s">
        <v>113</v>
      </c>
      <c r="E79" s="9" t="s">
        <v>77</v>
      </c>
      <c r="F79" s="5">
        <v>155</v>
      </c>
      <c r="G79" s="8"/>
      <c r="H79" s="7">
        <f>ROUND((G79*F79),0)</f>
        <v>0</v>
      </c>
    </row>
    <row r="80" ht="165.75">
      <c r="D80" s="10" t="s">
        <v>114</v>
      </c>
    </row>
    <row r="81" spans="1:16" ht="12.75" customHeight="1">
      <c r="A81" s="11"/>
      <c r="B81" s="11"/>
      <c r="C81" s="11" t="s">
        <v>19</v>
      </c>
      <c r="D81" s="11" t="s">
        <v>111</v>
      </c>
      <c r="E81" s="11"/>
      <c r="F81" s="11"/>
      <c r="G81" s="11"/>
      <c r="H81" s="11">
        <f>SUM(H79:H80)</f>
        <v>0</v>
      </c>
      <c r="P81">
        <f>ROUND(SUM(P79:P80),0)</f>
        <v>0</v>
      </c>
    </row>
    <row r="83" spans="1:8" ht="12.75" customHeight="1">
      <c r="A83" s="4"/>
      <c r="B83" s="4"/>
      <c r="C83" s="4" t="s">
        <v>22</v>
      </c>
      <c r="D83" s="4" t="s">
        <v>115</v>
      </c>
      <c r="E83" s="4"/>
      <c r="F83" s="6"/>
      <c r="G83" s="4"/>
      <c r="H83" s="6"/>
    </row>
    <row r="84" spans="1:8" ht="12.75">
      <c r="A84" s="9">
        <v>26</v>
      </c>
      <c r="B84" s="9" t="s">
        <v>116</v>
      </c>
      <c r="C84" s="9" t="s">
        <v>29</v>
      </c>
      <c r="D84" s="9" t="s">
        <v>117</v>
      </c>
      <c r="E84" s="9" t="s">
        <v>93</v>
      </c>
      <c r="F84" s="5">
        <v>150</v>
      </c>
      <c r="G84" s="8"/>
      <c r="H84" s="7">
        <f>ROUND((G84*F84),0)</f>
        <v>0</v>
      </c>
    </row>
    <row r="85" ht="51">
      <c r="D85" s="10" t="s">
        <v>118</v>
      </c>
    </row>
    <row r="86" spans="1:8" ht="12.75">
      <c r="A86" s="9">
        <v>27</v>
      </c>
      <c r="B86" s="9" t="s">
        <v>119</v>
      </c>
      <c r="C86" s="9" t="s">
        <v>29</v>
      </c>
      <c r="D86" s="9" t="s">
        <v>120</v>
      </c>
      <c r="E86" s="9" t="s">
        <v>93</v>
      </c>
      <c r="F86" s="5">
        <v>570</v>
      </c>
      <c r="G86" s="8"/>
      <c r="H86" s="7">
        <f>ROUND((G86*F86),0)</f>
        <v>0</v>
      </c>
    </row>
    <row r="87" ht="12.75">
      <c r="D87" s="10" t="s">
        <v>121</v>
      </c>
    </row>
    <row r="88" ht="51">
      <c r="D88" s="10" t="s">
        <v>118</v>
      </c>
    </row>
    <row r="89" spans="1:8" ht="12.75">
      <c r="A89" s="9">
        <v>28</v>
      </c>
      <c r="B89" s="9" t="s">
        <v>122</v>
      </c>
      <c r="C89" s="9" t="s">
        <v>29</v>
      </c>
      <c r="D89" s="9" t="s">
        <v>123</v>
      </c>
      <c r="E89" s="9" t="s">
        <v>93</v>
      </c>
      <c r="F89" s="5">
        <v>370</v>
      </c>
      <c r="G89" s="8"/>
      <c r="H89" s="7">
        <f>ROUND((G89*F89),0)</f>
        <v>0</v>
      </c>
    </row>
    <row r="90" ht="51">
      <c r="D90" s="10" t="s">
        <v>118</v>
      </c>
    </row>
    <row r="91" spans="1:8" ht="12.75">
      <c r="A91" s="9">
        <v>29</v>
      </c>
      <c r="B91" s="9" t="s">
        <v>124</v>
      </c>
      <c r="C91" s="9" t="s">
        <v>29</v>
      </c>
      <c r="D91" s="9" t="s">
        <v>125</v>
      </c>
      <c r="E91" s="9" t="s">
        <v>93</v>
      </c>
      <c r="F91" s="5">
        <v>1715</v>
      </c>
      <c r="G91" s="8"/>
      <c r="H91" s="7">
        <f>ROUND((G91*F91),0)</f>
        <v>0</v>
      </c>
    </row>
    <row r="92" ht="12.75">
      <c r="D92" s="10" t="s">
        <v>126</v>
      </c>
    </row>
    <row r="93" ht="140.25">
      <c r="D93" s="10" t="s">
        <v>127</v>
      </c>
    </row>
    <row r="94" spans="1:8" ht="51">
      <c r="A94" s="9">
        <v>30</v>
      </c>
      <c r="B94" s="9" t="s">
        <v>128</v>
      </c>
      <c r="C94" s="9" t="s">
        <v>29</v>
      </c>
      <c r="D94" s="9" t="s">
        <v>129</v>
      </c>
      <c r="E94" s="9" t="s">
        <v>31</v>
      </c>
      <c r="F94" s="5">
        <v>120.05</v>
      </c>
      <c r="G94" s="8"/>
      <c r="H94" s="7">
        <f>ROUND((G94*F94),0)</f>
        <v>0</v>
      </c>
    </row>
    <row r="95" ht="12.75">
      <c r="D95" s="10" t="s">
        <v>130</v>
      </c>
    </row>
    <row r="96" ht="140.25">
      <c r="D96" s="10" t="s">
        <v>127</v>
      </c>
    </row>
    <row r="97" spans="1:8" ht="12.75">
      <c r="A97" s="9">
        <v>31</v>
      </c>
      <c r="B97" s="9" t="s">
        <v>131</v>
      </c>
      <c r="C97" s="9" t="s">
        <v>29</v>
      </c>
      <c r="D97" s="9" t="s">
        <v>132</v>
      </c>
      <c r="E97" s="9" t="s">
        <v>93</v>
      </c>
      <c r="F97" s="5">
        <v>1565</v>
      </c>
      <c r="G97" s="8"/>
      <c r="H97" s="7">
        <f>ROUND((G97*F97),0)</f>
        <v>0</v>
      </c>
    </row>
    <row r="98" ht="102">
      <c r="D98" s="10" t="s">
        <v>133</v>
      </c>
    </row>
    <row r="99" spans="1:8" ht="12.75">
      <c r="A99" s="9">
        <v>32</v>
      </c>
      <c r="B99" s="9" t="s">
        <v>134</v>
      </c>
      <c r="C99" s="9" t="s">
        <v>29</v>
      </c>
      <c r="D99" s="9" t="s">
        <v>135</v>
      </c>
      <c r="E99" s="9" t="s">
        <v>93</v>
      </c>
      <c r="F99" s="5">
        <v>150</v>
      </c>
      <c r="G99" s="8"/>
      <c r="H99" s="7">
        <f>ROUND((G99*F99),0)</f>
        <v>0</v>
      </c>
    </row>
    <row r="100" ht="102">
      <c r="D100" s="10" t="s">
        <v>133</v>
      </c>
    </row>
    <row r="101" spans="1:8" ht="12.75">
      <c r="A101" s="9">
        <v>33</v>
      </c>
      <c r="B101" s="9" t="s">
        <v>136</v>
      </c>
      <c r="C101" s="9" t="s">
        <v>29</v>
      </c>
      <c r="D101" s="9" t="s">
        <v>137</v>
      </c>
      <c r="E101" s="9" t="s">
        <v>93</v>
      </c>
      <c r="F101" s="5">
        <v>605</v>
      </c>
      <c r="G101" s="8"/>
      <c r="H101" s="7">
        <f>ROUND((G101*F101),0)</f>
        <v>0</v>
      </c>
    </row>
    <row r="102" ht="12.75">
      <c r="D102" s="10" t="s">
        <v>138</v>
      </c>
    </row>
    <row r="103" ht="140.25">
      <c r="D103" s="10" t="s">
        <v>139</v>
      </c>
    </row>
    <row r="104" spans="1:8" ht="12.75">
      <c r="A104" s="9">
        <v>34</v>
      </c>
      <c r="B104" s="9" t="s">
        <v>140</v>
      </c>
      <c r="C104" s="9" t="s">
        <v>29</v>
      </c>
      <c r="D104" s="9" t="s">
        <v>141</v>
      </c>
      <c r="E104" s="9" t="s">
        <v>93</v>
      </c>
      <c r="F104" s="5">
        <v>370</v>
      </c>
      <c r="G104" s="8"/>
      <c r="H104" s="7">
        <f>ROUND((G104*F104),0)</f>
        <v>0</v>
      </c>
    </row>
    <row r="105" ht="140.25">
      <c r="D105" s="10" t="s">
        <v>139</v>
      </c>
    </row>
    <row r="106" spans="1:8" ht="12.75">
      <c r="A106" s="9">
        <v>35</v>
      </c>
      <c r="B106" s="9" t="s">
        <v>142</v>
      </c>
      <c r="C106" s="9" t="s">
        <v>29</v>
      </c>
      <c r="D106" s="9" t="s">
        <v>143</v>
      </c>
      <c r="E106" s="9" t="s">
        <v>93</v>
      </c>
      <c r="F106" s="5">
        <v>35</v>
      </c>
      <c r="G106" s="8"/>
      <c r="H106" s="7">
        <f>ROUND((G106*F106),0)</f>
        <v>0</v>
      </c>
    </row>
    <row r="107" ht="140.25">
      <c r="D107" s="10" t="s">
        <v>139</v>
      </c>
    </row>
    <row r="108" spans="1:16" ht="12.75" customHeight="1">
      <c r="A108" s="11"/>
      <c r="B108" s="11"/>
      <c r="C108" s="11" t="s">
        <v>22</v>
      </c>
      <c r="D108" s="11" t="s">
        <v>115</v>
      </c>
      <c r="E108" s="11"/>
      <c r="F108" s="11"/>
      <c r="G108" s="11"/>
      <c r="H108" s="11">
        <f>SUM(H84:H107)</f>
        <v>0</v>
      </c>
      <c r="P108">
        <f>ROUND(SUM(P84:P107),0)</f>
        <v>0</v>
      </c>
    </row>
    <row r="110" spans="1:8" ht="12.75" customHeight="1">
      <c r="A110" s="4"/>
      <c r="B110" s="4"/>
      <c r="C110" s="4" t="s">
        <v>24</v>
      </c>
      <c r="D110" s="4" t="s">
        <v>144</v>
      </c>
      <c r="E110" s="4"/>
      <c r="F110" s="6"/>
      <c r="G110" s="4"/>
      <c r="H110" s="6"/>
    </row>
    <row r="111" spans="1:8" ht="38.25">
      <c r="A111" s="9">
        <v>36</v>
      </c>
      <c r="B111" s="9" t="s">
        <v>145</v>
      </c>
      <c r="C111" s="9" t="s">
        <v>29</v>
      </c>
      <c r="D111" s="9" t="s">
        <v>146</v>
      </c>
      <c r="E111" s="9" t="s">
        <v>93</v>
      </c>
      <c r="F111" s="5">
        <v>14</v>
      </c>
      <c r="G111" s="8"/>
      <c r="H111" s="7">
        <f>ROUND((G111*F111),0)</f>
        <v>0</v>
      </c>
    </row>
    <row r="112" ht="191.25">
      <c r="D112" s="10" t="s">
        <v>147</v>
      </c>
    </row>
    <row r="113" spans="1:16" ht="12.75" customHeight="1">
      <c r="A113" s="11"/>
      <c r="B113" s="11"/>
      <c r="C113" s="11" t="s">
        <v>24</v>
      </c>
      <c r="D113" s="11" t="s">
        <v>144</v>
      </c>
      <c r="E113" s="11"/>
      <c r="F113" s="11"/>
      <c r="G113" s="11"/>
      <c r="H113" s="11">
        <f>SUM(H111:H112)</f>
        <v>0</v>
      </c>
      <c r="P113">
        <f>ROUND(SUM(P111:P112),0)</f>
        <v>0</v>
      </c>
    </row>
    <row r="115" spans="1:8" ht="12.75" customHeight="1">
      <c r="A115" s="4"/>
      <c r="B115" s="4"/>
      <c r="C115" s="4" t="s">
        <v>25</v>
      </c>
      <c r="D115" s="4" t="s">
        <v>148</v>
      </c>
      <c r="E115" s="4"/>
      <c r="F115" s="6"/>
      <c r="G115" s="4"/>
      <c r="H115" s="6"/>
    </row>
    <row r="116" spans="1:8" ht="38.25">
      <c r="A116" s="9">
        <v>37</v>
      </c>
      <c r="B116" s="9" t="s">
        <v>149</v>
      </c>
      <c r="C116" s="9" t="s">
        <v>29</v>
      </c>
      <c r="D116" s="9" t="s">
        <v>150</v>
      </c>
      <c r="E116" s="9" t="s">
        <v>53</v>
      </c>
      <c r="F116" s="5">
        <v>2</v>
      </c>
      <c r="G116" s="8"/>
      <c r="H116" s="7">
        <f>ROUND((G116*F116),0)</f>
        <v>0</v>
      </c>
    </row>
    <row r="117" ht="76.5">
      <c r="D117" s="10" t="s">
        <v>151</v>
      </c>
    </row>
    <row r="118" spans="1:8" ht="25.5">
      <c r="A118" s="9">
        <v>38</v>
      </c>
      <c r="B118" s="9" t="s">
        <v>152</v>
      </c>
      <c r="C118" s="9" t="s">
        <v>29</v>
      </c>
      <c r="D118" s="9" t="s">
        <v>153</v>
      </c>
      <c r="E118" s="9" t="s">
        <v>53</v>
      </c>
      <c r="F118" s="5">
        <v>15</v>
      </c>
      <c r="G118" s="8"/>
      <c r="H118" s="7">
        <f>ROUND((G118*F118),0)</f>
        <v>0</v>
      </c>
    </row>
    <row r="119" ht="25.5">
      <c r="D119" s="10" t="s">
        <v>154</v>
      </c>
    </row>
    <row r="120" spans="1:16" ht="12.75" customHeight="1">
      <c r="A120" s="11"/>
      <c r="B120" s="11"/>
      <c r="C120" s="11" t="s">
        <v>25</v>
      </c>
      <c r="D120" s="11" t="s">
        <v>155</v>
      </c>
      <c r="E120" s="11"/>
      <c r="F120" s="11"/>
      <c r="G120" s="11"/>
      <c r="H120" s="11">
        <f>SUM(H116:H119)</f>
        <v>0</v>
      </c>
      <c r="P120">
        <f>ROUND(SUM(P116:P119),0)</f>
        <v>0</v>
      </c>
    </row>
    <row r="122" spans="1:8" ht="12.75" customHeight="1">
      <c r="A122" s="4"/>
      <c r="B122" s="4"/>
      <c r="C122" s="4" t="s">
        <v>157</v>
      </c>
      <c r="D122" s="4" t="s">
        <v>156</v>
      </c>
      <c r="E122" s="4"/>
      <c r="F122" s="6"/>
      <c r="G122" s="4"/>
      <c r="H122" s="6"/>
    </row>
    <row r="123" spans="1:8" ht="38.25">
      <c r="A123" s="9">
        <v>39</v>
      </c>
      <c r="B123" s="9" t="s">
        <v>158</v>
      </c>
      <c r="C123" s="9" t="s">
        <v>29</v>
      </c>
      <c r="D123" s="9" t="s">
        <v>159</v>
      </c>
      <c r="E123" s="9" t="s">
        <v>53</v>
      </c>
      <c r="F123" s="5">
        <v>6</v>
      </c>
      <c r="G123" s="8"/>
      <c r="H123" s="7">
        <f>ROUND((G123*F123),0)</f>
        <v>0</v>
      </c>
    </row>
    <row r="124" ht="25.5">
      <c r="D124" s="10" t="s">
        <v>160</v>
      </c>
    </row>
    <row r="125" spans="1:8" ht="38.25">
      <c r="A125" s="9">
        <v>40</v>
      </c>
      <c r="B125" s="9" t="s">
        <v>161</v>
      </c>
      <c r="C125" s="9" t="s">
        <v>29</v>
      </c>
      <c r="D125" s="9" t="s">
        <v>162</v>
      </c>
      <c r="E125" s="9" t="s">
        <v>53</v>
      </c>
      <c r="F125" s="5">
        <v>4</v>
      </c>
      <c r="G125" s="8"/>
      <c r="H125" s="7">
        <f>ROUND((G125*F125),0)</f>
        <v>0</v>
      </c>
    </row>
    <row r="126" ht="63.75">
      <c r="D126" s="10" t="s">
        <v>163</v>
      </c>
    </row>
    <row r="127" spans="1:8" ht="25.5">
      <c r="A127" s="9">
        <v>41</v>
      </c>
      <c r="B127" s="9" t="s">
        <v>164</v>
      </c>
      <c r="C127" s="9" t="s">
        <v>29</v>
      </c>
      <c r="D127" s="9" t="s">
        <v>165</v>
      </c>
      <c r="E127" s="9" t="s">
        <v>53</v>
      </c>
      <c r="F127" s="5">
        <v>3</v>
      </c>
      <c r="G127" s="8"/>
      <c r="H127" s="7">
        <f>ROUND((G127*F127),0)</f>
        <v>0</v>
      </c>
    </row>
    <row r="128" ht="25.5">
      <c r="D128" s="10" t="s">
        <v>166</v>
      </c>
    </row>
    <row r="129" spans="1:8" ht="12.75">
      <c r="A129" s="9">
        <v>42</v>
      </c>
      <c r="B129" s="9" t="s">
        <v>167</v>
      </c>
      <c r="C129" s="9" t="s">
        <v>29</v>
      </c>
      <c r="D129" s="9" t="s">
        <v>168</v>
      </c>
      <c r="E129" s="9" t="s">
        <v>93</v>
      </c>
      <c r="F129" s="5">
        <v>21</v>
      </c>
      <c r="G129" s="8"/>
      <c r="H129" s="7">
        <f>ROUND((G129*F129),0)</f>
        <v>0</v>
      </c>
    </row>
    <row r="130" ht="38.25">
      <c r="D130" s="10" t="s">
        <v>169</v>
      </c>
    </row>
    <row r="131" spans="1:8" ht="12.75">
      <c r="A131" s="9">
        <v>43</v>
      </c>
      <c r="B131" s="9" t="s">
        <v>170</v>
      </c>
      <c r="C131" s="9" t="s">
        <v>29</v>
      </c>
      <c r="D131" s="9" t="s">
        <v>171</v>
      </c>
      <c r="E131" s="9" t="s">
        <v>77</v>
      </c>
      <c r="F131" s="5">
        <v>325</v>
      </c>
      <c r="G131" s="8"/>
      <c r="H131" s="7">
        <f>ROUND((G131*F131),0)</f>
        <v>0</v>
      </c>
    </row>
    <row r="132" ht="51">
      <c r="D132" s="10" t="s">
        <v>172</v>
      </c>
    </row>
    <row r="133" spans="1:8" ht="25.5">
      <c r="A133" s="9">
        <v>44</v>
      </c>
      <c r="B133" s="9" t="s">
        <v>173</v>
      </c>
      <c r="C133" s="9" t="s">
        <v>29</v>
      </c>
      <c r="D133" s="9" t="s">
        <v>174</v>
      </c>
      <c r="E133" s="9" t="s">
        <v>77</v>
      </c>
      <c r="F133" s="5">
        <v>455</v>
      </c>
      <c r="G133" s="8"/>
      <c r="H133" s="7">
        <f>ROUND((G133*F133),0)</f>
        <v>0</v>
      </c>
    </row>
    <row r="134" ht="51">
      <c r="D134" s="10" t="s">
        <v>172</v>
      </c>
    </row>
    <row r="135" spans="1:8" ht="25.5">
      <c r="A135" s="9">
        <v>44</v>
      </c>
      <c r="B135" s="9" t="s">
        <v>173</v>
      </c>
      <c r="C135" s="9" t="s">
        <v>29</v>
      </c>
      <c r="D135" s="9" t="s">
        <v>175</v>
      </c>
      <c r="E135" s="9" t="s">
        <v>77</v>
      </c>
      <c r="F135" s="5">
        <v>165</v>
      </c>
      <c r="G135" s="8"/>
      <c r="H135" s="7">
        <f>ROUND((G135*F135),0)</f>
        <v>0</v>
      </c>
    </row>
    <row r="136" ht="51">
      <c r="D136" s="10" t="s">
        <v>172</v>
      </c>
    </row>
    <row r="137" spans="1:8" ht="12.75">
      <c r="A137" s="9">
        <v>45</v>
      </c>
      <c r="B137" s="9" t="s">
        <v>176</v>
      </c>
      <c r="C137" s="9" t="s">
        <v>29</v>
      </c>
      <c r="D137" s="9" t="s">
        <v>177</v>
      </c>
      <c r="E137" s="9" t="s">
        <v>77</v>
      </c>
      <c r="F137" s="5">
        <v>11</v>
      </c>
      <c r="G137" s="8"/>
      <c r="H137" s="7">
        <f>ROUND((G137*F137),0)</f>
        <v>0</v>
      </c>
    </row>
    <row r="138" ht="12.75">
      <c r="D138" s="10" t="s">
        <v>178</v>
      </c>
    </row>
    <row r="139" spans="1:8" ht="25.5">
      <c r="A139" s="9">
        <v>46</v>
      </c>
      <c r="B139" s="9" t="s">
        <v>179</v>
      </c>
      <c r="C139" s="9" t="s">
        <v>29</v>
      </c>
      <c r="D139" s="9" t="s">
        <v>180</v>
      </c>
      <c r="E139" s="9" t="s">
        <v>53</v>
      </c>
      <c r="F139" s="5">
        <v>2</v>
      </c>
      <c r="G139" s="8"/>
      <c r="H139" s="7">
        <f>ROUND((G139*F139),0)</f>
        <v>0</v>
      </c>
    </row>
    <row r="140" ht="76.5">
      <c r="D140" s="10" t="s">
        <v>181</v>
      </c>
    </row>
    <row r="141" spans="1:16" ht="12.75" customHeight="1">
      <c r="A141" s="11"/>
      <c r="B141" s="11"/>
      <c r="C141" s="11" t="s">
        <v>157</v>
      </c>
      <c r="D141" s="11" t="s">
        <v>156</v>
      </c>
      <c r="E141" s="11"/>
      <c r="F141" s="11"/>
      <c r="G141" s="11"/>
      <c r="H141" s="11">
        <f>SUM(H123:H140)</f>
        <v>0</v>
      </c>
      <c r="P141">
        <f>ROUND(SUM(P123:P140),0)</f>
        <v>0</v>
      </c>
    </row>
    <row r="143" spans="1:16" ht="12.75" customHeight="1">
      <c r="A143" s="11"/>
      <c r="B143" s="11"/>
      <c r="C143" s="11"/>
      <c r="D143" s="11" t="s">
        <v>182</v>
      </c>
      <c r="E143" s="11"/>
      <c r="F143" s="11"/>
      <c r="G143" s="11"/>
      <c r="H143" s="11">
        <f>+H34+H76+H81+H108+H113+H120+H141</f>
        <v>0</v>
      </c>
      <c r="P143">
        <f>+P34+P76+P81+P108+P113+P120+P141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7" t="s">
        <v>0</v>
      </c>
      <c r="C1" s="15" t="s">
        <v>196</v>
      </c>
    </row>
    <row r="2" ht="12.75" customHeight="1">
      <c r="C2" s="2" t="s">
        <v>1</v>
      </c>
    </row>
    <row r="4" spans="1:5" ht="12.75" customHeight="1">
      <c r="A4" t="s">
        <v>2</v>
      </c>
      <c r="C4" s="1" t="s">
        <v>5</v>
      </c>
      <c r="D4" s="1" t="s">
        <v>6</v>
      </c>
      <c r="E4" s="1"/>
    </row>
    <row r="5" spans="1:5" ht="12.75" customHeight="1">
      <c r="A5" t="s">
        <v>3</v>
      </c>
      <c r="C5" s="1" t="s">
        <v>183</v>
      </c>
      <c r="D5" s="1" t="s">
        <v>184</v>
      </c>
      <c r="E5" s="1"/>
    </row>
    <row r="6" spans="1:5" ht="12.75" customHeight="1">
      <c r="A6" t="s">
        <v>4</v>
      </c>
      <c r="C6" s="1" t="s">
        <v>183</v>
      </c>
      <c r="D6" s="1" t="s">
        <v>184</v>
      </c>
      <c r="E6" s="1"/>
    </row>
    <row r="7" spans="3:5" ht="12.75" customHeight="1">
      <c r="C7" s="1"/>
      <c r="D7" s="1"/>
      <c r="E7" s="1"/>
    </row>
    <row r="8" spans="1:8" ht="12.75" customHeight="1">
      <c r="A8" s="48" t="s">
        <v>9</v>
      </c>
      <c r="B8" s="48" t="s">
        <v>11</v>
      </c>
      <c r="C8" s="48" t="s">
        <v>12</v>
      </c>
      <c r="D8" s="48" t="s">
        <v>13</v>
      </c>
      <c r="E8" s="48" t="s">
        <v>14</v>
      </c>
      <c r="F8" s="48" t="s">
        <v>15</v>
      </c>
      <c r="G8" s="48" t="s">
        <v>16</v>
      </c>
      <c r="H8" s="48"/>
    </row>
    <row r="9" spans="1:8" ht="14.25">
      <c r="A9" s="48"/>
      <c r="B9" s="48"/>
      <c r="C9" s="48"/>
      <c r="D9" s="48"/>
      <c r="E9" s="48"/>
      <c r="F9" s="48"/>
      <c r="G9" s="3" t="s">
        <v>17</v>
      </c>
      <c r="H9" s="3" t="s">
        <v>18</v>
      </c>
    </row>
    <row r="10" spans="1:8" ht="14.25">
      <c r="A10" s="3" t="s">
        <v>10</v>
      </c>
      <c r="B10" s="3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24</v>
      </c>
      <c r="H10" s="3" t="s">
        <v>25</v>
      </c>
    </row>
    <row r="11" spans="1:8" ht="12.75" customHeight="1">
      <c r="A11" s="4"/>
      <c r="B11" s="4"/>
      <c r="C11" s="4" t="s">
        <v>27</v>
      </c>
      <c r="D11" s="4" t="s">
        <v>26</v>
      </c>
      <c r="E11" s="4"/>
      <c r="F11" s="6"/>
      <c r="G11" s="4"/>
      <c r="H11" s="6"/>
    </row>
    <row r="12" spans="1:8" ht="25.5">
      <c r="A12" s="9">
        <v>1</v>
      </c>
      <c r="B12" s="9" t="s">
        <v>28</v>
      </c>
      <c r="C12" s="9" t="s">
        <v>29</v>
      </c>
      <c r="D12" s="9" t="s">
        <v>30</v>
      </c>
      <c r="E12" s="9" t="s">
        <v>31</v>
      </c>
      <c r="F12" s="5">
        <v>36</v>
      </c>
      <c r="G12" s="8"/>
      <c r="H12" s="7">
        <f>ROUND((G12*F12),0)</f>
        <v>0</v>
      </c>
    </row>
    <row r="13" ht="12.75">
      <c r="D13" s="10" t="s">
        <v>185</v>
      </c>
    </row>
    <row r="14" ht="25.5">
      <c r="D14" s="10" t="s">
        <v>33</v>
      </c>
    </row>
    <row r="15" spans="1:8" ht="25.5">
      <c r="A15" s="9">
        <v>1</v>
      </c>
      <c r="B15" s="9" t="s">
        <v>28</v>
      </c>
      <c r="C15" s="9" t="s">
        <v>29</v>
      </c>
      <c r="D15" s="9" t="s">
        <v>34</v>
      </c>
      <c r="E15" s="9" t="s">
        <v>31</v>
      </c>
      <c r="F15" s="5">
        <v>12.95</v>
      </c>
      <c r="G15" s="8"/>
      <c r="H15" s="7">
        <f>ROUND((G15*F15),0)</f>
        <v>0</v>
      </c>
    </row>
    <row r="16" ht="38.25">
      <c r="D16" s="10" t="s">
        <v>186</v>
      </c>
    </row>
    <row r="17" ht="25.5">
      <c r="D17" s="10" t="s">
        <v>33</v>
      </c>
    </row>
    <row r="18" spans="1:8" ht="12.75">
      <c r="A18" s="9">
        <v>2</v>
      </c>
      <c r="B18" s="9" t="s">
        <v>36</v>
      </c>
      <c r="C18" s="9" t="s">
        <v>29</v>
      </c>
      <c r="D18" s="9" t="s">
        <v>37</v>
      </c>
      <c r="E18" s="9" t="s">
        <v>31</v>
      </c>
      <c r="F18" s="5">
        <v>388.2</v>
      </c>
      <c r="G18" s="8"/>
      <c r="H18" s="7">
        <f>ROUND((G18*F18),0)</f>
        <v>0</v>
      </c>
    </row>
    <row r="19" ht="25.5">
      <c r="D19" s="10" t="s">
        <v>38</v>
      </c>
    </row>
    <row r="20" spans="1:8" ht="38.25">
      <c r="A20" s="9">
        <v>3</v>
      </c>
      <c r="B20" s="9" t="s">
        <v>39</v>
      </c>
      <c r="C20" s="9" t="s">
        <v>29</v>
      </c>
      <c r="D20" s="9" t="s">
        <v>187</v>
      </c>
      <c r="E20" s="9" t="s">
        <v>41</v>
      </c>
      <c r="F20" s="5">
        <v>10</v>
      </c>
      <c r="G20" s="8"/>
      <c r="H20" s="7">
        <f>ROUND((G20*F20),0)</f>
        <v>0</v>
      </c>
    </row>
    <row r="21" ht="12.75">
      <c r="D21" s="10" t="s">
        <v>42</v>
      </c>
    </row>
    <row r="22" spans="1:8" ht="25.5">
      <c r="A22" s="9">
        <v>4</v>
      </c>
      <c r="B22" s="9" t="s">
        <v>43</v>
      </c>
      <c r="C22" s="9" t="s">
        <v>29</v>
      </c>
      <c r="D22" s="9" t="s">
        <v>44</v>
      </c>
      <c r="E22" s="9" t="s">
        <v>41</v>
      </c>
      <c r="F22" s="5">
        <v>1</v>
      </c>
      <c r="G22" s="8"/>
      <c r="H22" s="7">
        <f>ROUND((G22*F22),0)</f>
        <v>0</v>
      </c>
    </row>
    <row r="23" ht="12.75">
      <c r="D23" s="10" t="s">
        <v>45</v>
      </c>
    </row>
    <row r="24" spans="1:8" ht="12.75">
      <c r="A24" s="9">
        <v>5</v>
      </c>
      <c r="B24" s="9" t="s">
        <v>46</v>
      </c>
      <c r="C24" s="9" t="s">
        <v>29</v>
      </c>
      <c r="D24" s="9" t="s">
        <v>47</v>
      </c>
      <c r="E24" s="9" t="s">
        <v>41</v>
      </c>
      <c r="F24" s="5">
        <v>1</v>
      </c>
      <c r="G24" s="8"/>
      <c r="H24" s="7">
        <f>ROUND((G24*F24),0)</f>
        <v>0</v>
      </c>
    </row>
    <row r="25" ht="12.75">
      <c r="D25" s="10" t="s">
        <v>48</v>
      </c>
    </row>
    <row r="26" spans="1:8" ht="51">
      <c r="A26" s="9">
        <v>6</v>
      </c>
      <c r="B26" s="9" t="s">
        <v>49</v>
      </c>
      <c r="C26" s="9" t="s">
        <v>29</v>
      </c>
      <c r="D26" s="9" t="s">
        <v>50</v>
      </c>
      <c r="E26" s="9" t="s">
        <v>41</v>
      </c>
      <c r="F26" s="5">
        <v>1</v>
      </c>
      <c r="G26" s="8"/>
      <c r="H26" s="7">
        <f>ROUND((G26*F26),0)</f>
        <v>0</v>
      </c>
    </row>
    <row r="27" ht="12.75">
      <c r="D27" s="10" t="s">
        <v>48</v>
      </c>
    </row>
    <row r="28" spans="1:8" ht="25.5">
      <c r="A28" s="9">
        <v>7</v>
      </c>
      <c r="B28" s="9" t="s">
        <v>51</v>
      </c>
      <c r="C28" s="9" t="s">
        <v>29</v>
      </c>
      <c r="D28" s="9" t="s">
        <v>52</v>
      </c>
      <c r="E28" s="9" t="s">
        <v>53</v>
      </c>
      <c r="F28" s="5">
        <v>1</v>
      </c>
      <c r="G28" s="8"/>
      <c r="H28" s="7">
        <f>ROUND((G28*F28),0)</f>
        <v>0</v>
      </c>
    </row>
    <row r="29" ht="89.25">
      <c r="D29" s="10" t="s">
        <v>54</v>
      </c>
    </row>
    <row r="30" spans="1:8" ht="63.75">
      <c r="A30" s="9">
        <v>8</v>
      </c>
      <c r="B30" s="9" t="s">
        <v>55</v>
      </c>
      <c r="C30" s="9" t="s">
        <v>29</v>
      </c>
      <c r="D30" s="9" t="s">
        <v>56</v>
      </c>
      <c r="E30" s="9" t="s">
        <v>41</v>
      </c>
      <c r="F30" s="5">
        <v>1</v>
      </c>
      <c r="G30" s="8"/>
      <c r="H30" s="7">
        <f>ROUND((G30*F30),0)</f>
        <v>0</v>
      </c>
    </row>
    <row r="31" ht="12.75">
      <c r="D31" s="10" t="s">
        <v>57</v>
      </c>
    </row>
    <row r="32" spans="1:8" ht="38.25">
      <c r="A32" s="9">
        <v>46</v>
      </c>
      <c r="B32" s="9" t="s">
        <v>58</v>
      </c>
      <c r="C32" s="9" t="s">
        <v>29</v>
      </c>
      <c r="D32" s="9" t="s">
        <v>59</v>
      </c>
      <c r="E32" s="9" t="s">
        <v>53</v>
      </c>
      <c r="F32" s="5">
        <v>1</v>
      </c>
      <c r="G32" s="8"/>
      <c r="H32" s="7">
        <f>ROUND((G32*F32),0)</f>
        <v>0</v>
      </c>
    </row>
    <row r="33" ht="12.75">
      <c r="D33" s="10" t="s">
        <v>29</v>
      </c>
    </row>
    <row r="34" spans="1:16" ht="12.75" customHeight="1">
      <c r="A34" s="11"/>
      <c r="B34" s="11"/>
      <c r="C34" s="11" t="s">
        <v>27</v>
      </c>
      <c r="D34" s="11" t="s">
        <v>26</v>
      </c>
      <c r="E34" s="11"/>
      <c r="F34" s="11"/>
      <c r="G34" s="11"/>
      <c r="H34" s="11">
        <f>SUM(H12:H33)</f>
        <v>0</v>
      </c>
      <c r="P34">
        <f>ROUND(SUM(P12:P33),0)</f>
        <v>0</v>
      </c>
    </row>
    <row r="36" spans="1:8" ht="12.75" customHeight="1">
      <c r="A36" s="4"/>
      <c r="B36" s="4"/>
      <c r="C36" s="4" t="s">
        <v>10</v>
      </c>
      <c r="D36" s="4" t="s">
        <v>60</v>
      </c>
      <c r="E36" s="4"/>
      <c r="F36" s="6"/>
      <c r="G36" s="4"/>
      <c r="H36" s="6"/>
    </row>
    <row r="37" spans="1:8" ht="38.25">
      <c r="A37" s="9">
        <v>9</v>
      </c>
      <c r="B37" s="9" t="s">
        <v>61</v>
      </c>
      <c r="C37" s="9" t="s">
        <v>29</v>
      </c>
      <c r="D37" s="9" t="s">
        <v>62</v>
      </c>
      <c r="E37" s="9" t="s">
        <v>53</v>
      </c>
      <c r="F37" s="5">
        <v>10</v>
      </c>
      <c r="G37" s="8"/>
      <c r="H37" s="7">
        <f>ROUND((G37*F37),0)</f>
        <v>0</v>
      </c>
    </row>
    <row r="38" ht="165.75">
      <c r="D38" s="10" t="s">
        <v>63</v>
      </c>
    </row>
    <row r="39" spans="1:8" ht="51">
      <c r="A39" s="9">
        <v>10</v>
      </c>
      <c r="B39" s="9" t="s">
        <v>64</v>
      </c>
      <c r="C39" s="9" t="s">
        <v>29</v>
      </c>
      <c r="D39" s="9" t="s">
        <v>65</v>
      </c>
      <c r="E39" s="9" t="s">
        <v>31</v>
      </c>
      <c r="F39" s="5">
        <v>36</v>
      </c>
      <c r="G39" s="8"/>
      <c r="H39" s="7">
        <f>ROUND((G39*F39),0)</f>
        <v>0</v>
      </c>
    </row>
    <row r="40" ht="12.75">
      <c r="D40" s="10" t="s">
        <v>185</v>
      </c>
    </row>
    <row r="41" ht="63.75">
      <c r="D41" s="10" t="s">
        <v>66</v>
      </c>
    </row>
    <row r="42" spans="1:8" ht="63.75">
      <c r="A42" s="9">
        <v>11</v>
      </c>
      <c r="B42" s="9" t="s">
        <v>67</v>
      </c>
      <c r="C42" s="9" t="s">
        <v>29</v>
      </c>
      <c r="D42" s="9" t="s">
        <v>68</v>
      </c>
      <c r="E42" s="9" t="s">
        <v>31</v>
      </c>
      <c r="F42" s="5">
        <v>36</v>
      </c>
      <c r="G42" s="8"/>
      <c r="H42" s="7">
        <f>ROUND((G42*F42),0)</f>
        <v>0</v>
      </c>
    </row>
    <row r="43" ht="12.75">
      <c r="D43" s="10" t="s">
        <v>185</v>
      </c>
    </row>
    <row r="44" ht="25.5">
      <c r="D44" s="10" t="s">
        <v>69</v>
      </c>
    </row>
    <row r="45" spans="1:8" ht="25.5">
      <c r="A45" s="9">
        <v>12</v>
      </c>
      <c r="B45" s="9" t="s">
        <v>70</v>
      </c>
      <c r="C45" s="9" t="s">
        <v>29</v>
      </c>
      <c r="D45" s="9" t="s">
        <v>71</v>
      </c>
      <c r="E45" s="9" t="s">
        <v>31</v>
      </c>
      <c r="F45" s="5">
        <v>3.2</v>
      </c>
      <c r="G45" s="8"/>
      <c r="H45" s="7">
        <f>ROUND((G45*F45),0)</f>
        <v>0</v>
      </c>
    </row>
    <row r="46" ht="12.75">
      <c r="D46" s="10" t="s">
        <v>188</v>
      </c>
    </row>
    <row r="47" ht="63.75">
      <c r="D47" s="10" t="s">
        <v>66</v>
      </c>
    </row>
    <row r="48" spans="1:8" ht="51">
      <c r="A48" s="9">
        <v>13</v>
      </c>
      <c r="B48" s="9" t="s">
        <v>73</v>
      </c>
      <c r="C48" s="9" t="s">
        <v>29</v>
      </c>
      <c r="D48" s="9" t="s">
        <v>74</v>
      </c>
      <c r="E48" s="9" t="s">
        <v>31</v>
      </c>
      <c r="F48" s="5">
        <v>3.2</v>
      </c>
      <c r="G48" s="8"/>
      <c r="H48" s="7">
        <f>ROUND((G48*F48),0)</f>
        <v>0</v>
      </c>
    </row>
    <row r="49" ht="12.75">
      <c r="D49" s="10" t="s">
        <v>188</v>
      </c>
    </row>
    <row r="50" ht="25.5">
      <c r="D50" s="10" t="s">
        <v>69</v>
      </c>
    </row>
    <row r="51" spans="1:8" ht="12.75">
      <c r="A51" s="9">
        <v>14</v>
      </c>
      <c r="B51" s="9" t="s">
        <v>75</v>
      </c>
      <c r="C51" s="9" t="s">
        <v>29</v>
      </c>
      <c r="D51" s="9" t="s">
        <v>76</v>
      </c>
      <c r="E51" s="9" t="s">
        <v>77</v>
      </c>
      <c r="F51" s="5">
        <v>260</v>
      </c>
      <c r="G51" s="8"/>
      <c r="H51" s="7">
        <f>ROUND((G51*F51),0)</f>
        <v>0</v>
      </c>
    </row>
    <row r="52" ht="63.75">
      <c r="D52" s="10" t="s">
        <v>66</v>
      </c>
    </row>
    <row r="53" spans="1:8" ht="51">
      <c r="A53" s="9">
        <v>15</v>
      </c>
      <c r="B53" s="9" t="s">
        <v>78</v>
      </c>
      <c r="C53" s="9" t="s">
        <v>29</v>
      </c>
      <c r="D53" s="9" t="s">
        <v>79</v>
      </c>
      <c r="E53" s="9" t="s">
        <v>31</v>
      </c>
      <c r="F53" s="5">
        <v>9.75</v>
      </c>
      <c r="G53" s="8"/>
      <c r="H53" s="7">
        <f>ROUND((G53*F53),0)</f>
        <v>0</v>
      </c>
    </row>
    <row r="54" ht="25.5">
      <c r="D54" s="10" t="s">
        <v>69</v>
      </c>
    </row>
    <row r="55" spans="1:8" ht="12.75">
      <c r="A55" s="9">
        <v>16</v>
      </c>
      <c r="B55" s="9" t="s">
        <v>80</v>
      </c>
      <c r="C55" s="9" t="s">
        <v>29</v>
      </c>
      <c r="D55" s="9" t="s">
        <v>81</v>
      </c>
      <c r="E55" s="9" t="s">
        <v>31</v>
      </c>
      <c r="F55" s="5">
        <v>65</v>
      </c>
      <c r="G55" s="8"/>
      <c r="H55" s="7">
        <f>ROUND((G55*F55),0)</f>
        <v>0</v>
      </c>
    </row>
    <row r="56" ht="12.75">
      <c r="D56" s="10" t="s">
        <v>189</v>
      </c>
    </row>
    <row r="57" ht="25.5">
      <c r="D57" s="10" t="s">
        <v>83</v>
      </c>
    </row>
    <row r="58" spans="1:8" ht="12.75">
      <c r="A58" s="9">
        <v>17</v>
      </c>
      <c r="B58" s="9" t="s">
        <v>84</v>
      </c>
      <c r="C58" s="9" t="s">
        <v>29</v>
      </c>
      <c r="D58" s="9" t="s">
        <v>85</v>
      </c>
      <c r="E58" s="9" t="s">
        <v>31</v>
      </c>
      <c r="F58" s="5">
        <v>388.2</v>
      </c>
      <c r="G58" s="8"/>
      <c r="H58" s="7">
        <f>ROUND((G58*F58),0)</f>
        <v>0</v>
      </c>
    </row>
    <row r="59" ht="51">
      <c r="D59" s="10" t="s">
        <v>190</v>
      </c>
    </row>
    <row r="60" ht="331.5">
      <c r="D60" s="10" t="s">
        <v>87</v>
      </c>
    </row>
    <row r="61" spans="1:8" ht="38.25">
      <c r="A61" s="9">
        <v>18</v>
      </c>
      <c r="B61" s="9" t="s">
        <v>88</v>
      </c>
      <c r="C61" s="9" t="s">
        <v>29</v>
      </c>
      <c r="D61" s="9" t="s">
        <v>89</v>
      </c>
      <c r="E61" s="9" t="s">
        <v>31</v>
      </c>
      <c r="F61" s="5">
        <v>388.2</v>
      </c>
      <c r="G61" s="8"/>
      <c r="H61" s="7">
        <f>ROUND((G61*F61),0)</f>
        <v>0</v>
      </c>
    </row>
    <row r="62" ht="25.5">
      <c r="D62" s="10" t="s">
        <v>90</v>
      </c>
    </row>
    <row r="63" spans="1:8" ht="12.75">
      <c r="A63" s="9">
        <v>19</v>
      </c>
      <c r="B63" s="9" t="s">
        <v>91</v>
      </c>
      <c r="C63" s="9" t="s">
        <v>29</v>
      </c>
      <c r="D63" s="9" t="s">
        <v>92</v>
      </c>
      <c r="E63" s="9" t="s">
        <v>93</v>
      </c>
      <c r="F63" s="5">
        <v>650</v>
      </c>
      <c r="G63" s="8"/>
      <c r="H63" s="7">
        <f>ROUND((G63*F63),0)</f>
        <v>0</v>
      </c>
    </row>
    <row r="64" ht="38.25">
      <c r="D64" s="10" t="s">
        <v>94</v>
      </c>
    </row>
    <row r="65" spans="1:8" ht="12.75">
      <c r="A65" s="9">
        <v>20</v>
      </c>
      <c r="B65" s="9" t="s">
        <v>95</v>
      </c>
      <c r="C65" s="9" t="s">
        <v>29</v>
      </c>
      <c r="D65" s="9" t="s">
        <v>96</v>
      </c>
      <c r="E65" s="9" t="s">
        <v>93</v>
      </c>
      <c r="F65" s="5">
        <v>1211</v>
      </c>
      <c r="G65" s="8"/>
      <c r="H65" s="7">
        <f>ROUND((G65*F65),0)</f>
        <v>0</v>
      </c>
    </row>
    <row r="66" ht="12.75">
      <c r="D66" s="10" t="s">
        <v>191</v>
      </c>
    </row>
    <row r="67" ht="25.5">
      <c r="D67" s="10" t="s">
        <v>98</v>
      </c>
    </row>
    <row r="68" spans="1:8" ht="12.75">
      <c r="A68" s="9">
        <v>21</v>
      </c>
      <c r="B68" s="9" t="s">
        <v>99</v>
      </c>
      <c r="C68" s="9" t="s">
        <v>29</v>
      </c>
      <c r="D68" s="9" t="s">
        <v>100</v>
      </c>
      <c r="E68" s="9" t="s">
        <v>31</v>
      </c>
      <c r="F68" s="5">
        <v>65</v>
      </c>
      <c r="G68" s="8"/>
      <c r="H68" s="7">
        <f>ROUND((G68*F68),0)</f>
        <v>0</v>
      </c>
    </row>
    <row r="69" ht="38.25">
      <c r="D69" s="10" t="s">
        <v>101</v>
      </c>
    </row>
    <row r="70" spans="1:8" ht="12.75">
      <c r="A70" s="9">
        <v>22</v>
      </c>
      <c r="B70" s="9" t="s">
        <v>102</v>
      </c>
      <c r="C70" s="9" t="s">
        <v>29</v>
      </c>
      <c r="D70" s="9" t="s">
        <v>103</v>
      </c>
      <c r="E70" s="9" t="s">
        <v>93</v>
      </c>
      <c r="F70" s="5">
        <v>650</v>
      </c>
      <c r="G70" s="8"/>
      <c r="H70" s="7">
        <f>ROUND((G70*F70),0)</f>
        <v>0</v>
      </c>
    </row>
    <row r="71" ht="25.5">
      <c r="D71" s="10" t="s">
        <v>104</v>
      </c>
    </row>
    <row r="72" spans="1:8" ht="25.5">
      <c r="A72" s="9">
        <v>23</v>
      </c>
      <c r="B72" s="9" t="s">
        <v>105</v>
      </c>
      <c r="C72" s="9" t="s">
        <v>29</v>
      </c>
      <c r="D72" s="9" t="s">
        <v>106</v>
      </c>
      <c r="E72" s="9" t="s">
        <v>93</v>
      </c>
      <c r="F72" s="5">
        <v>20</v>
      </c>
      <c r="G72" s="8"/>
      <c r="H72" s="7">
        <f>ROUND((G72*F72),0)</f>
        <v>0</v>
      </c>
    </row>
    <row r="73" ht="38.25">
      <c r="D73" s="10" t="s">
        <v>107</v>
      </c>
    </row>
    <row r="74" spans="1:8" ht="25.5">
      <c r="A74" s="49">
        <v>24</v>
      </c>
      <c r="B74" s="50" t="s">
        <v>205</v>
      </c>
      <c r="C74" s="49" t="s">
        <v>29</v>
      </c>
      <c r="D74" s="50" t="s">
        <v>206</v>
      </c>
      <c r="E74" s="49" t="s">
        <v>53</v>
      </c>
      <c r="F74" s="51">
        <v>8</v>
      </c>
      <c r="G74" s="52"/>
      <c r="H74" s="53">
        <f>ROUND((G74*F74),0)</f>
        <v>0</v>
      </c>
    </row>
    <row r="75" spans="1:8" ht="76.5">
      <c r="A75" s="54"/>
      <c r="B75" s="54"/>
      <c r="C75" s="54"/>
      <c r="D75" s="55" t="s">
        <v>207</v>
      </c>
      <c r="E75" s="54"/>
      <c r="F75" s="54"/>
      <c r="G75" s="54"/>
      <c r="H75" s="54"/>
    </row>
    <row r="76" spans="1:8" ht="38.25">
      <c r="A76" s="9">
        <v>25</v>
      </c>
      <c r="B76" s="9" t="s">
        <v>108</v>
      </c>
      <c r="C76" s="9" t="s">
        <v>29</v>
      </c>
      <c r="D76" s="9" t="s">
        <v>109</v>
      </c>
      <c r="E76" s="9" t="s">
        <v>53</v>
      </c>
      <c r="F76" s="5">
        <v>2</v>
      </c>
      <c r="G76" s="8"/>
      <c r="H76" s="7">
        <f>ROUND((G76*F76),0)</f>
        <v>0</v>
      </c>
    </row>
    <row r="77" ht="102">
      <c r="D77" s="10" t="s">
        <v>110</v>
      </c>
    </row>
    <row r="78" spans="1:16" ht="12.75" customHeight="1">
      <c r="A78" s="11"/>
      <c r="B78" s="11"/>
      <c r="C78" s="11" t="s">
        <v>10</v>
      </c>
      <c r="D78" s="11" t="s">
        <v>60</v>
      </c>
      <c r="E78" s="11"/>
      <c r="F78" s="11"/>
      <c r="G78" s="11"/>
      <c r="H78" s="11">
        <f>SUM(H37:H77)</f>
        <v>0</v>
      </c>
      <c r="P78">
        <f>ROUND(SUM(P37:P77),0)</f>
        <v>0</v>
      </c>
    </row>
    <row r="80" spans="1:8" ht="12.75" customHeight="1">
      <c r="A80" s="4"/>
      <c r="B80" s="4"/>
      <c r="C80" s="4" t="s">
        <v>19</v>
      </c>
      <c r="D80" s="4" t="s">
        <v>111</v>
      </c>
      <c r="E80" s="4"/>
      <c r="F80" s="6"/>
      <c r="G80" s="4"/>
      <c r="H80" s="6"/>
    </row>
    <row r="81" spans="1:8" ht="25.5">
      <c r="A81" s="9">
        <v>26</v>
      </c>
      <c r="B81" s="9" t="s">
        <v>112</v>
      </c>
      <c r="C81" s="9" t="s">
        <v>29</v>
      </c>
      <c r="D81" s="9" t="s">
        <v>113</v>
      </c>
      <c r="E81" s="9" t="s">
        <v>77</v>
      </c>
      <c r="F81" s="5">
        <v>80</v>
      </c>
      <c r="G81" s="8"/>
      <c r="H81" s="7">
        <f>ROUND((G81*F81),0)</f>
        <v>0</v>
      </c>
    </row>
    <row r="82" ht="165.75">
      <c r="D82" s="10" t="s">
        <v>114</v>
      </c>
    </row>
    <row r="83" spans="1:16" ht="12.75" customHeight="1">
      <c r="A83" s="11"/>
      <c r="B83" s="11"/>
      <c r="C83" s="11" t="s">
        <v>19</v>
      </c>
      <c r="D83" s="11" t="s">
        <v>111</v>
      </c>
      <c r="E83" s="11"/>
      <c r="F83" s="11"/>
      <c r="G83" s="11"/>
      <c r="H83" s="11">
        <f>SUM(H81:H82)</f>
        <v>0</v>
      </c>
      <c r="P83">
        <f>ROUND(SUM(P81:P82),0)</f>
        <v>0</v>
      </c>
    </row>
    <row r="85" spans="1:8" ht="12.75" customHeight="1">
      <c r="A85" s="4"/>
      <c r="B85" s="4"/>
      <c r="C85" s="4" t="s">
        <v>22</v>
      </c>
      <c r="D85" s="4" t="s">
        <v>115</v>
      </c>
      <c r="E85" s="4"/>
      <c r="F85" s="6"/>
      <c r="G85" s="4"/>
      <c r="H85" s="6"/>
    </row>
    <row r="86" spans="1:8" ht="12.75">
      <c r="A86" s="9">
        <v>27</v>
      </c>
      <c r="B86" s="9" t="s">
        <v>116</v>
      </c>
      <c r="C86" s="9" t="s">
        <v>29</v>
      </c>
      <c r="D86" s="9" t="s">
        <v>117</v>
      </c>
      <c r="E86" s="9" t="s">
        <v>93</v>
      </c>
      <c r="F86" s="5">
        <v>420</v>
      </c>
      <c r="G86" s="8"/>
      <c r="H86" s="7">
        <f>ROUND((G86*F86),0)</f>
        <v>0</v>
      </c>
    </row>
    <row r="87" ht="51">
      <c r="D87" s="10" t="s">
        <v>118</v>
      </c>
    </row>
    <row r="88" spans="1:8" ht="12.75">
      <c r="A88" s="9">
        <v>28</v>
      </c>
      <c r="B88" s="9" t="s">
        <v>119</v>
      </c>
      <c r="C88" s="9" t="s">
        <v>29</v>
      </c>
      <c r="D88" s="9" t="s">
        <v>120</v>
      </c>
      <c r="E88" s="9" t="s">
        <v>93</v>
      </c>
      <c r="F88" s="5">
        <v>580</v>
      </c>
      <c r="G88" s="8"/>
      <c r="H88" s="7">
        <f>ROUND((G88*F88),0)</f>
        <v>0</v>
      </c>
    </row>
    <row r="89" ht="12.75">
      <c r="D89" s="10" t="s">
        <v>192</v>
      </c>
    </row>
    <row r="90" ht="51">
      <c r="D90" s="10" t="s">
        <v>118</v>
      </c>
    </row>
    <row r="91" spans="1:8" ht="12.75">
      <c r="A91" s="9">
        <v>29</v>
      </c>
      <c r="B91" s="9" t="s">
        <v>122</v>
      </c>
      <c r="C91" s="9" t="s">
        <v>29</v>
      </c>
      <c r="D91" s="9" t="s">
        <v>123</v>
      </c>
      <c r="E91" s="9" t="s">
        <v>93</v>
      </c>
      <c r="F91" s="5">
        <v>480</v>
      </c>
      <c r="G91" s="8"/>
      <c r="H91" s="7">
        <f>ROUND((G91*F91),0)</f>
        <v>0</v>
      </c>
    </row>
    <row r="92" ht="51">
      <c r="D92" s="10" t="s">
        <v>118</v>
      </c>
    </row>
    <row r="93" spans="1:8" ht="12.75">
      <c r="A93" s="9">
        <v>30</v>
      </c>
      <c r="B93" s="9" t="s">
        <v>124</v>
      </c>
      <c r="C93" s="9" t="s">
        <v>29</v>
      </c>
      <c r="D93" s="9" t="s">
        <v>125</v>
      </c>
      <c r="E93" s="9" t="s">
        <v>93</v>
      </c>
      <c r="F93" s="5">
        <v>545</v>
      </c>
      <c r="G93" s="8"/>
      <c r="H93" s="7">
        <f>ROUND((G93*F93),0)</f>
        <v>0</v>
      </c>
    </row>
    <row r="94" ht="12.75">
      <c r="D94" s="10" t="s">
        <v>193</v>
      </c>
    </row>
    <row r="95" ht="140.25">
      <c r="D95" s="10" t="s">
        <v>127</v>
      </c>
    </row>
    <row r="96" spans="1:8" ht="51">
      <c r="A96" s="9">
        <v>31</v>
      </c>
      <c r="B96" s="9" t="s">
        <v>128</v>
      </c>
      <c r="C96" s="9" t="s">
        <v>29</v>
      </c>
      <c r="D96" s="9" t="s">
        <v>129</v>
      </c>
      <c r="E96" s="9" t="s">
        <v>31</v>
      </c>
      <c r="F96" s="5">
        <v>38.15</v>
      </c>
      <c r="G96" s="8"/>
      <c r="H96" s="7">
        <f>ROUND((G96*F96),0)</f>
        <v>0</v>
      </c>
    </row>
    <row r="97" ht="12.75">
      <c r="D97" s="10" t="s">
        <v>194</v>
      </c>
    </row>
    <row r="98" ht="140.25">
      <c r="D98" s="10" t="s">
        <v>127</v>
      </c>
    </row>
    <row r="99" spans="1:8" ht="12.75">
      <c r="A99" s="9">
        <v>32</v>
      </c>
      <c r="B99" s="9" t="s">
        <v>131</v>
      </c>
      <c r="C99" s="9" t="s">
        <v>29</v>
      </c>
      <c r="D99" s="9" t="s">
        <v>132</v>
      </c>
      <c r="E99" s="9" t="s">
        <v>93</v>
      </c>
      <c r="F99" s="5">
        <v>125</v>
      </c>
      <c r="G99" s="8"/>
      <c r="H99" s="7">
        <f>ROUND((G99*F99),0)</f>
        <v>0</v>
      </c>
    </row>
    <row r="100" ht="102">
      <c r="D100" s="10" t="s">
        <v>133</v>
      </c>
    </row>
    <row r="101" spans="1:8" ht="12.75">
      <c r="A101" s="9">
        <v>33</v>
      </c>
      <c r="B101" s="9" t="s">
        <v>134</v>
      </c>
      <c r="C101" s="9" t="s">
        <v>29</v>
      </c>
      <c r="D101" s="9" t="s">
        <v>135</v>
      </c>
      <c r="E101" s="9" t="s">
        <v>93</v>
      </c>
      <c r="F101" s="5">
        <v>420</v>
      </c>
      <c r="G101" s="8"/>
      <c r="H101" s="7">
        <f>ROUND((G101*F101),0)</f>
        <v>0</v>
      </c>
    </row>
    <row r="102" ht="102">
      <c r="D102" s="10" t="s">
        <v>133</v>
      </c>
    </row>
    <row r="103" spans="1:8" ht="12.75">
      <c r="A103" s="9">
        <v>34</v>
      </c>
      <c r="B103" s="9" t="s">
        <v>136</v>
      </c>
      <c r="C103" s="9" t="s">
        <v>29</v>
      </c>
      <c r="D103" s="9" t="s">
        <v>137</v>
      </c>
      <c r="E103" s="9" t="s">
        <v>93</v>
      </c>
      <c r="F103" s="5">
        <v>164</v>
      </c>
      <c r="G103" s="8"/>
      <c r="H103" s="7">
        <f>ROUND((G103*F103),0)</f>
        <v>0</v>
      </c>
    </row>
    <row r="104" ht="12.75">
      <c r="D104" s="10" t="s">
        <v>195</v>
      </c>
    </row>
    <row r="105" ht="140.25">
      <c r="D105" s="10" t="s">
        <v>139</v>
      </c>
    </row>
    <row r="106" spans="1:8" ht="12.75">
      <c r="A106" s="9">
        <v>35</v>
      </c>
      <c r="B106" s="9" t="s">
        <v>140</v>
      </c>
      <c r="C106" s="9" t="s">
        <v>29</v>
      </c>
      <c r="D106" s="9" t="s">
        <v>141</v>
      </c>
      <c r="E106" s="9" t="s">
        <v>93</v>
      </c>
      <c r="F106" s="5">
        <v>480</v>
      </c>
      <c r="G106" s="8"/>
      <c r="H106" s="7">
        <f>ROUND((G106*F106),0)</f>
        <v>0</v>
      </c>
    </row>
    <row r="107" ht="140.25">
      <c r="D107" s="10" t="s">
        <v>139</v>
      </c>
    </row>
    <row r="108" spans="1:8" ht="12.75">
      <c r="A108" s="9">
        <v>36</v>
      </c>
      <c r="B108" s="9" t="s">
        <v>142</v>
      </c>
      <c r="C108" s="9" t="s">
        <v>29</v>
      </c>
      <c r="D108" s="9" t="s">
        <v>143</v>
      </c>
      <c r="E108" s="9" t="s">
        <v>93</v>
      </c>
      <c r="F108" s="5">
        <v>11</v>
      </c>
      <c r="G108" s="8"/>
      <c r="H108" s="7">
        <f>ROUND((G108*F108),0)</f>
        <v>0</v>
      </c>
    </row>
    <row r="109" ht="140.25">
      <c r="D109" s="10" t="s">
        <v>139</v>
      </c>
    </row>
    <row r="110" spans="1:16" ht="12.75" customHeight="1">
      <c r="A110" s="11"/>
      <c r="B110" s="11"/>
      <c r="C110" s="11" t="s">
        <v>22</v>
      </c>
      <c r="D110" s="11" t="s">
        <v>115</v>
      </c>
      <c r="E110" s="11"/>
      <c r="F110" s="11"/>
      <c r="G110" s="11"/>
      <c r="H110" s="11">
        <f>SUM(H86:H109)</f>
        <v>0</v>
      </c>
      <c r="P110">
        <f>ROUND(SUM(P86:P109),0)</f>
        <v>0</v>
      </c>
    </row>
    <row r="112" spans="1:8" ht="12.75" customHeight="1">
      <c r="A112" s="4"/>
      <c r="B112" s="4"/>
      <c r="C112" s="4" t="s">
        <v>24</v>
      </c>
      <c r="D112" s="4" t="s">
        <v>144</v>
      </c>
      <c r="E112" s="4"/>
      <c r="F112" s="4"/>
      <c r="G112" s="4"/>
      <c r="H112" s="4"/>
    </row>
    <row r="113" spans="1:8" ht="12.75" customHeight="1">
      <c r="A113" s="11"/>
      <c r="B113" s="11"/>
      <c r="C113" s="11" t="s">
        <v>24</v>
      </c>
      <c r="D113" s="11" t="s">
        <v>144</v>
      </c>
      <c r="E113" s="11"/>
      <c r="F113" s="11"/>
      <c r="G113" s="11"/>
      <c r="H113" s="11"/>
    </row>
    <row r="115" spans="1:8" ht="12.75" customHeight="1">
      <c r="A115" s="4"/>
      <c r="B115" s="4"/>
      <c r="C115" s="4" t="s">
        <v>25</v>
      </c>
      <c r="D115" s="4" t="s">
        <v>148</v>
      </c>
      <c r="E115" s="4"/>
      <c r="F115" s="6"/>
      <c r="G115" s="4"/>
      <c r="H115" s="6"/>
    </row>
    <row r="116" spans="1:8" ht="38.25">
      <c r="A116" s="9">
        <v>37</v>
      </c>
      <c r="B116" s="9" t="s">
        <v>149</v>
      </c>
      <c r="C116" s="9" t="s">
        <v>29</v>
      </c>
      <c r="D116" s="9" t="s">
        <v>150</v>
      </c>
      <c r="E116" s="9" t="s">
        <v>53</v>
      </c>
      <c r="F116" s="5">
        <v>2</v>
      </c>
      <c r="G116" s="8"/>
      <c r="H116" s="7">
        <f>ROUND((G116*F116),0)</f>
        <v>0</v>
      </c>
    </row>
    <row r="117" ht="76.5">
      <c r="D117" s="10" t="s">
        <v>151</v>
      </c>
    </row>
    <row r="118" spans="1:8" ht="25.5">
      <c r="A118" s="9">
        <v>38</v>
      </c>
      <c r="B118" s="9" t="s">
        <v>152</v>
      </c>
      <c r="C118" s="9" t="s">
        <v>29</v>
      </c>
      <c r="D118" s="9" t="s">
        <v>153</v>
      </c>
      <c r="E118" s="9" t="s">
        <v>53</v>
      </c>
      <c r="F118" s="5">
        <v>8</v>
      </c>
      <c r="G118" s="8"/>
      <c r="H118" s="7">
        <f>ROUND((G118*F118),0)</f>
        <v>0</v>
      </c>
    </row>
    <row r="119" ht="25.5">
      <c r="D119" s="10" t="s">
        <v>154</v>
      </c>
    </row>
    <row r="120" spans="1:16" ht="12.75" customHeight="1">
      <c r="A120" s="11"/>
      <c r="B120" s="11"/>
      <c r="C120" s="11" t="s">
        <v>25</v>
      </c>
      <c r="D120" s="11" t="s">
        <v>155</v>
      </c>
      <c r="E120" s="11"/>
      <c r="F120" s="11"/>
      <c r="G120" s="11"/>
      <c r="H120" s="11">
        <f>SUM(H116:H119)</f>
        <v>0</v>
      </c>
      <c r="P120">
        <f>ROUND(SUM(P116:P119),0)</f>
        <v>0</v>
      </c>
    </row>
    <row r="122" spans="1:8" ht="12.75" customHeight="1">
      <c r="A122" s="4"/>
      <c r="B122" s="4"/>
      <c r="C122" s="4" t="s">
        <v>157</v>
      </c>
      <c r="D122" s="4" t="s">
        <v>156</v>
      </c>
      <c r="E122" s="4"/>
      <c r="F122" s="6"/>
      <c r="G122" s="4"/>
      <c r="H122" s="6"/>
    </row>
    <row r="123" spans="1:8" ht="38.25">
      <c r="A123" s="9">
        <v>39</v>
      </c>
      <c r="B123" s="9" t="s">
        <v>158</v>
      </c>
      <c r="C123" s="9" t="s">
        <v>29</v>
      </c>
      <c r="D123" s="9" t="s">
        <v>159</v>
      </c>
      <c r="E123" s="9" t="s">
        <v>53</v>
      </c>
      <c r="F123" s="5">
        <v>2</v>
      </c>
      <c r="G123" s="8"/>
      <c r="H123" s="7">
        <f>ROUND((G123*F123),0)</f>
        <v>0</v>
      </c>
    </row>
    <row r="124" ht="25.5">
      <c r="D124" s="10" t="s">
        <v>160</v>
      </c>
    </row>
    <row r="125" spans="1:8" ht="25.5">
      <c r="A125" s="9">
        <v>40</v>
      </c>
      <c r="B125" s="9" t="s">
        <v>164</v>
      </c>
      <c r="C125" s="9" t="s">
        <v>29</v>
      </c>
      <c r="D125" s="9" t="s">
        <v>165</v>
      </c>
      <c r="E125" s="9" t="s">
        <v>53</v>
      </c>
      <c r="F125" s="5">
        <v>2</v>
      </c>
      <c r="G125" s="8"/>
      <c r="H125" s="7">
        <f>ROUND((G125*F125),0)</f>
        <v>0</v>
      </c>
    </row>
    <row r="126" ht="25.5">
      <c r="D126" s="10" t="s">
        <v>166</v>
      </c>
    </row>
    <row r="127" spans="1:8" ht="12.75">
      <c r="A127" s="9">
        <v>41</v>
      </c>
      <c r="B127" s="9" t="s">
        <v>167</v>
      </c>
      <c r="C127" s="9" t="s">
        <v>29</v>
      </c>
      <c r="D127" s="9" t="s">
        <v>168</v>
      </c>
      <c r="E127" s="9" t="s">
        <v>93</v>
      </c>
      <c r="F127" s="5">
        <v>20</v>
      </c>
      <c r="G127" s="8"/>
      <c r="H127" s="7">
        <f>ROUND((G127*F127),0)</f>
        <v>0</v>
      </c>
    </row>
    <row r="128" ht="38.25">
      <c r="D128" s="10" t="s">
        <v>169</v>
      </c>
    </row>
    <row r="129" spans="1:8" ht="12.75">
      <c r="A129" s="9">
        <v>42</v>
      </c>
      <c r="B129" s="9" t="s">
        <v>170</v>
      </c>
      <c r="C129" s="9" t="s">
        <v>29</v>
      </c>
      <c r="D129" s="9" t="s">
        <v>171</v>
      </c>
      <c r="E129" s="9" t="s">
        <v>77</v>
      </c>
      <c r="F129" s="5">
        <v>115</v>
      </c>
      <c r="G129" s="8"/>
      <c r="H129" s="7">
        <f>ROUND((G129*F129),0)</f>
        <v>0</v>
      </c>
    </row>
    <row r="130" ht="51">
      <c r="D130" s="10" t="s">
        <v>172</v>
      </c>
    </row>
    <row r="131" spans="1:8" ht="25.5">
      <c r="A131" s="9">
        <v>43</v>
      </c>
      <c r="B131" s="9" t="s">
        <v>173</v>
      </c>
      <c r="C131" s="9" t="s">
        <v>29</v>
      </c>
      <c r="D131" s="9" t="s">
        <v>174</v>
      </c>
      <c r="E131" s="9" t="s">
        <v>77</v>
      </c>
      <c r="F131" s="5">
        <v>230</v>
      </c>
      <c r="G131" s="8"/>
      <c r="H131" s="7">
        <f>ROUND((G131*F131),0)</f>
        <v>0</v>
      </c>
    </row>
    <row r="132" ht="51">
      <c r="D132" s="10" t="s">
        <v>172</v>
      </c>
    </row>
    <row r="133" spans="1:8" ht="25.5">
      <c r="A133" s="9">
        <v>43</v>
      </c>
      <c r="B133" s="9" t="s">
        <v>173</v>
      </c>
      <c r="C133" s="9" t="s">
        <v>29</v>
      </c>
      <c r="D133" s="9" t="s">
        <v>175</v>
      </c>
      <c r="E133" s="9" t="s">
        <v>77</v>
      </c>
      <c r="F133" s="5">
        <v>115</v>
      </c>
      <c r="G133" s="8"/>
      <c r="H133" s="7">
        <f>ROUND((G133*F133),0)</f>
        <v>0</v>
      </c>
    </row>
    <row r="134" ht="51">
      <c r="D134" s="10" t="s">
        <v>172</v>
      </c>
    </row>
    <row r="135" spans="1:8" ht="12.75">
      <c r="A135" s="9">
        <v>44</v>
      </c>
      <c r="B135" s="9" t="s">
        <v>176</v>
      </c>
      <c r="C135" s="9" t="s">
        <v>29</v>
      </c>
      <c r="D135" s="9" t="s">
        <v>177</v>
      </c>
      <c r="E135" s="9" t="s">
        <v>77</v>
      </c>
      <c r="F135" s="5">
        <v>26</v>
      </c>
      <c r="G135" s="8"/>
      <c r="H135" s="7">
        <f>ROUND((G135*F135),0)</f>
        <v>0</v>
      </c>
    </row>
    <row r="136" ht="12.75">
      <c r="D136" s="10" t="s">
        <v>178</v>
      </c>
    </row>
    <row r="137" spans="1:8" ht="25.5">
      <c r="A137" s="9">
        <v>45</v>
      </c>
      <c r="B137" s="9" t="s">
        <v>179</v>
      </c>
      <c r="C137" s="9" t="s">
        <v>29</v>
      </c>
      <c r="D137" s="9" t="s">
        <v>180</v>
      </c>
      <c r="E137" s="9" t="s">
        <v>53</v>
      </c>
      <c r="F137" s="5">
        <v>2</v>
      </c>
      <c r="G137" s="8"/>
      <c r="H137" s="7">
        <f>ROUND((G137*F137),0)</f>
        <v>0</v>
      </c>
    </row>
    <row r="138" ht="76.5">
      <c r="D138" s="10" t="s">
        <v>181</v>
      </c>
    </row>
    <row r="139" spans="1:16" ht="12.75" customHeight="1">
      <c r="A139" s="11"/>
      <c r="B139" s="11"/>
      <c r="C139" s="11" t="s">
        <v>157</v>
      </c>
      <c r="D139" s="11" t="s">
        <v>156</v>
      </c>
      <c r="E139" s="11"/>
      <c r="F139" s="11"/>
      <c r="G139" s="11"/>
      <c r="H139" s="11">
        <f>SUM(H123:H138)</f>
        <v>0</v>
      </c>
      <c r="P139">
        <f>ROUND(SUM(P123:P138),0)</f>
        <v>0</v>
      </c>
    </row>
    <row r="141" spans="1:16" ht="12.75" customHeight="1">
      <c r="A141" s="11"/>
      <c r="B141" s="11"/>
      <c r="C141" s="11"/>
      <c r="D141" s="11" t="s">
        <v>182</v>
      </c>
      <c r="E141" s="11"/>
      <c r="F141" s="11"/>
      <c r="G141" s="11"/>
      <c r="H141" s="11">
        <f>+H34+H78+H83+H110+H113+H120+H139</f>
        <v>0</v>
      </c>
      <c r="P141">
        <f>+P34+P78+P83+P110+P113+P120+P139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Uživatel systému Windows</cp:lastModifiedBy>
  <dcterms:created xsi:type="dcterms:W3CDTF">2020-01-23T13:58:53Z</dcterms:created>
  <dcterms:modified xsi:type="dcterms:W3CDTF">2020-03-16T13:42:25Z</dcterms:modified>
  <cp:category/>
  <cp:version/>
  <cp:contentType/>
  <cp:contentStatus/>
</cp:coreProperties>
</file>