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0" yWindow="32760" windowWidth="21570" windowHeight="7830" activeTab="0"/>
  </bookViews>
  <sheets>
    <sheet name="Součet" sheetId="1" r:id="rId1"/>
    <sheet name="Konektivita" sheetId="2" r:id="rId2"/>
    <sheet name="Kabeláž" sheetId="3" r:id="rId3"/>
    <sheet name="IT + SW" sheetId="4" r:id="rId4"/>
  </sheets>
  <definedNames/>
  <calcPr fullCalcOnLoad="1"/>
</workbook>
</file>

<file path=xl/sharedStrings.xml><?xml version="1.0" encoding="utf-8"?>
<sst xmlns="http://schemas.openxmlformats.org/spreadsheetml/2006/main" count="204" uniqueCount="127">
  <si>
    <t>ks</t>
  </si>
  <si>
    <t>Cena bez DPH</t>
  </si>
  <si>
    <t>Název</t>
  </si>
  <si>
    <t xml:space="preserve"> </t>
  </si>
  <si>
    <t>Mn.</t>
  </si>
  <si>
    <t>Cena/ks</t>
  </si>
  <si>
    <t>DPH 21%</t>
  </si>
  <si>
    <t>Cena s DPH</t>
  </si>
  <si>
    <t>Název výrobce a PN produktu (případně jiná specifikace)</t>
  </si>
  <si>
    <t xml:space="preserve">Pokud zadávací dokumentace obsahuje požadavky na určité obchodní názvy nebo odkazy na obchodní firmy, názvy nebo jména a příjmení nebo jsou pro jeho organizační složku příznačné, např. patenty a vynálezy, užitné vzory, normy, průmyslové vzory, ochranné známky nebo označení původu, účastník zadávacího řízení to při zpracování nabídky bude chápat jako vymezení kvalitativního standardu. V tomto případě je účastník zadávacího řízení oprávněn v nabídce uvést i jiné, kvalitativně a technicky obdobné řešení, které splňuje minimálně požadované standardy a odpovídá uvedeným parametrům. </t>
  </si>
  <si>
    <t>Požadováné řešení musí být v plném souladu s dokumentem„STANDARD KONEKTIVITY ŠKOL“. Dodavatel se zavazuje zpracovat a předat podklady k prokázání splnění Standardu konektivity škol formou záveřečné technické zprávy.</t>
  </si>
  <si>
    <t>soubor</t>
  </si>
  <si>
    <t xml:space="preserve">Serverový OS </t>
  </si>
  <si>
    <t>Antivir - koncové zařízení</t>
  </si>
  <si>
    <t>Antivir - Server</t>
  </si>
  <si>
    <t>Síťový přepínač - typ 1</t>
  </si>
  <si>
    <t>Switch 48G port - min. 48x 10/100/1000BASE-T Port a 4x 1G SFP port, interní AC, Kapacita přepínače min. 104 Gbps, podpora IEEE 802.1X,  IEEE 802.1Q,  IEEE 802.1S, možnost uložení více konfiguračních souborů, Centralizovaná správa podporující automatickou konfiguraci, řízení a náhled na přepínače formou grafického rozhraní s licencí pro až 25 přepínačů v ceně. Cena včetně instalace, konfigurace a dopravy.</t>
  </si>
  <si>
    <t>Síťový přepínač - typ 2</t>
  </si>
  <si>
    <t xml:space="preserve">Access point </t>
  </si>
  <si>
    <t>Záložní NAS</t>
  </si>
  <si>
    <t>HDD 4TB</t>
  </si>
  <si>
    <t>3.5" HDD min. 4TB pro dodávaný NAS, určené pro provoz 24/7</t>
  </si>
  <si>
    <t>SW pro Backup a Restore VM</t>
  </si>
  <si>
    <t>Konektivita školy celkem</t>
  </si>
  <si>
    <t>UCHAZEČ VYPLNÍ POUZE ŽLUTÁ POLÍČKA !!!</t>
  </si>
  <si>
    <t>Popis - minimální požadavky</t>
  </si>
  <si>
    <t>Implementační práce</t>
  </si>
  <si>
    <t>člověkoden</t>
  </si>
  <si>
    <t>SW nástroj pro administraci uživatelských účtů</t>
  </si>
  <si>
    <t>Rozvodný napájecí panel 19" pro min. 6 zásuvek, typ zásuvek kompatibilní dle UPS, vypínač s opt. signalizací, včetně dopravy, montáže, instalace, odzkoušení</t>
  </si>
  <si>
    <t>kpl.</t>
  </si>
  <si>
    <t>m</t>
  </si>
  <si>
    <t>19" vyvazovací panel 1U s plastovou krycí lištou, včetně dopravy, montáže, instalace, odzkoušení</t>
  </si>
  <si>
    <t>Dvouportová modulární nástěnná zásuvka s 2x RJ45 cat.6, včetně 2ks Keystone, včetně dopravy, montáže, instalace, odzkoušení.</t>
  </si>
  <si>
    <t>19" police s perforací, hloubka 250 mm, včetně dopravy, montáže, instalace, odzkoušení</t>
  </si>
  <si>
    <t>metalické patch cordy 2m</t>
  </si>
  <si>
    <t>metalické patch cordy 0,25m</t>
  </si>
  <si>
    <t>Strukturovaná kabeláž školy celkem</t>
  </si>
  <si>
    <t>drobný instalační materiál</t>
  </si>
  <si>
    <t>ostatní</t>
  </si>
  <si>
    <t xml:space="preserve">optický kabel </t>
  </si>
  <si>
    <t>police 250 mm</t>
  </si>
  <si>
    <t>dvojzásuvka cat.6 modulární</t>
  </si>
  <si>
    <t>vyvazovací panel platový</t>
  </si>
  <si>
    <t>patchpanel 24 portů 1U cat.6</t>
  </si>
  <si>
    <t>nový přívod NN</t>
  </si>
  <si>
    <t>napájecí panel 1U</t>
  </si>
  <si>
    <t>nástěnný datový rozvaděč</t>
  </si>
  <si>
    <t>centrální datový rozvaděč</t>
  </si>
  <si>
    <t>Popis</t>
  </si>
  <si>
    <t>Firewall</t>
  </si>
  <si>
    <t>Uchazeč doplní název výrobce a PN produktu (případně jiné specifikace)</t>
  </si>
  <si>
    <t>Server centrální</t>
  </si>
  <si>
    <t>umístění do Racku, velikost min. 2U, serverový CPU min. 16 jader a 25000 bodu dle www.cpubenchmark.net, paměť min. 128GB DDR4, složení disků minimálně 2x 2,5" SSD min. 960 GB SATA s certifikací pro servery a 5x 2,5" HDD min. 1,2TB SAS 10k rpm 12G, řadič s RAID 5 a s min. 4GB baterií zálohovanou cache, složení Lan portu min. 4x 1GE, možnost vzdáleného ovládání na HW úrovni s reálným náhledem na instalovaný OS, redundantní zdroj min. 500W.</t>
  </si>
  <si>
    <t xml:space="preserve">Součástí dodávky budou následující implementační práce: Předimplementační analýza provedení migrace, Instalace Hypervizoru, vytvoření 1x VM s instalací dodávaného serverového OS, migrace stávajícího doménového řešení s povýšením doménového kontroleru na dodávanou verzi serverového OS; konfigurace služeb serveru pro naplnění specifikace - Standard konektivity škol.pdf </t>
  </si>
  <si>
    <t>Antivirový systém pro kontrolu hrozeb, aktualizace online, antivir, podpora Windows Server 2019, 2022, aktualizace na dobu min. 5 let, ESET Server Security pro Microsoft Windows Server nebo obdobný. Cena včetně instalace.</t>
  </si>
  <si>
    <t>VM Apliance</t>
  </si>
  <si>
    <t>Virtuální apliance pro Logování a Monitorování - software určený ke sběru dat a jejich ukládání v časové ose min. 3. měs. dle specifických pravidel Standard konektivity škol. Logování přístupu uživatelů do sítě umožňující dohledání vazeb IP adresa – čas – uživatel, Spolupracující s Identity Managementem.  Cena včetně instalace, implementace a dopravy.</t>
  </si>
  <si>
    <t>Centrální přepínač</t>
  </si>
  <si>
    <t>min. 24x SFP port, Kapacita přepínače min. 56 Gbps, IEEE 802.1s, 802.1Q, 802.1X, ovládání pomocí Command-line interface. Cena včetně instalace, konfigurace a dopravy.</t>
  </si>
  <si>
    <t>SFP transceiver 1,25Gbps, LR, SM 1310, LC Duplex kompatibilní s dodávaným centrálním přepínačem, včetně optického patchcordu LC-LC duplex min. délky 1m.</t>
  </si>
  <si>
    <t>Switch 24G port - min. 24x 10/100/1000BASE-T Port a 4x 1G SFP port, min. 370W CL4 PoE, interní AC, Kapacita přepínače min. 56 Gbps, podpora IEEE 802.1X,  IEEE 802.1Q,  IEEE 802.1S, možnost uložení více konfiguračních souborů,  Centralizovaná správa podporující automatickou konfiguraci, řízení a náhled na přepínače formou grafického rozhraní s licencí pro až 25 přepínačů v ceně. Cena včetně instalace, konfigurace a dopravy.</t>
  </si>
  <si>
    <t>SFP transceiver 1,25Gbps, LR, SM 1310, LC Duplex kompatibilní s dodávanými přepínači, včetně optického patchcordu LC-LC duplex min. délky 1m.</t>
  </si>
  <si>
    <t>wifi AP pro pokrytí WiFi signálem 2,4GHz i 5GHz s plnou podporou norem 802.11a/b/g/n/ac/ax, podpora protokolu IEEE 802.1X, 802.1Q, podpora WPA2, PoE, multi SSID, Centrální správa formou interního virtuálního kontroleru, který je součásti systému AP, podpora mechanismu izolace klientů, propustnost min. 1,2 Gb/s v pásmu 5 GHz (2x2 MIMO) a min. 574 Mb/s v pásmu 2.4 GHz (2x2 MIMO), minimálně 1x 10/100/1000 RJ-45 LAN, držák s možností přichycení na zeď i strop. Cena včetně instalace, konfigurace a dopravy.</t>
  </si>
  <si>
    <t>Licence SW pro Zálohování a obnovu, pro zálohování dodávané virtualizační platformy s možností instalace na dodávaný NAS nebo Server, komponenty a funkcionality pro zálohování a replikaci VM, nástroj s integrovaným plánovačem záloh, snadná obnova VM. Aktualizace na dobu 5let. 
Součástí dodávky NAS a souvisejících položek bude instalace, konfigurace zálohování 2xVM a dopravy.</t>
  </si>
  <si>
    <t>Backup UPS 500VA</t>
  </si>
  <si>
    <t>UPS záložní zdroj min. 500VA, Line Interaktivní, porty 1x IEC 320 C14, min. 3x IEC 320 C13 Dodávka vč. Instalace, implementace, a dopravy.</t>
  </si>
  <si>
    <t>SPF modul - typ 2</t>
  </si>
  <si>
    <t>SPF modul-  typ 1</t>
  </si>
  <si>
    <t>Požadováné řešení musí být v plném souladu s Technickou zprávou SLP.</t>
  </si>
  <si>
    <t>Datový rozvaděč 19" 42U, min. 600x1000, perf. dveře, zamykatelný, nožky pod rozvaděč, ventilační jednotka min. 2 ventilátory s termostatem, včetně dopravy, montáže, instalace, odzkoušení.</t>
  </si>
  <si>
    <t>Datový rozvaděč 19" min. 12U, 600x490, skleněné dveře, zamykatelný, včetně dopravy, montáže, instalace, odzkoušení.</t>
  </si>
  <si>
    <t>Montáž nového vedení 220 V pro potřeby nástěnných rozvaděčů, dle platné ČSN a ES pro serverovny z nejbližšího el. rozvaděče, délka trasy do 50m, zakončeno zásuvkou 220V poblíž datového rozvaděče, včetně zemnícího vodiče, jištění 16A, revize. Cena včetně dopravy, montáže, instalace, odzkoušení</t>
  </si>
  <si>
    <t>UTP kabel Cat.6 LSOH - kabeláž</t>
  </si>
  <si>
    <t>Kabel U/UTP Cat.6, 4 páry s Cu jádrem, AWG 23, platná certifikace na úrovni cat.6 splňující požadavky specifikované v mezinárodních standardech ANSI/TIA/EIA 568, ISO/IEC 11801 a EN 50173, vedení v rámci budovy v el. instalačních lištách s umístěním datových zásuvek a patch panelů dle přiložených výkresů, včetně všech lišt, žlabů, roštů, průrazu, práce s montáží související, včetně dopravy, montáže, instalace, odzkoušení</t>
  </si>
  <si>
    <t>19" patch panel modulární 24 portů - 1U - osazený zakončovacími konektory keystone Cat.6, včetně dopravy, montáže, instalace, odzkoušení</t>
  </si>
  <si>
    <t>Kabel propojovací RJ45-RJ45, Cat.6, délka 2m, včetně dopravy, montáže, instalace, odzkoušení</t>
  </si>
  <si>
    <t>Kabel propojovací RJ45-RJ45, Cat.6, délka 0,25m, včetně dopravy, montáže, instalace, odzkoušení</t>
  </si>
  <si>
    <t>Optická vana včetně čela pro 12/24 vláken, včetně pigtailu SC-APC, ochrany sváru, kazety, zapojení a zakončení opt. Kabelu svařováním, včetně dopravy, montáže, instalace, odzkoušení</t>
  </si>
  <si>
    <t>Montáž nového vedení 220 V pro potřeby Datového rozvaděčě 42U, dle platné ČSN a ES pro serverovnu z hlavního el. rozvaděče, délka vedení do 50m, zakončeno zásuvkou 220V poblíž datového rozvaděče, včetně zemnícího vodiče, jištění 16A, revize. Cena včetně dopravy, montáže, instalace, odzkoušení</t>
  </si>
  <si>
    <t>Rozvody datové kabeláže - Základní škola JIH, Mariánské Lázně</t>
  </si>
  <si>
    <t>optická vana pro 12/24 vláken</t>
  </si>
  <si>
    <t>Optický kabel vnitřní 12 vláken SM 9/125, vyhovující ČSN a ES, kompatibilní s optickou vanou a SFP moduly, LSOH s třídou reakce na oheň Eca, včetně všech lišt, žlabů, roštů, průrazu, práce s montáží související dle ZD, včetně dopravy, montáže, instalace, odzkoušení</t>
  </si>
  <si>
    <t>Konektivita - Základní škola JIH, Mariánské Lázně</t>
  </si>
  <si>
    <t>Firewall typu Next Generation, HTTP/HTTPS Web Filtering, Antivir/Antispam Services, loadballancing, aplikační kontrolu na síťové úrovni, která umožňuje zobrazení využití webových aplikací, Advanced Malware Protection, Ochrana pomocí Intrusion Prevention (IPS) - možnost definování vlastních signatur, licence na min. 5 let provozu, propustnost firewallu min. 10Gbps, NGFW propustnost min. 1 Gbps, Propustnost IPS min. 1,4 Gbps, IPsec VPN min. 6,5 Gbps, NetFlow, disk min. 128GB SSD, porty minimálně 1x console port, 1x USB port, 2x GE RJ45/SFP, 6x GbE. Cena včetně instalace,  konfigurace a dopravy.</t>
  </si>
  <si>
    <t>Trvalá licence aktuálního serverového OS kompatibilního se stávajícím systémem školy Microsoft Windows Server s podporou Virtualizačního nosiče a licenci pro min. 4x VM, splňujíci specifické pravidla dle P9 - Standard konektivity škol.pdf, včetně licence pro min. 250ks zařízení pokud je potřeba.</t>
  </si>
  <si>
    <t>komplexní antivirový, antimalware, antispyware systém pro koncové body PC/NTB/Tablety- X86/X64/ARM64, monitoring PC, personální firewall, personální IPS,  ochrana před neautorizovaným zásahem na stanici, systém pro blokaci exploitů ZD ( java, MS Office, PDF ...), kontrola šifr. spojení, ochrana před zapojením stanice do Bootnetu, detekce rootkitů,  vzdálená správa- admin. konzole, podpora Windows 7/10/11, Linux, MacOS, Android, aktualizace na dobu min. 5 let,  podpora v českém jazyce.</t>
  </si>
  <si>
    <t>NAS pro montáž do racku 1U, Procesor min. 2 jádra, paměť min. 2GB DDR4, min. 4x pozice pro HDD 3,5"", disky vyměnitelné za provozu. Podpora: RAID 0, 1, 5, 6, 10, Ethernet: min. 2x 1 GbE.
Cena včetně dopravy, montáže, instalace, odzkoušení.</t>
  </si>
  <si>
    <t>UPS 2200VA</t>
  </si>
  <si>
    <t>záložní zdroj min. 2200VA, Line Interaktivní, porty minimálně 1x IEC 320 C14 a 6x IEC 320 C13, možnost nastavení funkcí jednotky UPS pomocí LAN Karty pro správu, montáž do Racku max. 2U. Cena včetně instalace, konfigurace a dopravy.</t>
  </si>
  <si>
    <t>IT + SW - Základní škola JIH, Mariánské Lázně</t>
  </si>
  <si>
    <t>Doprava a instalace a interaktivního dotykového panelu  86" na pylonu s křídly, Včetně potřebného příslušenství pro montáž a kabeláže pro propojení s učitelským PC.</t>
  </si>
  <si>
    <t>Interaktivní dotykový panel 86" na pylonu s křídly</t>
  </si>
  <si>
    <t>Doprava a instalace a interaktivního dotykového</t>
  </si>
  <si>
    <t xml:space="preserve">Multimediální minikatedra s minipočítačem
 a interaktivním dataprojektorem </t>
  </si>
  <si>
    <r>
      <rPr>
        <b/>
        <sz val="8"/>
        <color indexed="8"/>
        <rFont val="Calibri"/>
        <family val="2"/>
      </rPr>
      <t xml:space="preserve">Dotykový panel, </t>
    </r>
    <r>
      <rPr>
        <sz val="8"/>
        <color indexed="8"/>
        <rFont val="Calibri"/>
        <family val="2"/>
      </rPr>
      <t>min. 20 dotyků 
Úhlopříčka min. 86“ , Rozlišení min. 3840 x 2160
jas: min. 400nitů, kontrast min 4000:1
Anti-glare/Fingerprint povrch
životnost udávaná výrobcem min. 50 000 hodin
konektory min.: 3  x HDMI, 1x VGA, 2x AUDIO, 4x USB 3.0, 1 USB-C
OPS slot, integrovaný počítač s min 4GB RAM a 32GB vnitřní paměti, maximální spotřeba 500W
min.2 dotyková pera v balení</t>
    </r>
    <r>
      <rPr>
        <b/>
        <sz val="8"/>
        <color indexed="8"/>
        <rFont val="Calibri"/>
        <family val="2"/>
      </rPr>
      <t xml:space="preserve">
Pylonový pojezd</t>
    </r>
    <r>
      <rPr>
        <sz val="8"/>
        <color indexed="8"/>
        <rFont val="Calibri"/>
        <family val="2"/>
      </rPr>
      <t xml:space="preserve"> s křídly pro interaktivní LCD displej 
Stabilní konstrukce z hliníkových profilů o výšce min.250cm. Tichý a hladký chod. Rozsah posunu min. 100cm. Rozložení hmotnosti sestavy na stěnu a podlahu. Dvě boční křídla keramická křídla pro popisování fixou. 
</t>
    </r>
    <r>
      <rPr>
        <b/>
        <sz val="8"/>
        <color indexed="8"/>
        <rFont val="Calibri"/>
        <family val="2"/>
      </rPr>
      <t>Set studiových aktivních reproduktorů,</t>
    </r>
    <r>
      <rPr>
        <sz val="8"/>
        <color indexed="8"/>
        <rFont val="Calibri"/>
        <family val="2"/>
      </rPr>
      <t xml:space="preserve"> celkový výkon: min. 50 W , dvoupásmové, frekvenční rozsah: 70 Hz - 20 kHz, -ochrana proti přehřátí a funkce eliminující lupnutí při zapnutí reproduktorů, možnost jednoduchého doladění výšek a basů
</t>
    </r>
    <r>
      <rPr>
        <b/>
        <sz val="8"/>
        <color indexed="8"/>
        <rFont val="Calibri"/>
        <family val="2"/>
      </rPr>
      <t>Integrovaný  počítač
Integrovatelný OPS PC</t>
    </r>
    <r>
      <rPr>
        <sz val="8"/>
        <color indexed="8"/>
        <rFont val="Calibri"/>
        <family val="2"/>
      </rPr>
      <t xml:space="preserve"> kompatibilní s dodávaným displejem
výkon CPU min. 5000 bodu dle nezávislého testu https://www.cpubenchmark.net/cpu_list.php
pamět: min. 8 GB DDR4, SSD: min. 128 GB, WIFI, Bluetooth
operační systém s podporu AD (domény)  
</t>
    </r>
    <r>
      <rPr>
        <b/>
        <sz val="8"/>
        <color indexed="8"/>
        <rFont val="Calibri"/>
        <family val="2"/>
      </rPr>
      <t>Balík kancelářského software</t>
    </r>
    <r>
      <rPr>
        <sz val="8"/>
        <color indexed="8"/>
        <rFont val="Calibri"/>
        <family val="2"/>
      </rPr>
      <t xml:space="preserve"> obsahující software pro tvorbu textových souborů, prezentací,  tabulkový kalkulátor a emailového klienta v aktuální verzi, trvalá licence</t>
    </r>
  </si>
  <si>
    <r>
      <rPr>
        <b/>
        <sz val="8"/>
        <color indexed="8"/>
        <rFont val="Calibri"/>
        <family val="2"/>
      </rPr>
      <t xml:space="preserve">Multimediální minikatedra s minipočítačem a interaktivním dataprojektorem </t>
    </r>
    <r>
      <rPr>
        <sz val="8"/>
        <color indexed="8"/>
        <rFont val="Calibri"/>
        <family val="2"/>
      </rPr>
      <t xml:space="preserve">
Minimální požadavky: Mobilní multimediální katedra pro interaktivní projekci a výuku. Katedra musí být vybavena integrovaným ovládacím multidotykovým displejem s uhlopříčkou min. 15" , interaktivní projektorem (včetně dvou dotykových per) a mini PC (min: 4GB RAM, min. 128 GB SSD nebo 500GB SATA disk). Je požadována stabilní konstrukce z kovu a  např. MDF (Polotvrdá dřevovláknitá deska)  na kolečkách umožňující snadnou a bezpečnou manipulaci po místnosti, zaoblené hrany, integrovaný vstup 230V, integrovaný externí USB vstup. Nosná konstrukce z min. 4 mm plechu opatřená otočným kloubem uzpůsobeným pro aretaci ve třech polohách - požadované aretační úhly: 0, 90, 180 stupňů umožňují tři režimy promítaní zem, zeď, strop, U celého řešení je požadována funkce umožňující pomocí senzoru polohy (např. gyroskopu) automatické překlápění obrazu z projektoru bez nutnosti manuální korekce validního zobrazení obrazu. Z důvodu bezpečnosti jsou požadovány magnetické zámky pro uzamčení přístupů do minikatedry.</t>
    </r>
    <r>
      <rPr>
        <b/>
        <u val="single"/>
        <sz val="8"/>
        <color indexed="8"/>
        <rFont val="Calibri"/>
        <family val="2"/>
      </rPr>
      <t xml:space="preserve"> </t>
    </r>
    <r>
      <rPr>
        <sz val="8"/>
        <color indexed="8"/>
        <rFont val="Calibri"/>
        <family val="2"/>
      </rPr>
      <t xml:space="preserve">Další požadované příslušenství a vybavení: Podložka pro projekci puzzle - Rozměr min. 240x150cm, bílá barva, měkký povrch pro aktivity na zemi, snadno uložitelná.Kompletní instalace, oživení techniky (včetně práce techniků a dopravy). Pokud zadávací dokumentace obsahuje požadavky na určité obchodní názvy nebo odkazy na obchodní firmy, názvy nebo jména a příjmení nebo jsou pro jeho organizační složku příznačné, např. patenty a vynálezy, užitné vzory, normy, průmyslové vzory, ochranné známky nebo označení původu, účastník zadávacího řízení to při zpracování nabídky bude chápat jako vymezení kvalitativního standardu. V tomto případě je účastník zadávacího řízení oprávněn v nabídce uvést i jiné, kvalitativně a technicky obdobné řešení, které splňuje minimálně požadované standardy a odpovídá uvedeným parametrům. </t>
    </r>
  </si>
  <si>
    <t>Nabíjecí kufr pro VR</t>
  </si>
  <si>
    <t>Mobilní kufr pro bezpečné uložení, hromadné nabíjení a transport 4ks VR brýlí, uzamykatelný, pojezdová kolečka, teleskopická rukojeť a madla pro snadnou manipulaci, ventilátor řízený termostatem.</t>
  </si>
  <si>
    <t>Virtuální brýle pro žáky</t>
  </si>
  <si>
    <t>Standalone (bezpočítačové) brýle pro virtuální realitu 
Včetně SW úpravy pro práci ve VR třídě., reproduktory, mikrofon.  Rozlišení displeje brýlí min. 1832 × 1920 pixelů na jedno oko. Obnovovací frekvence min. 90 Hz. Možnost pohybu ve 3D prostoru, wifi, 1 USB-c konektor, hardwarová možnost úpravy vzdáleností čoček od sebe. Velikost uložiště 128 GB. Hygienické silikonové návleky na VR brýle. 2x baterie AA ke každým brýlím</t>
  </si>
  <si>
    <t>Virtuální brýle pro učitele</t>
  </si>
  <si>
    <t xml:space="preserve">Standalone (bezpočítačové) brýle pro virtuální realitu
Včetně SW úpravy pro práci ve VR třídě.
reproduktory, mikrofon. Rozlišení displeje brýlí min. 1832 × 1920 pixelů na jedno oko. Obnovovací frekvence min. 90 Hz. Možnost pohybu ve 3D prostoru, wifi, 1 USB-c konektor, hardwarová možnost úpravy vzdáleností čoček od sebe. Velikost uložiště 128 GB. 
Hygienické silikonové návleky na VR brýle.
2x baterie AA, 1x nabíječka baterií AA 
Kabel pro propojení VR standalone brýlí s PC/notebookem (3 m, USB-C 
do USB-C).
</t>
  </si>
  <si>
    <t>Notebook pro učitele</t>
  </si>
  <si>
    <t>Notebook
min. 15.6" displej s FHD rozlišením (1920x1080)
procesor min. 10 000 bodů,dle PassMark CPU Mark (www.cpubenchmark.net) v době podání nabídky
paměť min. 8 GB RAM DDR4 
disk min. 256 GB M.2 SSD 
numerická klávesnice, podsvícená klávesnice
WIFI ax , Bluetooth
USB min. 2x USB 3.1,  1x USB-C 
komb.konektor sluchátek/mikrofonu, HDMI, RJ-45 (LAN)
operační systém s podporu AD (domény)
Balík kancelářského software obsahující software pro tvorbu textových souborů, prezentací,  tabulkový kalkulátor a emailového klienta v aktuální verzi, trvalá licence</t>
  </si>
  <si>
    <t>VR Třída (licence pro učitele)</t>
  </si>
  <si>
    <t>Základní učitelské prostředí, který umožňuje propojení až 32 žáků do jednoho virtuálního prostředí, ve kterém se zobrazují objekty, obrázky i animace.Učitel spustí software na počítači/notebooku a má možnost založit virtuální třídu. Následně učitel vybírá z katalogu 3D obsahu (minimálně 200 modelů), který zobrazuje ve virtuálním prostředí. Jedná se o 3D modely s animacemi a popisky. Pedagog má také možnost upravovat pravomoce jednotlivých žáků (zakazovat nebo povolovat interakce s 3D obsahem, komunikaci nebo pohyb v prostoru). Pedagog má možnost spustit mód testování, kdy studenti musí doplňovat popisky. Pedagog vidí úspěšnost jednotlivých studentů a následně může test vyhodnotit. Pedagog může vidět pohled jednotlivých žáků a případně žáky z virtuálního prostředí vyřadit.</t>
  </si>
  <si>
    <t>VR Třída (licence pro žáky)</t>
  </si>
  <si>
    <t xml:space="preserve">Software propojený na základní učitelské prostředí, který umožňuje propojení až 32 žáků do jednoho virtuálního prostředí, ve kterém se zobrazují objekty, obrázky i animace. Celé prostředí musí mít možnost ovládat učitel. SW musí umožňovat žákům interakci s jednotlivými materiály (např. při zobrazení motoru je možnost ho rozebrat na jednotlivé díly, pak jej složit zpět a tuto možnost má jakýkoliv z žáků). Zároveň umí prostředí spustit mód testu, ve kterém se třída rozdělí na jednotlivé podtřídy (jednotlivé žáky) a žáci jsou testováni na konkrétní látku. Systém pak automaticky test vyhodnotí. Učitel má možnost ovládat žákovský SW do té míry, že určuje možnosti interakce žáků s objekty. </t>
  </si>
  <si>
    <t>Cizí jazyky ve VR</t>
  </si>
  <si>
    <t>aplikace pro výuku cizích jazyků v prostředí VR pomocí simulovaných situací (dialogy ve vlaku, v reatauraci, hotelu…) - amgličtina,němčina, francoužština, italština….</t>
  </si>
  <si>
    <t>Cestování ve VR</t>
  </si>
  <si>
    <t>aplikace pro prohlížení míst z celého světa (prostřednictvím Google Street View) pomocí VR brýlí</t>
  </si>
  <si>
    <t xml:space="preserve">Školení </t>
  </si>
  <si>
    <t>Zaškolení pedagogických pracovníků min.4 hodiny. Součástí celkového balíčku je příprava veškerého softwaru a hardwaru takovým způsobem, aby byl připravem pro používání ihned po zaškolení.</t>
  </si>
  <si>
    <t xml:space="preserve">Podpora </t>
  </si>
  <si>
    <t>IT + SW celkem</t>
  </si>
  <si>
    <t>ŽŠ Jih</t>
  </si>
  <si>
    <t>Cena včetně DPH</t>
  </si>
  <si>
    <t>Konektivita</t>
  </si>
  <si>
    <t>SOUČET</t>
  </si>
  <si>
    <t>Kabeláž</t>
  </si>
  <si>
    <t>IT + SW</t>
  </si>
  <si>
    <t>Telefonická podpora a aktualizace software po dobu 60 měsíců k produktu VR Třída</t>
  </si>
  <si>
    <t>Nástroj pro správu Identity managentu dle technická specifikace dle přílohy P11_Identity_Management.pdf</t>
  </si>
  <si>
    <t>nepředvídané nespecifikované práce a dodávky (stavební přípomoc, uklid, a jiné)</t>
  </si>
  <si>
    <t>hod</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</si>
</sst>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Kč-405];[Red]\-#,##0.00\ [$Kč-405]"/>
    <numFmt numFmtId="167" formatCode="_-* #,##0\ [$Kč-405]_-;\-* #,##0\ [$Kč-405]_-;_-* \-??\ [$Kč-405]_-;_-@_-"/>
    <numFmt numFmtId="168" formatCode="[$-405]dddd\ d\.\ mmmm\ yyyy"/>
    <numFmt numFmtId="169" formatCode="0.000"/>
    <numFmt numFmtId="170" formatCode="0.0000"/>
    <numFmt numFmtId="171" formatCode="0.0"/>
    <numFmt numFmtId="172" formatCode="_-* #,##0.00\ [$Kč-405]_-;\-* #,##0.00\ [$Kč-405]_-;_-* &quot;-&quot;??\ [$Kč-405]_-;_-@_-"/>
    <numFmt numFmtId="173" formatCode="_-* #,##0.0\ [$Kč-405]_-;\-* #,##0.0\ [$Kč-405]_-;_-* &quot;-&quot;??\ [$Kč-405]_-;_-@_-"/>
    <numFmt numFmtId="174" formatCode="_-* #,##0\ [$Kč-405]_-;\-* #,##0\ [$Kč-405]_-;_-* &quot;-&quot;??\ [$Kč-405]_-;_-@_-"/>
    <numFmt numFmtId="175" formatCode="#,##0&quot; Kč&quot;"/>
    <numFmt numFmtId="176" formatCode="&quot;Yes&quot;;&quot;Yes&quot;;&quot;No&quot;"/>
    <numFmt numFmtId="177" formatCode="&quot;True&quot;;&quot;True&quot;;&quot;False&quot;"/>
    <numFmt numFmtId="178" formatCode="&quot;On&quot;;&quot;On&quot;;&quot;Off&quot;"/>
    <numFmt numFmtId="179" formatCode="[$¥€-2]\ #\ ##,000_);[Red]\([$€-2]\ #\ ##,000\)"/>
    <numFmt numFmtId="180" formatCode="#,##0.00000"/>
    <numFmt numFmtId="181" formatCode="#,##0\ &quot;Kč&quot;"/>
    <numFmt numFmtId="182" formatCode="#,##0.0&quot; Kč&quot;"/>
    <numFmt numFmtId="183" formatCode="#,##0.00&quot; Kč&quot;"/>
    <numFmt numFmtId="184" formatCode="_-* #,##0\ [$Kč-405]_-;\-* #,##0\ [$Kč-405]_-;_-* &quot;-&quot;??\ [$Kč-405]_-;_-@"/>
  </numFmts>
  <fonts count="71">
    <font>
      <sz val="10"/>
      <name val="Arial"/>
      <family val="2"/>
    </font>
    <font>
      <sz val="11"/>
      <color indexed="8"/>
      <name val="Calibri"/>
      <family val="2"/>
    </font>
    <font>
      <sz val="10"/>
      <name val="Arial CE"/>
      <family val="0"/>
    </font>
    <font>
      <sz val="9"/>
      <name val="Calibri"/>
      <family val="2"/>
    </font>
    <font>
      <b/>
      <sz val="9"/>
      <name val="Calibri"/>
      <family val="2"/>
    </font>
    <font>
      <sz val="8"/>
      <name val="Arial"/>
      <family val="2"/>
    </font>
    <font>
      <sz val="8"/>
      <color indexed="8"/>
      <name val="Calibri"/>
      <family val="2"/>
    </font>
    <font>
      <b/>
      <sz val="8"/>
      <color indexed="8"/>
      <name val="Calibri"/>
      <family val="2"/>
    </font>
    <font>
      <sz val="8"/>
      <name val="Calibri"/>
      <family val="2"/>
    </font>
    <font>
      <b/>
      <u val="single"/>
      <sz val="8"/>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0"/>
      <color indexed="8"/>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9"/>
      <name val="Calibri"/>
      <family val="2"/>
    </font>
    <font>
      <b/>
      <sz val="10"/>
      <color indexed="8"/>
      <name val="Calibri"/>
      <family val="2"/>
    </font>
    <font>
      <b/>
      <sz val="12"/>
      <color indexed="8"/>
      <name val="Calibri"/>
      <family val="2"/>
    </font>
    <font>
      <sz val="9"/>
      <color indexed="8"/>
      <name val="Calibri"/>
      <family val="2"/>
    </font>
    <font>
      <sz val="8"/>
      <color indexed="8"/>
      <name val="Arial"/>
      <family val="2"/>
    </font>
    <font>
      <sz val="12"/>
      <color indexed="8"/>
      <name val="Calibri"/>
      <family val="2"/>
    </font>
    <font>
      <b/>
      <sz val="11"/>
      <color indexed="42"/>
      <name val="Calibri"/>
      <family val="2"/>
    </font>
    <font>
      <b/>
      <sz val="14"/>
      <color indexed="57"/>
      <name val="Calibri"/>
      <family val="2"/>
    </font>
    <font>
      <b/>
      <sz val="9"/>
      <color indexed="57"/>
      <name val="Calibri"/>
      <family val="2"/>
    </font>
    <font>
      <sz val="10"/>
      <color indexed="10"/>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0"/>
      <color rgb="FF0000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theme="1"/>
      <name val="Calibri"/>
      <family val="2"/>
    </font>
    <font>
      <b/>
      <sz val="12"/>
      <color theme="1"/>
      <name val="Calibri"/>
      <family val="2"/>
    </font>
    <font>
      <sz val="9"/>
      <color theme="1"/>
      <name val="Calibri"/>
      <family val="2"/>
    </font>
    <font>
      <sz val="8"/>
      <color theme="1"/>
      <name val="Arial"/>
      <family val="2"/>
    </font>
    <font>
      <sz val="10"/>
      <color theme="1"/>
      <name val="Calibri"/>
      <family val="2"/>
    </font>
    <font>
      <sz val="12"/>
      <color theme="1"/>
      <name val="Calibri"/>
      <family val="2"/>
    </font>
    <font>
      <sz val="8"/>
      <color theme="1"/>
      <name val="Calibri"/>
      <family val="2"/>
    </font>
    <font>
      <sz val="8"/>
      <color rgb="FF000000"/>
      <name val="Calibri"/>
      <family val="2"/>
    </font>
    <font>
      <b/>
      <sz val="11"/>
      <color theme="9" tint="0.5999900102615356"/>
      <name val="Calibri"/>
      <family val="2"/>
    </font>
    <font>
      <b/>
      <sz val="14"/>
      <color theme="9"/>
      <name val="Calibri"/>
      <family val="2"/>
    </font>
    <font>
      <b/>
      <sz val="9"/>
      <color theme="9"/>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04997999966144562"/>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color indexed="63"/>
      </left>
      <right>
        <color indexed="63"/>
      </right>
      <top style="thin"/>
      <bottom>
        <color indexed="63"/>
      </bottom>
    </border>
    <border>
      <left/>
      <right style="thin"/>
      <top/>
      <bottom style="thin"/>
    </border>
    <border>
      <left style="medium"/>
      <right style="thin"/>
      <top style="thin"/>
      <bottom style="thin"/>
    </border>
    <border>
      <left style="thin"/>
      <right/>
      <top>
        <color indexed="63"/>
      </top>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right style="medium"/>
      <top style="thin"/>
      <bottom style="thin"/>
    </border>
    <border>
      <left style="hair"/>
      <right style="hair"/>
      <top style="medium"/>
      <bottom>
        <color indexed="63"/>
      </bottom>
    </border>
    <border>
      <left style="medium"/>
      <right style="hair"/>
      <top style="medium"/>
      <bottom>
        <color indexed="63"/>
      </bottom>
    </border>
    <border>
      <left style="hair"/>
      <right style="medium"/>
      <top style="medium"/>
      <bottom>
        <color indexed="63"/>
      </bottom>
    </border>
    <border>
      <left/>
      <right/>
      <top/>
      <bottom style="thin"/>
    </border>
    <border>
      <left>
        <color indexed="63"/>
      </left>
      <right style="thin"/>
      <top style="thin"/>
      <bottom>
        <color indexed="63"/>
      </bottom>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165" fontId="0" fillId="0" borderId="0" applyFill="0" applyBorder="0" applyAlignment="0" applyProtection="0"/>
    <xf numFmtId="165" fontId="39" fillId="0" borderId="0" applyFont="0" applyFill="0" applyBorder="0" applyAlignment="0" applyProtection="0"/>
    <xf numFmtId="164" fontId="0" fillId="0" borderId="0" applyFill="0" applyBorder="0" applyAlignment="0" applyProtection="0"/>
    <xf numFmtId="0" fontId="1" fillId="0" borderId="0">
      <alignment/>
      <protection/>
    </xf>
    <xf numFmtId="0" fontId="42" fillId="0" borderId="0" applyNumberFormat="0" applyFill="0" applyBorder="0" applyAlignment="0" applyProtection="0"/>
    <xf numFmtId="0" fontId="4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39" fillId="0" borderId="0">
      <alignment/>
      <protection/>
    </xf>
    <xf numFmtId="0" fontId="2" fillId="0" borderId="0">
      <alignment/>
      <protection/>
    </xf>
    <xf numFmtId="0" fontId="0" fillId="0" borderId="0">
      <alignment/>
      <protection/>
    </xf>
    <xf numFmtId="0" fontId="50"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1" fillId="0" borderId="7" applyNumberFormat="0" applyFill="0" applyAlignment="0" applyProtection="0"/>
    <xf numFmtId="0" fontId="52"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75">
    <xf numFmtId="0" fontId="0" fillId="0" borderId="0" xfId="0" applyAlignment="1">
      <alignment/>
    </xf>
    <xf numFmtId="3" fontId="29" fillId="32" borderId="10" xfId="48" applyNumberFormat="1" applyFont="1" applyFill="1" applyBorder="1" applyAlignment="1">
      <alignment horizontal="center" vertical="center" wrapText="1"/>
      <protection/>
    </xf>
    <xf numFmtId="0" fontId="59" fillId="33" borderId="11" xfId="0" applyFont="1" applyFill="1" applyBorder="1" applyAlignment="1">
      <alignment vertical="center" wrapText="1"/>
    </xf>
    <xf numFmtId="0" fontId="60" fillId="8" borderId="11" xfId="0" applyFont="1" applyFill="1" applyBorder="1" applyAlignment="1">
      <alignment/>
    </xf>
    <xf numFmtId="0" fontId="60" fillId="8" borderId="11" xfId="0" applyFont="1" applyFill="1" applyBorder="1" applyAlignment="1">
      <alignment horizontal="center" vertical="center" wrapText="1"/>
    </xf>
    <xf numFmtId="0" fontId="61" fillId="0" borderId="12"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xf>
    <xf numFmtId="0" fontId="61" fillId="0" borderId="11" xfId="0" applyFont="1" applyBorder="1" applyAlignment="1">
      <alignment horizontal="center" vertical="center"/>
    </xf>
    <xf numFmtId="49" fontId="61" fillId="0" borderId="10" xfId="0" applyNumberFormat="1" applyFont="1" applyBorder="1" applyAlignment="1">
      <alignment horizontal="left" vertical="center" wrapText="1"/>
    </xf>
    <xf numFmtId="0" fontId="3" fillId="0" borderId="12" xfId="0" applyFont="1" applyBorder="1" applyAlignment="1">
      <alignment horizontal="center" vertical="center"/>
    </xf>
    <xf numFmtId="0" fontId="61" fillId="0" borderId="0" xfId="0" applyFont="1" applyAlignment="1">
      <alignment/>
    </xf>
    <xf numFmtId="0" fontId="3" fillId="0" borderId="11" xfId="0" applyFont="1" applyBorder="1" applyAlignment="1">
      <alignment vertical="center" wrapText="1"/>
    </xf>
    <xf numFmtId="2" fontId="4" fillId="0" borderId="10" xfId="48" applyNumberFormat="1" applyFont="1" applyBorder="1" applyAlignment="1">
      <alignment horizontal="center" vertical="center" wrapText="1"/>
      <protection/>
    </xf>
    <xf numFmtId="3" fontId="29" fillId="32" borderId="11" xfId="48" applyNumberFormat="1" applyFont="1" applyFill="1" applyBorder="1" applyAlignment="1">
      <alignment horizontal="center" vertical="center" wrapText="1"/>
      <protection/>
    </xf>
    <xf numFmtId="3" fontId="29" fillId="32" borderId="11" xfId="48" applyNumberFormat="1" applyFont="1" applyFill="1" applyBorder="1" applyAlignment="1">
      <alignment vertical="center" wrapText="1"/>
      <protection/>
    </xf>
    <xf numFmtId="3" fontId="29" fillId="32" borderId="13" xfId="48" applyNumberFormat="1" applyFont="1" applyFill="1" applyBorder="1" applyAlignment="1">
      <alignment horizontal="center" vertical="center" wrapText="1"/>
      <protection/>
    </xf>
    <xf numFmtId="0" fontId="3" fillId="0" borderId="11" xfId="0" applyFont="1" applyBorder="1" applyAlignment="1">
      <alignment horizontal="center" vertical="center"/>
    </xf>
    <xf numFmtId="0" fontId="60" fillId="8" borderId="11" xfId="0" applyFont="1" applyFill="1" applyBorder="1" applyAlignment="1">
      <alignment horizontal="center"/>
    </xf>
    <xf numFmtId="2" fontId="60" fillId="8" borderId="11" xfId="0" applyNumberFormat="1" applyFont="1" applyFill="1" applyBorder="1" applyAlignment="1">
      <alignment horizontal="center"/>
    </xf>
    <xf numFmtId="2" fontId="61" fillId="34" borderId="11" xfId="0" applyNumberFormat="1" applyFont="1" applyFill="1" applyBorder="1" applyAlignment="1">
      <alignment horizontal="center" vertical="center"/>
    </xf>
    <xf numFmtId="2" fontId="3" fillId="0" borderId="11" xfId="48" applyNumberFormat="1" applyFont="1" applyBorder="1" applyAlignment="1">
      <alignment horizontal="center" vertical="center" wrapText="1"/>
      <protection/>
    </xf>
    <xf numFmtId="0" fontId="61" fillId="0" borderId="0" xfId="0" applyFont="1" applyAlignment="1">
      <alignment horizontal="center"/>
    </xf>
    <xf numFmtId="0" fontId="0" fillId="0" borderId="0" xfId="0" applyAlignment="1">
      <alignment wrapText="1"/>
    </xf>
    <xf numFmtId="2" fontId="4" fillId="0" borderId="11" xfId="48" applyNumberFormat="1" applyFont="1" applyBorder="1" applyAlignment="1">
      <alignment horizontal="center" vertical="center" wrapText="1"/>
      <protection/>
    </xf>
    <xf numFmtId="0" fontId="61" fillId="0" borderId="11" xfId="0" applyFont="1" applyBorder="1" applyAlignment="1">
      <alignment horizontal="left"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0" fontId="61" fillId="0" borderId="13" xfId="0" applyFont="1" applyBorder="1" applyAlignment="1">
      <alignment horizontal="center" vertical="center" wrapText="1"/>
    </xf>
    <xf numFmtId="0" fontId="62" fillId="0" borderId="16" xfId="0" applyFont="1" applyBorder="1" applyAlignment="1">
      <alignment horizontal="center" vertical="center" wrapText="1"/>
    </xf>
    <xf numFmtId="0" fontId="63" fillId="34" borderId="11" xfId="0" applyFont="1" applyFill="1" applyBorder="1" applyAlignment="1">
      <alignment vertical="center" wrapText="1"/>
    </xf>
    <xf numFmtId="0" fontId="64" fillId="8" borderId="15" xfId="0" applyFont="1" applyFill="1" applyBorder="1" applyAlignment="1">
      <alignment/>
    </xf>
    <xf numFmtId="0" fontId="3" fillId="0" borderId="17" xfId="0" applyFont="1" applyBorder="1" applyAlignment="1">
      <alignment vertical="center" wrapText="1"/>
    </xf>
    <xf numFmtId="0" fontId="61" fillId="0" borderId="12" xfId="0" applyFont="1" applyBorder="1" applyAlignment="1">
      <alignment horizontal="left" vertical="center" wrapText="1"/>
    </xf>
    <xf numFmtId="0" fontId="63" fillId="33" borderId="11" xfId="0" applyFont="1" applyFill="1" applyBorder="1" applyAlignment="1">
      <alignment/>
    </xf>
    <xf numFmtId="3" fontId="5" fillId="0" borderId="13" xfId="49" applyNumberFormat="1" applyFont="1" applyBorder="1" applyAlignment="1">
      <alignment horizontal="center" vertical="center" wrapText="1"/>
      <protection/>
    </xf>
    <xf numFmtId="0" fontId="65" fillId="0" borderId="11" xfId="0" applyFont="1" applyBorder="1" applyAlignment="1">
      <alignment wrapText="1"/>
    </xf>
    <xf numFmtId="3" fontId="8" fillId="0" borderId="13" xfId="49" applyNumberFormat="1" applyFont="1" applyBorder="1" applyAlignment="1">
      <alignment horizontal="center" vertical="center" wrapText="1"/>
      <protection/>
    </xf>
    <xf numFmtId="3" fontId="8" fillId="0" borderId="11" xfId="49" applyNumberFormat="1" applyFont="1" applyBorder="1" applyAlignment="1">
      <alignment horizontal="center" vertical="center" wrapText="1"/>
      <protection/>
    </xf>
    <xf numFmtId="2" fontId="61" fillId="34" borderId="11" xfId="0" applyNumberFormat="1" applyFont="1" applyFill="1" applyBorder="1" applyAlignment="1">
      <alignment horizontal="center" vertical="center"/>
    </xf>
    <xf numFmtId="2" fontId="3" fillId="0" borderId="11" xfId="48" applyNumberFormat="1" applyFont="1" applyBorder="1" applyAlignment="1">
      <alignment horizontal="center" vertical="center" wrapText="1"/>
      <protection/>
    </xf>
    <xf numFmtId="2" fontId="4" fillId="0" borderId="10" xfId="48" applyNumberFormat="1" applyFont="1" applyBorder="1" applyAlignment="1">
      <alignment horizontal="center" vertical="center" wrapText="1"/>
      <protection/>
    </xf>
    <xf numFmtId="0" fontId="63" fillId="34" borderId="11" xfId="0" applyFont="1" applyFill="1" applyBorder="1" applyAlignment="1">
      <alignment vertical="center" wrapText="1"/>
    </xf>
    <xf numFmtId="0" fontId="66" fillId="0" borderId="11" xfId="0" applyFont="1" applyBorder="1" applyAlignment="1">
      <alignment vertical="center" wrapText="1"/>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5" fillId="0" borderId="11" xfId="0" applyFont="1" applyBorder="1" applyAlignment="1">
      <alignment horizontal="center" wrapText="1"/>
    </xf>
    <xf numFmtId="0" fontId="61" fillId="0" borderId="12" xfId="0" applyFont="1" applyBorder="1" applyAlignment="1">
      <alignment horizontal="center" vertical="center"/>
    </xf>
    <xf numFmtId="0" fontId="61" fillId="0" borderId="11" xfId="0" applyFont="1" applyBorder="1" applyAlignment="1">
      <alignment horizontal="center" vertical="center" wrapText="1"/>
    </xf>
    <xf numFmtId="0" fontId="3" fillId="0" borderId="11" xfId="0" applyFont="1" applyBorder="1" applyAlignment="1">
      <alignment/>
    </xf>
    <xf numFmtId="0" fontId="3" fillId="0" borderId="11" xfId="0" applyFont="1" applyBorder="1" applyAlignment="1">
      <alignment vertical="center" wrapText="1"/>
    </xf>
    <xf numFmtId="0" fontId="41" fillId="34" borderId="18" xfId="0" applyFont="1" applyFill="1" applyBorder="1" applyAlignment="1">
      <alignment horizontal="center"/>
    </xf>
    <xf numFmtId="4" fontId="41" fillId="34" borderId="19" xfId="0" applyNumberFormat="1" applyFont="1" applyFill="1" applyBorder="1" applyAlignment="1">
      <alignment horizontal="center"/>
    </xf>
    <xf numFmtId="4" fontId="41" fillId="34" borderId="20" xfId="0" applyNumberFormat="1" applyFont="1" applyFill="1" applyBorder="1" applyAlignment="1">
      <alignment horizontal="center"/>
    </xf>
    <xf numFmtId="4" fontId="63" fillId="35" borderId="11" xfId="0" applyNumberFormat="1" applyFont="1" applyFill="1" applyBorder="1" applyAlignment="1">
      <alignment horizontal="center"/>
    </xf>
    <xf numFmtId="0" fontId="0" fillId="0" borderId="16" xfId="0" applyBorder="1" applyAlignment="1">
      <alignment horizontal="center" vertical="center"/>
    </xf>
    <xf numFmtId="4" fontId="63" fillId="35" borderId="21" xfId="0" applyNumberFormat="1" applyFont="1" applyFill="1" applyBorder="1" applyAlignment="1">
      <alignment horizontal="center"/>
    </xf>
    <xf numFmtId="0" fontId="63" fillId="35" borderId="16" xfId="0" applyFont="1" applyFill="1" applyBorder="1" applyAlignment="1">
      <alignment horizontal="center"/>
    </xf>
    <xf numFmtId="0" fontId="67" fillId="36" borderId="22" xfId="0" applyFont="1" applyFill="1" applyBorder="1" applyAlignment="1">
      <alignment horizontal="center"/>
    </xf>
    <xf numFmtId="0" fontId="67" fillId="36" borderId="23" xfId="0" applyFont="1" applyFill="1" applyBorder="1" applyAlignment="1">
      <alignment horizontal="center"/>
    </xf>
    <xf numFmtId="0" fontId="67" fillId="36" borderId="24" xfId="0" applyFont="1" applyFill="1" applyBorder="1" applyAlignment="1">
      <alignment horizontal="center"/>
    </xf>
    <xf numFmtId="0" fontId="39" fillId="0" borderId="0" xfId="0" applyFont="1" applyAlignment="1">
      <alignment horizontal="center" vertical="center" wrapText="1"/>
    </xf>
    <xf numFmtId="0" fontId="68" fillId="36" borderId="0" xfId="0" applyFont="1" applyFill="1" applyAlignment="1">
      <alignment horizontal="center" vertical="center" wrapText="1"/>
    </xf>
    <xf numFmtId="0" fontId="69" fillId="36" borderId="0" xfId="0" applyFont="1" applyFill="1" applyAlignment="1">
      <alignment horizontal="center" vertical="center" wrapText="1"/>
    </xf>
    <xf numFmtId="0" fontId="70" fillId="37" borderId="17" xfId="0" applyFont="1" applyFill="1" applyBorder="1" applyAlignment="1">
      <alignment horizontal="center" vertical="center" wrapText="1"/>
    </xf>
    <xf numFmtId="0" fontId="70" fillId="37" borderId="25" xfId="0" applyFont="1" applyFill="1" applyBorder="1" applyAlignment="1">
      <alignment horizontal="center" vertical="center" wrapText="1"/>
    </xf>
    <xf numFmtId="0" fontId="61" fillId="34" borderId="0" xfId="0" applyFont="1" applyFill="1" applyAlignment="1">
      <alignment horizontal="center"/>
    </xf>
    <xf numFmtId="0" fontId="60" fillId="8" borderId="14" xfId="0" applyFont="1" applyFill="1" applyBorder="1" applyAlignment="1">
      <alignment horizontal="center" vertical="center" wrapText="1"/>
    </xf>
    <xf numFmtId="0" fontId="60" fillId="8" borderId="26" xfId="0" applyFont="1" applyFill="1" applyBorder="1" applyAlignment="1">
      <alignment horizontal="center" vertical="center" wrapText="1"/>
    </xf>
    <xf numFmtId="0" fontId="61" fillId="34" borderId="0" xfId="0" applyFont="1" applyFill="1" applyAlignment="1">
      <alignment horizontal="center" vertical="center" wrapText="1"/>
    </xf>
    <xf numFmtId="0" fontId="3" fillId="0" borderId="27" xfId="0" applyFont="1" applyBorder="1" applyAlignment="1">
      <alignment vertical="center" wrapText="1"/>
    </xf>
    <xf numFmtId="0" fontId="3" fillId="0" borderId="11" xfId="0" applyFont="1" applyBorder="1" applyAlignment="1">
      <alignment vertical="center" wrapText="1"/>
    </xf>
    <xf numFmtId="0" fontId="61"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xf>
  </cellXfs>
  <cellStyles count="5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Čárka 2" xfId="35"/>
    <cellStyle name="Comma [0]" xfId="36"/>
    <cellStyle name="Excel Built-in Normal" xfId="37"/>
    <cellStyle name="Hyperlink"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2 2" xfId="49"/>
    <cellStyle name="Normální 23" xfId="50"/>
    <cellStyle name="Normální 3" xfId="51"/>
    <cellStyle name="Normální 5" xfId="52"/>
    <cellStyle name="Normální 6" xfId="53"/>
    <cellStyle name="Followed Hyperlink" xfId="54"/>
    <cellStyle name="Poznámka" xfId="55"/>
    <cellStyle name="Percent" xfId="56"/>
    <cellStyle name="Propojená buňka" xfId="57"/>
    <cellStyle name="Správně" xfId="58"/>
    <cellStyle name="Špat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E699"/>
      <rgbColor rgb="0099CCFF"/>
      <rgbColor rgb="00FF99CC"/>
      <rgbColor rgb="00CC99FF"/>
      <rgbColor rgb="00FFD96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E7"/>
  <sheetViews>
    <sheetView tabSelected="1" zoomScalePageLayoutView="0" workbookViewId="0" topLeftCell="A1">
      <selection activeCell="C10" sqref="C10"/>
    </sheetView>
  </sheetViews>
  <sheetFormatPr defaultColWidth="9.140625" defaultRowHeight="12.75"/>
  <cols>
    <col min="2" max="2" width="36.8515625" style="0" customWidth="1"/>
    <col min="3" max="3" width="33.57421875" style="0" customWidth="1"/>
    <col min="4" max="4" width="29.00390625" style="0" customWidth="1"/>
    <col min="5" max="5" width="28.57421875" style="0" customWidth="1"/>
  </cols>
  <sheetData>
    <row r="2" ht="13.5" thickBot="1"/>
    <row r="3" spans="2:5" ht="15">
      <c r="B3" s="59" t="s">
        <v>117</v>
      </c>
      <c r="C3" s="58" t="s">
        <v>1</v>
      </c>
      <c r="D3" s="58" t="s">
        <v>6</v>
      </c>
      <c r="E3" s="60" t="s">
        <v>118</v>
      </c>
    </row>
    <row r="4" spans="2:5" ht="12.75">
      <c r="B4" s="55" t="s">
        <v>119</v>
      </c>
      <c r="C4" s="54">
        <f>Konektivita!F25</f>
        <v>0</v>
      </c>
      <c r="D4" s="54">
        <f>C4*0.21</f>
        <v>0</v>
      </c>
      <c r="E4" s="56">
        <f>C4+D4</f>
        <v>0</v>
      </c>
    </row>
    <row r="5" spans="2:5" ht="12.75">
      <c r="B5" s="55" t="s">
        <v>121</v>
      </c>
      <c r="C5" s="54">
        <f>Kabeláž!F22</f>
        <v>0</v>
      </c>
      <c r="D5" s="54">
        <f>C5*0.21</f>
        <v>0</v>
      </c>
      <c r="E5" s="56">
        <f>C5+D5</f>
        <v>0</v>
      </c>
    </row>
    <row r="6" spans="2:5" ht="12.75">
      <c r="B6" s="57" t="s">
        <v>122</v>
      </c>
      <c r="C6" s="54">
        <f>'IT + SW'!F17</f>
        <v>0</v>
      </c>
      <c r="D6" s="54">
        <f>C6*0.21</f>
        <v>0</v>
      </c>
      <c r="E6" s="56">
        <f>C6+D6</f>
        <v>0</v>
      </c>
    </row>
    <row r="7" spans="2:5" ht="15.75" thickBot="1">
      <c r="B7" s="51" t="s">
        <v>120</v>
      </c>
      <c r="C7" s="52">
        <f>SUM(C4:C6)</f>
        <v>0</v>
      </c>
      <c r="D7" s="52">
        <f>SUM(D4:D6)</f>
        <v>0</v>
      </c>
      <c r="E7" s="53">
        <f>SUM(E4:E6)</f>
        <v>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7"/>
  <sheetViews>
    <sheetView zoomScale="90" zoomScaleNormal="90" zoomScalePageLayoutView="0" workbookViewId="0" topLeftCell="A1">
      <selection activeCell="B8" sqref="B8"/>
    </sheetView>
  </sheetViews>
  <sheetFormatPr defaultColWidth="9.140625" defaultRowHeight="12.75"/>
  <cols>
    <col min="1" max="1" width="23.421875" style="0" customWidth="1"/>
    <col min="2" max="2" width="90.57421875" style="0" customWidth="1"/>
    <col min="3" max="3" width="9.8515625" style="0" bestFit="1" customWidth="1"/>
    <col min="4" max="4" width="5.8515625" style="0" customWidth="1"/>
    <col min="5" max="5" width="11.8515625" style="0" customWidth="1"/>
    <col min="6" max="6" width="17.421875" style="0" customWidth="1"/>
    <col min="7" max="7" width="17.140625" style="0" customWidth="1"/>
    <col min="8" max="8" width="19.140625" style="0" customWidth="1"/>
    <col min="9" max="9" width="18.00390625" style="0" customWidth="1"/>
  </cols>
  <sheetData>
    <row r="1" spans="1:9" ht="55.5" customHeight="1">
      <c r="A1" s="61" t="s">
        <v>9</v>
      </c>
      <c r="B1" s="61"/>
      <c r="C1" s="61"/>
      <c r="D1" s="61"/>
      <c r="E1" s="61"/>
      <c r="F1" s="61"/>
      <c r="G1" s="61"/>
      <c r="H1" s="61"/>
      <c r="I1" s="61"/>
    </row>
    <row r="2" spans="1:9" ht="12.75">
      <c r="A2" s="62" t="s">
        <v>83</v>
      </c>
      <c r="B2" s="63"/>
      <c r="C2" s="63"/>
      <c r="D2" s="63"/>
      <c r="E2" s="63"/>
      <c r="F2" s="63"/>
      <c r="G2" s="63"/>
      <c r="H2" s="63"/>
      <c r="I2" s="63"/>
    </row>
    <row r="3" spans="1:9" ht="12.75">
      <c r="A3" s="63"/>
      <c r="B3" s="63"/>
      <c r="C3" s="63"/>
      <c r="D3" s="63"/>
      <c r="E3" s="63"/>
      <c r="F3" s="63"/>
      <c r="G3" s="63"/>
      <c r="H3" s="63"/>
      <c r="I3" s="63"/>
    </row>
    <row r="4" spans="1:9" ht="19.5" customHeight="1">
      <c r="A4" s="64" t="s">
        <v>10</v>
      </c>
      <c r="B4" s="65"/>
      <c r="C4" s="65"/>
      <c r="D4" s="65"/>
      <c r="E4" s="65"/>
      <c r="F4" s="65"/>
      <c r="G4" s="65"/>
      <c r="H4" s="65"/>
      <c r="I4" s="65"/>
    </row>
    <row r="5" spans="1:9" ht="38.25">
      <c r="A5" s="14" t="s">
        <v>2</v>
      </c>
      <c r="B5" s="15" t="s">
        <v>49</v>
      </c>
      <c r="C5" s="16" t="s">
        <v>3</v>
      </c>
      <c r="D5" s="14" t="s">
        <v>4</v>
      </c>
      <c r="E5" s="14" t="s">
        <v>5</v>
      </c>
      <c r="F5" s="14" t="s">
        <v>1</v>
      </c>
      <c r="G5" s="14" t="s">
        <v>6</v>
      </c>
      <c r="H5" s="1" t="s">
        <v>7</v>
      </c>
      <c r="I5" s="2" t="s">
        <v>8</v>
      </c>
    </row>
    <row r="6" spans="1:9" ht="72">
      <c r="A6" s="7" t="s">
        <v>50</v>
      </c>
      <c r="B6" s="33" t="s">
        <v>84</v>
      </c>
      <c r="C6" s="17" t="s">
        <v>0</v>
      </c>
      <c r="D6" s="17">
        <v>1</v>
      </c>
      <c r="E6" s="20">
        <v>0</v>
      </c>
      <c r="F6" s="21">
        <f aca="true" t="shared" si="0" ref="F6:F24">ABS(D6*E6)</f>
        <v>0</v>
      </c>
      <c r="G6" s="21">
        <f aca="true" t="shared" si="1" ref="G6:G24">ABS(H6-F6)</f>
        <v>0</v>
      </c>
      <c r="H6" s="13">
        <f aca="true" t="shared" si="2" ref="H6:H24">ABS(F6*1.21)</f>
        <v>0</v>
      </c>
      <c r="I6" s="30" t="s">
        <v>51</v>
      </c>
    </row>
    <row r="7" spans="1:9" ht="60">
      <c r="A7" s="8" t="s">
        <v>52</v>
      </c>
      <c r="B7" s="33" t="s">
        <v>53</v>
      </c>
      <c r="C7" s="17" t="s">
        <v>11</v>
      </c>
      <c r="D7" s="17">
        <v>1</v>
      </c>
      <c r="E7" s="20">
        <v>0</v>
      </c>
      <c r="F7" s="21">
        <f t="shared" si="0"/>
        <v>0</v>
      </c>
      <c r="G7" s="21">
        <f t="shared" si="1"/>
        <v>0</v>
      </c>
      <c r="H7" s="13">
        <f t="shared" si="2"/>
        <v>0</v>
      </c>
      <c r="I7" s="30" t="s">
        <v>51</v>
      </c>
    </row>
    <row r="8" spans="1:9" ht="53.25" customHeight="1">
      <c r="A8" s="7" t="s">
        <v>26</v>
      </c>
      <c r="B8" s="9" t="s">
        <v>54</v>
      </c>
      <c r="C8" s="17" t="s">
        <v>27</v>
      </c>
      <c r="D8" s="17">
        <v>14</v>
      </c>
      <c r="E8" s="20">
        <v>0</v>
      </c>
      <c r="F8" s="21">
        <f>ABS(D8*E8)</f>
        <v>0</v>
      </c>
      <c r="G8" s="21">
        <f>ABS(H8-F8)</f>
        <v>0</v>
      </c>
      <c r="H8" s="13">
        <f>ABS(F8*1.21)</f>
        <v>0</v>
      </c>
      <c r="I8" s="34"/>
    </row>
    <row r="9" spans="1:9" ht="44.25" customHeight="1">
      <c r="A9" s="5" t="s">
        <v>12</v>
      </c>
      <c r="B9" s="33" t="s">
        <v>85</v>
      </c>
      <c r="C9" s="17" t="s">
        <v>11</v>
      </c>
      <c r="D9" s="17">
        <v>1</v>
      </c>
      <c r="E9" s="20">
        <v>0</v>
      </c>
      <c r="F9" s="21">
        <f t="shared" si="0"/>
        <v>0</v>
      </c>
      <c r="G9" s="21">
        <f t="shared" si="1"/>
        <v>0</v>
      </c>
      <c r="H9" s="13">
        <f t="shared" si="2"/>
        <v>0</v>
      </c>
      <c r="I9" s="34"/>
    </row>
    <row r="10" spans="1:9" ht="51">
      <c r="A10" s="5" t="s">
        <v>28</v>
      </c>
      <c r="B10" s="33" t="s">
        <v>124</v>
      </c>
      <c r="C10" s="17" t="s">
        <v>11</v>
      </c>
      <c r="D10" s="17">
        <v>1</v>
      </c>
      <c r="E10" s="20">
        <v>0</v>
      </c>
      <c r="F10" s="21">
        <f t="shared" si="0"/>
        <v>0</v>
      </c>
      <c r="G10" s="21">
        <f t="shared" si="1"/>
        <v>0</v>
      </c>
      <c r="H10" s="13">
        <f t="shared" si="2"/>
        <v>0</v>
      </c>
      <c r="I10" s="30" t="s">
        <v>51</v>
      </c>
    </row>
    <row r="11" spans="1:9" ht="63.75" customHeight="1">
      <c r="A11" s="6" t="s">
        <v>13</v>
      </c>
      <c r="B11" s="33" t="s">
        <v>86</v>
      </c>
      <c r="C11" s="17" t="s">
        <v>0</v>
      </c>
      <c r="D11" s="17">
        <v>250</v>
      </c>
      <c r="E11" s="20">
        <v>0</v>
      </c>
      <c r="F11" s="21">
        <f t="shared" si="0"/>
        <v>0</v>
      </c>
      <c r="G11" s="21">
        <f t="shared" si="1"/>
        <v>0</v>
      </c>
      <c r="H11" s="13">
        <f t="shared" si="2"/>
        <v>0</v>
      </c>
      <c r="I11" s="34"/>
    </row>
    <row r="12" spans="1:9" ht="36">
      <c r="A12" s="6" t="s">
        <v>14</v>
      </c>
      <c r="B12" s="33" t="s">
        <v>55</v>
      </c>
      <c r="C12" s="17" t="s">
        <v>0</v>
      </c>
      <c r="D12" s="17">
        <v>1</v>
      </c>
      <c r="E12" s="20">
        <v>0</v>
      </c>
      <c r="F12" s="21">
        <f t="shared" si="0"/>
        <v>0</v>
      </c>
      <c r="G12" s="21">
        <f t="shared" si="1"/>
        <v>0</v>
      </c>
      <c r="H12" s="13">
        <f t="shared" si="2"/>
        <v>0</v>
      </c>
      <c r="I12" s="34"/>
    </row>
    <row r="13" spans="1:9" ht="56.25" customHeight="1">
      <c r="A13" s="6" t="s">
        <v>56</v>
      </c>
      <c r="B13" s="33" t="s">
        <v>57</v>
      </c>
      <c r="C13" s="17" t="s">
        <v>0</v>
      </c>
      <c r="D13" s="17">
        <v>1</v>
      </c>
      <c r="E13" s="20">
        <v>0</v>
      </c>
      <c r="F13" s="21">
        <f t="shared" si="0"/>
        <v>0</v>
      </c>
      <c r="G13" s="21">
        <f t="shared" si="1"/>
        <v>0</v>
      </c>
      <c r="H13" s="13">
        <f t="shared" si="2"/>
        <v>0</v>
      </c>
      <c r="I13" s="34"/>
    </row>
    <row r="14" spans="1:9" ht="51">
      <c r="A14" s="7" t="s">
        <v>58</v>
      </c>
      <c r="B14" s="9" t="s">
        <v>59</v>
      </c>
      <c r="C14" s="10" t="s">
        <v>11</v>
      </c>
      <c r="D14" s="10">
        <v>1</v>
      </c>
      <c r="E14" s="20">
        <v>0</v>
      </c>
      <c r="F14" s="21">
        <f t="shared" si="0"/>
        <v>0</v>
      </c>
      <c r="G14" s="21">
        <f t="shared" si="1"/>
        <v>0</v>
      </c>
      <c r="H14" s="13">
        <f t="shared" si="2"/>
        <v>0</v>
      </c>
      <c r="I14" s="30" t="s">
        <v>51</v>
      </c>
    </row>
    <row r="15" spans="1:9" ht="24">
      <c r="A15" s="7" t="s">
        <v>68</v>
      </c>
      <c r="B15" s="33" t="s">
        <v>60</v>
      </c>
      <c r="C15" s="17" t="s">
        <v>0</v>
      </c>
      <c r="D15" s="17">
        <v>13</v>
      </c>
      <c r="E15" s="20">
        <v>0</v>
      </c>
      <c r="F15" s="21">
        <f t="shared" si="0"/>
        <v>0</v>
      </c>
      <c r="G15" s="21">
        <f t="shared" si="1"/>
        <v>0</v>
      </c>
      <c r="H15" s="13">
        <f t="shared" si="2"/>
        <v>0</v>
      </c>
      <c r="I15" s="34"/>
    </row>
    <row r="16" spans="1:9" ht="51">
      <c r="A16" s="7" t="s">
        <v>15</v>
      </c>
      <c r="B16" s="33" t="s">
        <v>16</v>
      </c>
      <c r="C16" s="10" t="s">
        <v>0</v>
      </c>
      <c r="D16" s="10">
        <v>8</v>
      </c>
      <c r="E16" s="20">
        <v>0</v>
      </c>
      <c r="F16" s="21">
        <f t="shared" si="0"/>
        <v>0</v>
      </c>
      <c r="G16" s="21">
        <f t="shared" si="1"/>
        <v>0</v>
      </c>
      <c r="H16" s="13">
        <f t="shared" si="2"/>
        <v>0</v>
      </c>
      <c r="I16" s="30" t="s">
        <v>51</v>
      </c>
    </row>
    <row r="17" spans="1:9" ht="51">
      <c r="A17" s="7" t="s">
        <v>17</v>
      </c>
      <c r="B17" s="33" t="s">
        <v>61</v>
      </c>
      <c r="C17" s="17" t="s">
        <v>0</v>
      </c>
      <c r="D17" s="17">
        <v>5</v>
      </c>
      <c r="E17" s="20">
        <v>0</v>
      </c>
      <c r="F17" s="21">
        <f t="shared" si="0"/>
        <v>0</v>
      </c>
      <c r="G17" s="21">
        <f t="shared" si="1"/>
        <v>0</v>
      </c>
      <c r="H17" s="13">
        <f t="shared" si="2"/>
        <v>0</v>
      </c>
      <c r="I17" s="30" t="s">
        <v>51</v>
      </c>
    </row>
    <row r="18" spans="1:9" ht="33" customHeight="1">
      <c r="A18" s="7" t="s">
        <v>67</v>
      </c>
      <c r="B18" s="33" t="s">
        <v>62</v>
      </c>
      <c r="C18" s="17" t="s">
        <v>0</v>
      </c>
      <c r="D18" s="17">
        <v>13</v>
      </c>
      <c r="E18" s="20">
        <v>0</v>
      </c>
      <c r="F18" s="21">
        <f t="shared" si="0"/>
        <v>0</v>
      </c>
      <c r="G18" s="21">
        <f t="shared" si="1"/>
        <v>0</v>
      </c>
      <c r="H18" s="13">
        <f t="shared" si="2"/>
        <v>0</v>
      </c>
      <c r="I18" s="34"/>
    </row>
    <row r="19" spans="1:9" ht="65.25" customHeight="1">
      <c r="A19" s="8" t="s">
        <v>18</v>
      </c>
      <c r="B19" s="33" t="s">
        <v>63</v>
      </c>
      <c r="C19" s="17" t="s">
        <v>0</v>
      </c>
      <c r="D19" s="17">
        <v>56</v>
      </c>
      <c r="E19" s="20">
        <v>0</v>
      </c>
      <c r="F19" s="21">
        <f t="shared" si="0"/>
        <v>0</v>
      </c>
      <c r="G19" s="21">
        <f t="shared" si="1"/>
        <v>0</v>
      </c>
      <c r="H19" s="13">
        <f t="shared" si="2"/>
        <v>0</v>
      </c>
      <c r="I19" s="30" t="s">
        <v>51</v>
      </c>
    </row>
    <row r="20" spans="1:9" ht="56.25" customHeight="1">
      <c r="A20" s="6" t="s">
        <v>19</v>
      </c>
      <c r="B20" s="33" t="s">
        <v>87</v>
      </c>
      <c r="C20" s="17" t="s">
        <v>11</v>
      </c>
      <c r="D20" s="17">
        <v>1</v>
      </c>
      <c r="E20" s="20">
        <v>0</v>
      </c>
      <c r="F20" s="21">
        <f t="shared" si="0"/>
        <v>0</v>
      </c>
      <c r="G20" s="21">
        <f t="shared" si="1"/>
        <v>0</v>
      </c>
      <c r="H20" s="13">
        <f t="shared" si="2"/>
        <v>0</v>
      </c>
      <c r="I20" s="34"/>
    </row>
    <row r="21" spans="1:9" ht="22.5" customHeight="1">
      <c r="A21" s="28" t="s">
        <v>20</v>
      </c>
      <c r="B21" s="33" t="s">
        <v>21</v>
      </c>
      <c r="C21" s="17" t="s">
        <v>0</v>
      </c>
      <c r="D21" s="17">
        <v>4</v>
      </c>
      <c r="E21" s="20">
        <v>0</v>
      </c>
      <c r="F21" s="21">
        <f t="shared" si="0"/>
        <v>0</v>
      </c>
      <c r="G21" s="21">
        <f t="shared" si="1"/>
        <v>0</v>
      </c>
      <c r="H21" s="13">
        <f t="shared" si="2"/>
        <v>0</v>
      </c>
      <c r="I21" s="34"/>
    </row>
    <row r="22" spans="1:9" ht="51" customHeight="1">
      <c r="A22" s="29" t="s">
        <v>22</v>
      </c>
      <c r="B22" s="33" t="s">
        <v>64</v>
      </c>
      <c r="C22" s="17" t="s">
        <v>11</v>
      </c>
      <c r="D22" s="17">
        <v>1</v>
      </c>
      <c r="E22" s="20">
        <v>0</v>
      </c>
      <c r="F22" s="21">
        <f t="shared" si="0"/>
        <v>0</v>
      </c>
      <c r="G22" s="21">
        <f t="shared" si="1"/>
        <v>0</v>
      </c>
      <c r="H22" s="13">
        <f t="shared" si="2"/>
        <v>0</v>
      </c>
      <c r="I22" s="34"/>
    </row>
    <row r="23" spans="1:9" ht="36">
      <c r="A23" s="6" t="s">
        <v>88</v>
      </c>
      <c r="B23" s="33" t="s">
        <v>89</v>
      </c>
      <c r="C23" s="17" t="s">
        <v>0</v>
      </c>
      <c r="D23" s="17">
        <v>1</v>
      </c>
      <c r="E23" s="20">
        <v>0</v>
      </c>
      <c r="F23" s="21">
        <f t="shared" si="0"/>
        <v>0</v>
      </c>
      <c r="G23" s="21">
        <f t="shared" si="1"/>
        <v>0</v>
      </c>
      <c r="H23" s="13">
        <f t="shared" si="2"/>
        <v>0</v>
      </c>
      <c r="I23" s="34"/>
    </row>
    <row r="24" spans="1:9" ht="28.5" customHeight="1">
      <c r="A24" s="6" t="s">
        <v>65</v>
      </c>
      <c r="B24" s="33" t="s">
        <v>66</v>
      </c>
      <c r="C24" s="17" t="s">
        <v>0</v>
      </c>
      <c r="D24" s="17">
        <v>5</v>
      </c>
      <c r="E24" s="20">
        <v>0</v>
      </c>
      <c r="F24" s="21">
        <f t="shared" si="0"/>
        <v>0</v>
      </c>
      <c r="G24" s="21">
        <f t="shared" si="1"/>
        <v>0</v>
      </c>
      <c r="H24" s="13">
        <f t="shared" si="2"/>
        <v>0</v>
      </c>
      <c r="I24" s="34"/>
    </row>
    <row r="25" spans="1:9" ht="15.75">
      <c r="A25" s="3"/>
      <c r="B25" s="4" t="s">
        <v>23</v>
      </c>
      <c r="C25" s="18"/>
      <c r="D25" s="18"/>
      <c r="E25" s="19"/>
      <c r="F25" s="19">
        <f>SUM(F6:F24)</f>
        <v>0</v>
      </c>
      <c r="G25" s="19">
        <f>ABS(H25-F25)</f>
        <v>0</v>
      </c>
      <c r="H25" s="19">
        <f>ABS(F25*1.21)</f>
        <v>0</v>
      </c>
      <c r="I25" s="31"/>
    </row>
    <row r="26" spans="1:9" ht="12.75">
      <c r="A26" s="11"/>
      <c r="B26" s="66" t="s">
        <v>24</v>
      </c>
      <c r="C26" s="22"/>
      <c r="D26" s="22"/>
      <c r="E26" s="22"/>
      <c r="F26" s="22"/>
      <c r="G26" s="22"/>
      <c r="H26" s="22"/>
      <c r="I26" s="11"/>
    </row>
    <row r="27" spans="1:9" ht="12.75">
      <c r="A27" s="11"/>
      <c r="B27" s="66"/>
      <c r="C27" s="22"/>
      <c r="D27" s="22"/>
      <c r="E27" s="22"/>
      <c r="F27" s="22"/>
      <c r="G27" s="22"/>
      <c r="H27" s="22"/>
      <c r="I27" s="11"/>
    </row>
  </sheetData>
  <sheetProtection/>
  <mergeCells count="4">
    <mergeCell ref="A1:I1"/>
    <mergeCell ref="A2:I3"/>
    <mergeCell ref="A4:I4"/>
    <mergeCell ref="B26:B2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4"/>
  <sheetViews>
    <sheetView zoomScale="90" zoomScaleNormal="90" zoomScalePageLayoutView="0" workbookViewId="0" topLeftCell="A3">
      <selection activeCell="F23" sqref="F23"/>
    </sheetView>
  </sheetViews>
  <sheetFormatPr defaultColWidth="9.140625" defaultRowHeight="12.75"/>
  <cols>
    <col min="1" max="1" width="27.00390625" style="0" bestFit="1" customWidth="1"/>
    <col min="2" max="2" width="94.57421875" style="23" customWidth="1"/>
    <col min="3" max="3" width="9.8515625" style="0" bestFit="1" customWidth="1"/>
    <col min="4" max="4" width="5.8515625" style="0" customWidth="1"/>
    <col min="5" max="5" width="11.8515625" style="0" customWidth="1"/>
    <col min="6" max="6" width="17.421875" style="0" customWidth="1"/>
    <col min="7" max="7" width="17.140625" style="0" customWidth="1"/>
    <col min="8" max="8" width="19.140625" style="0" customWidth="1"/>
  </cols>
  <sheetData>
    <row r="1" spans="1:9" ht="59.25" customHeight="1">
      <c r="A1" s="61" t="s">
        <v>9</v>
      </c>
      <c r="B1" s="61"/>
      <c r="C1" s="61"/>
      <c r="D1" s="61"/>
      <c r="E1" s="61"/>
      <c r="F1" s="61"/>
      <c r="G1" s="61"/>
      <c r="H1" s="61"/>
      <c r="I1" s="61"/>
    </row>
    <row r="2" spans="1:8" ht="12.75">
      <c r="A2" s="62" t="s">
        <v>80</v>
      </c>
      <c r="B2" s="63"/>
      <c r="C2" s="63"/>
      <c r="D2" s="63"/>
      <c r="E2" s="63"/>
      <c r="F2" s="63"/>
      <c r="G2" s="63"/>
      <c r="H2" s="63"/>
    </row>
    <row r="3" spans="1:8" ht="12.75">
      <c r="A3" s="63"/>
      <c r="B3" s="63"/>
      <c r="C3" s="63"/>
      <c r="D3" s="63"/>
      <c r="E3" s="63"/>
      <c r="F3" s="63"/>
      <c r="G3" s="63"/>
      <c r="H3" s="63"/>
    </row>
    <row r="4" spans="1:9" ht="15" customHeight="1">
      <c r="A4" s="64" t="s">
        <v>69</v>
      </c>
      <c r="B4" s="65"/>
      <c r="C4" s="65"/>
      <c r="D4" s="65"/>
      <c r="E4" s="65"/>
      <c r="F4" s="65"/>
      <c r="G4" s="65"/>
      <c r="H4" s="65"/>
      <c r="I4" s="65"/>
    </row>
    <row r="5" spans="1:8" ht="12.75">
      <c r="A5" s="14" t="s">
        <v>2</v>
      </c>
      <c r="B5" s="15" t="s">
        <v>25</v>
      </c>
      <c r="C5" s="16" t="s">
        <v>3</v>
      </c>
      <c r="D5" s="14" t="s">
        <v>4</v>
      </c>
      <c r="E5" s="14" t="s">
        <v>5</v>
      </c>
      <c r="F5" s="14" t="s">
        <v>1</v>
      </c>
      <c r="G5" s="14" t="s">
        <v>6</v>
      </c>
      <c r="H5" s="14" t="s">
        <v>7</v>
      </c>
    </row>
    <row r="6" spans="1:8" ht="27" customHeight="1">
      <c r="A6" s="25" t="s">
        <v>48</v>
      </c>
      <c r="B6" s="32" t="s">
        <v>70</v>
      </c>
      <c r="C6" s="17" t="s">
        <v>0</v>
      </c>
      <c r="D6" s="17">
        <v>1</v>
      </c>
      <c r="E6" s="20">
        <v>0</v>
      </c>
      <c r="F6" s="21">
        <f aca="true" t="shared" si="0" ref="F6:F17">ABS(D6*E6)</f>
        <v>0</v>
      </c>
      <c r="G6" s="21">
        <f aca="true" t="shared" si="1" ref="G6:G22">ABS(H6-F6)</f>
        <v>0</v>
      </c>
      <c r="H6" s="24">
        <f aca="true" t="shared" si="2" ref="H6:H22">ABS(F6*1.21)</f>
        <v>0</v>
      </c>
    </row>
    <row r="7" spans="1:8" ht="39" customHeight="1">
      <c r="A7" s="27" t="s">
        <v>45</v>
      </c>
      <c r="B7" s="32" t="s">
        <v>79</v>
      </c>
      <c r="C7" s="17" t="s">
        <v>30</v>
      </c>
      <c r="D7" s="17">
        <v>1</v>
      </c>
      <c r="E7" s="20">
        <v>0</v>
      </c>
      <c r="F7" s="21">
        <f>ABS(D7*E7)</f>
        <v>0</v>
      </c>
      <c r="G7" s="21">
        <f>ABS(H7-F7)</f>
        <v>0</v>
      </c>
      <c r="H7" s="24">
        <f>ABS(F7*1.21)</f>
        <v>0</v>
      </c>
    </row>
    <row r="8" spans="1:8" ht="18.75" customHeight="1">
      <c r="A8" s="25" t="s">
        <v>47</v>
      </c>
      <c r="B8" s="32" t="s">
        <v>71</v>
      </c>
      <c r="C8" s="17" t="s">
        <v>0</v>
      </c>
      <c r="D8" s="17">
        <v>5</v>
      </c>
      <c r="E8" s="20">
        <v>0</v>
      </c>
      <c r="F8" s="21">
        <f>ABS(D8*E8)</f>
        <v>0</v>
      </c>
      <c r="G8" s="21">
        <f>ABS(H8-F8)</f>
        <v>0</v>
      </c>
      <c r="H8" s="24">
        <f>ABS(F8*1.21)</f>
        <v>0</v>
      </c>
    </row>
    <row r="9" spans="1:8" ht="39.75" customHeight="1">
      <c r="A9" s="27" t="s">
        <v>45</v>
      </c>
      <c r="B9" s="32" t="s">
        <v>72</v>
      </c>
      <c r="C9" s="17" t="s">
        <v>30</v>
      </c>
      <c r="D9" s="17">
        <v>5</v>
      </c>
      <c r="E9" s="20">
        <v>0</v>
      </c>
      <c r="F9" s="21">
        <f t="shared" si="0"/>
        <v>0</v>
      </c>
      <c r="G9" s="21">
        <f t="shared" si="1"/>
        <v>0</v>
      </c>
      <c r="H9" s="24">
        <f t="shared" si="2"/>
        <v>0</v>
      </c>
    </row>
    <row r="10" spans="1:8" ht="27.75" customHeight="1">
      <c r="A10" s="25" t="s">
        <v>46</v>
      </c>
      <c r="B10" s="32" t="s">
        <v>29</v>
      </c>
      <c r="C10" s="17" t="s">
        <v>0</v>
      </c>
      <c r="D10" s="17">
        <v>6</v>
      </c>
      <c r="E10" s="20">
        <v>0</v>
      </c>
      <c r="F10" s="21">
        <f>ABS(D10*E10)</f>
        <v>0</v>
      </c>
      <c r="G10" s="21">
        <f>ABS(H10-F10)</f>
        <v>0</v>
      </c>
      <c r="H10" s="24">
        <f>ABS(F10*1.21)</f>
        <v>0</v>
      </c>
    </row>
    <row r="11" spans="1:8" ht="48.75" customHeight="1">
      <c r="A11" s="25" t="s">
        <v>73</v>
      </c>
      <c r="B11" s="32" t="s">
        <v>74</v>
      </c>
      <c r="C11" s="17" t="s">
        <v>31</v>
      </c>
      <c r="D11" s="17">
        <v>19900</v>
      </c>
      <c r="E11" s="20">
        <v>0</v>
      </c>
      <c r="F11" s="21">
        <f t="shared" si="0"/>
        <v>0</v>
      </c>
      <c r="G11" s="21">
        <f t="shared" si="1"/>
        <v>0</v>
      </c>
      <c r="H11" s="24">
        <f t="shared" si="2"/>
        <v>0</v>
      </c>
    </row>
    <row r="12" spans="1:8" ht="26.25" customHeight="1">
      <c r="A12" s="25" t="s">
        <v>44</v>
      </c>
      <c r="B12" s="32" t="s">
        <v>75</v>
      </c>
      <c r="C12" s="17" t="s">
        <v>0</v>
      </c>
      <c r="D12" s="17">
        <v>23</v>
      </c>
      <c r="E12" s="20">
        <v>0</v>
      </c>
      <c r="F12" s="21">
        <f t="shared" si="0"/>
        <v>0</v>
      </c>
      <c r="G12" s="21">
        <f t="shared" si="1"/>
        <v>0</v>
      </c>
      <c r="H12" s="24">
        <f t="shared" si="2"/>
        <v>0</v>
      </c>
    </row>
    <row r="13" spans="1:8" ht="18" customHeight="1">
      <c r="A13" s="25" t="s">
        <v>43</v>
      </c>
      <c r="B13" s="32" t="s">
        <v>32</v>
      </c>
      <c r="C13" s="17" t="s">
        <v>0</v>
      </c>
      <c r="D13" s="17">
        <v>23</v>
      </c>
      <c r="E13" s="20">
        <v>0</v>
      </c>
      <c r="F13" s="21">
        <f t="shared" si="0"/>
        <v>0</v>
      </c>
      <c r="G13" s="21">
        <f t="shared" si="1"/>
        <v>0</v>
      </c>
      <c r="H13" s="24">
        <f t="shared" si="2"/>
        <v>0</v>
      </c>
    </row>
    <row r="14" spans="1:8" ht="24">
      <c r="A14" s="25" t="s">
        <v>42</v>
      </c>
      <c r="B14" s="32" t="s">
        <v>33</v>
      </c>
      <c r="C14" s="17" t="s">
        <v>0</v>
      </c>
      <c r="D14" s="17">
        <v>173</v>
      </c>
      <c r="E14" s="20">
        <v>0</v>
      </c>
      <c r="F14" s="21">
        <f t="shared" si="0"/>
        <v>0</v>
      </c>
      <c r="G14" s="21">
        <f t="shared" si="1"/>
        <v>0</v>
      </c>
      <c r="H14" s="24">
        <f t="shared" si="2"/>
        <v>0</v>
      </c>
    </row>
    <row r="15" spans="1:8" ht="15.75" customHeight="1">
      <c r="A15" s="25" t="s">
        <v>41</v>
      </c>
      <c r="B15" s="32" t="s">
        <v>34</v>
      </c>
      <c r="C15" s="17" t="s">
        <v>0</v>
      </c>
      <c r="D15" s="17">
        <v>1</v>
      </c>
      <c r="E15" s="20">
        <v>0</v>
      </c>
      <c r="F15" s="21">
        <f t="shared" si="0"/>
        <v>0</v>
      </c>
      <c r="G15" s="21">
        <f t="shared" si="1"/>
        <v>0</v>
      </c>
      <c r="H15" s="24">
        <f t="shared" si="2"/>
        <v>0</v>
      </c>
    </row>
    <row r="16" spans="1:8" ht="15.75" customHeight="1">
      <c r="A16" s="25" t="s">
        <v>35</v>
      </c>
      <c r="B16" s="32" t="s">
        <v>76</v>
      </c>
      <c r="C16" s="17" t="s">
        <v>0</v>
      </c>
      <c r="D16" s="17">
        <v>350</v>
      </c>
      <c r="E16" s="20">
        <v>0</v>
      </c>
      <c r="F16" s="21">
        <f t="shared" si="0"/>
        <v>0</v>
      </c>
      <c r="G16" s="21">
        <f t="shared" si="1"/>
        <v>0</v>
      </c>
      <c r="H16" s="24">
        <f t="shared" si="2"/>
        <v>0</v>
      </c>
    </row>
    <row r="17" spans="1:8" ht="15" customHeight="1">
      <c r="A17" s="25" t="s">
        <v>36</v>
      </c>
      <c r="B17" s="32" t="s">
        <v>77</v>
      </c>
      <c r="C17" s="17" t="s">
        <v>0</v>
      </c>
      <c r="D17" s="17">
        <v>405</v>
      </c>
      <c r="E17" s="20">
        <v>0</v>
      </c>
      <c r="F17" s="21">
        <f t="shared" si="0"/>
        <v>0</v>
      </c>
      <c r="G17" s="21">
        <f t="shared" si="1"/>
        <v>0</v>
      </c>
      <c r="H17" s="24">
        <f t="shared" si="2"/>
        <v>0</v>
      </c>
    </row>
    <row r="18" spans="1:8" ht="27" customHeight="1">
      <c r="A18" s="26" t="s">
        <v>81</v>
      </c>
      <c r="B18" s="12" t="s">
        <v>78</v>
      </c>
      <c r="C18" s="17" t="s">
        <v>0</v>
      </c>
      <c r="D18" s="17">
        <v>7</v>
      </c>
      <c r="E18" s="20">
        <v>0</v>
      </c>
      <c r="F18" s="21">
        <f>ABS(D18*E18)</f>
        <v>0</v>
      </c>
      <c r="G18" s="21">
        <f>ABS(H18-F18)</f>
        <v>0</v>
      </c>
      <c r="H18" s="24">
        <f>ABS(F18*1.21)</f>
        <v>0</v>
      </c>
    </row>
    <row r="19" spans="1:8" ht="39" customHeight="1">
      <c r="A19" s="26" t="s">
        <v>40</v>
      </c>
      <c r="B19" s="70" t="s">
        <v>82</v>
      </c>
      <c r="C19" s="17" t="s">
        <v>31</v>
      </c>
      <c r="D19" s="17">
        <v>450</v>
      </c>
      <c r="E19" s="20">
        <v>0</v>
      </c>
      <c r="F19" s="21">
        <f>ABS(D19*E19)</f>
        <v>0</v>
      </c>
      <c r="G19" s="21">
        <f>ABS(H19-F19)</f>
        <v>0</v>
      </c>
      <c r="H19" s="24">
        <f>ABS(F19*1.21)</f>
        <v>0</v>
      </c>
    </row>
    <row r="20" spans="1:8" ht="16.5" customHeight="1">
      <c r="A20" s="71" t="s">
        <v>39</v>
      </c>
      <c r="B20" s="71" t="s">
        <v>125</v>
      </c>
      <c r="C20" s="73" t="s">
        <v>126</v>
      </c>
      <c r="D20" s="74">
        <v>25</v>
      </c>
      <c r="E20" s="20">
        <v>0</v>
      </c>
      <c r="F20" s="21">
        <f>ABS(D20*E20)</f>
        <v>0</v>
      </c>
      <c r="G20" s="21">
        <f>ABS(H20-F20)</f>
        <v>0</v>
      </c>
      <c r="H20" s="24">
        <f>ABS(F20*1.21)</f>
        <v>0</v>
      </c>
    </row>
    <row r="21" spans="1:8" ht="16.5" customHeight="1">
      <c r="A21" s="72" t="s">
        <v>39</v>
      </c>
      <c r="B21" s="33" t="s">
        <v>38</v>
      </c>
      <c r="C21" s="10" t="s">
        <v>30</v>
      </c>
      <c r="D21" s="17">
        <v>1</v>
      </c>
      <c r="E21" s="20">
        <v>0</v>
      </c>
      <c r="F21" s="21">
        <f>ABS(D21*E21)</f>
        <v>0</v>
      </c>
      <c r="G21" s="21">
        <f>ABS(H21-F21)</f>
        <v>0</v>
      </c>
      <c r="H21" s="24">
        <f>ABS(F21*1.21)</f>
        <v>0</v>
      </c>
    </row>
    <row r="22" spans="1:8" ht="15.75" customHeight="1">
      <c r="A22" s="67" t="s">
        <v>37</v>
      </c>
      <c r="B22" s="68"/>
      <c r="C22" s="18"/>
      <c r="D22" s="18"/>
      <c r="E22" s="19"/>
      <c r="F22" s="19">
        <f>SUM(F6:F21)</f>
        <v>0</v>
      </c>
      <c r="G22" s="19">
        <f t="shared" si="1"/>
        <v>0</v>
      </c>
      <c r="H22" s="19">
        <f t="shared" si="2"/>
        <v>0</v>
      </c>
    </row>
    <row r="23" spans="2:8" ht="12.75">
      <c r="B23" s="69" t="s">
        <v>24</v>
      </c>
      <c r="C23" s="22"/>
      <c r="D23" s="22"/>
      <c r="E23" s="22"/>
      <c r="F23" s="22"/>
      <c r="G23" s="22"/>
      <c r="H23" s="22"/>
    </row>
    <row r="24" spans="2:8" ht="12.75">
      <c r="B24" s="69"/>
      <c r="C24" s="22"/>
      <c r="D24" s="22"/>
      <c r="E24" s="22"/>
      <c r="F24" s="22"/>
      <c r="G24" s="22"/>
      <c r="H24" s="22"/>
    </row>
  </sheetData>
  <sheetProtection/>
  <mergeCells count="5">
    <mergeCell ref="A1:I1"/>
    <mergeCell ref="A2:H3"/>
    <mergeCell ref="A4:I4"/>
    <mergeCell ref="A22:B22"/>
    <mergeCell ref="B23:B2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7">
      <selection activeCell="B11" sqref="B11"/>
    </sheetView>
  </sheetViews>
  <sheetFormatPr defaultColWidth="9.140625" defaultRowHeight="12.75"/>
  <cols>
    <col min="1" max="1" width="40.28125" style="0" customWidth="1"/>
    <col min="2" max="2" width="77.7109375" style="0" customWidth="1"/>
    <col min="9" max="9" width="21.7109375" style="0" customWidth="1"/>
  </cols>
  <sheetData>
    <row r="1" spans="1:9" ht="12.75">
      <c r="A1" s="62" t="s">
        <v>90</v>
      </c>
      <c r="B1" s="63"/>
      <c r="C1" s="63"/>
      <c r="D1" s="63"/>
      <c r="E1" s="63"/>
      <c r="F1" s="63"/>
      <c r="G1" s="63"/>
      <c r="H1" s="63"/>
      <c r="I1" s="63"/>
    </row>
    <row r="2" spans="1:9" ht="24" customHeight="1">
      <c r="A2" s="63"/>
      <c r="B2" s="63"/>
      <c r="C2" s="63"/>
      <c r="D2" s="63"/>
      <c r="E2" s="63"/>
      <c r="F2" s="63"/>
      <c r="G2" s="63"/>
      <c r="H2" s="63"/>
      <c r="I2" s="63"/>
    </row>
    <row r="3" spans="1:9" ht="38.25">
      <c r="A3" s="14" t="s">
        <v>2</v>
      </c>
      <c r="B3" s="15" t="s">
        <v>49</v>
      </c>
      <c r="C3" s="16" t="s">
        <v>3</v>
      </c>
      <c r="D3" s="14" t="s">
        <v>4</v>
      </c>
      <c r="E3" s="14" t="s">
        <v>5</v>
      </c>
      <c r="F3" s="14" t="s">
        <v>1</v>
      </c>
      <c r="G3" s="14" t="s">
        <v>6</v>
      </c>
      <c r="H3" s="1" t="s">
        <v>7</v>
      </c>
      <c r="I3" s="2" t="s">
        <v>8</v>
      </c>
    </row>
    <row r="4" spans="1:9" ht="242.25" customHeight="1">
      <c r="A4" s="47" t="s">
        <v>92</v>
      </c>
      <c r="B4" s="36" t="s">
        <v>95</v>
      </c>
      <c r="C4" s="37" t="s">
        <v>0</v>
      </c>
      <c r="D4" s="38">
        <v>11</v>
      </c>
      <c r="E4" s="39">
        <v>0</v>
      </c>
      <c r="F4" s="40">
        <f>ABS(D4*E4)</f>
        <v>0</v>
      </c>
      <c r="G4" s="40">
        <f>ABS(H4-F4)</f>
        <v>0</v>
      </c>
      <c r="H4" s="41">
        <f>ABS(F4*1.21)</f>
        <v>0</v>
      </c>
      <c r="I4" s="42" t="s">
        <v>51</v>
      </c>
    </row>
    <row r="5" spans="1:9" ht="24.75" customHeight="1">
      <c r="A5" s="49" t="s">
        <v>93</v>
      </c>
      <c r="B5" s="36" t="s">
        <v>91</v>
      </c>
      <c r="C5" s="37" t="s">
        <v>0</v>
      </c>
      <c r="D5" s="38">
        <v>11</v>
      </c>
      <c r="E5" s="39">
        <v>0</v>
      </c>
      <c r="F5" s="40">
        <f>ABS(D5*E5)</f>
        <v>0</v>
      </c>
      <c r="G5" s="40">
        <f>ABS(H5-F5)</f>
        <v>0</v>
      </c>
      <c r="H5" s="41">
        <f>ABS(F5*1.21)</f>
        <v>0</v>
      </c>
      <c r="I5" s="34"/>
    </row>
    <row r="6" spans="1:9" ht="213.75">
      <c r="A6" s="50" t="s">
        <v>94</v>
      </c>
      <c r="B6" s="43" t="s">
        <v>96</v>
      </c>
      <c r="C6" s="37" t="s">
        <v>0</v>
      </c>
      <c r="D6" s="38">
        <v>1</v>
      </c>
      <c r="E6" s="39">
        <v>0</v>
      </c>
      <c r="F6" s="40">
        <f>ABS(D6*E6)</f>
        <v>0</v>
      </c>
      <c r="G6" s="40">
        <f>ABS(H6-F6)</f>
        <v>0</v>
      </c>
      <c r="H6" s="41">
        <f>ABS(F6*1.21)</f>
        <v>0</v>
      </c>
      <c r="I6" s="34"/>
    </row>
    <row r="7" spans="1:9" ht="51">
      <c r="A7" s="48" t="s">
        <v>97</v>
      </c>
      <c r="B7" s="44" t="s">
        <v>98</v>
      </c>
      <c r="C7" s="35" t="s">
        <v>0</v>
      </c>
      <c r="D7" s="45">
        <v>2</v>
      </c>
      <c r="E7" s="39">
        <v>0</v>
      </c>
      <c r="F7" s="40">
        <f aca="true" t="shared" si="0" ref="F7:F16">ABS(D7*E7)</f>
        <v>0</v>
      </c>
      <c r="G7" s="40">
        <f aca="true" t="shared" si="1" ref="G7:G17">ABS(H7-F7)</f>
        <v>0</v>
      </c>
      <c r="H7" s="41">
        <f aca="true" t="shared" si="2" ref="H7:H17">ABS(F7*1.21)</f>
        <v>0</v>
      </c>
      <c r="I7" s="42" t="s">
        <v>51</v>
      </c>
    </row>
    <row r="8" spans="1:9" ht="56.25">
      <c r="A8" s="48" t="s">
        <v>99</v>
      </c>
      <c r="B8" s="44" t="s">
        <v>100</v>
      </c>
      <c r="C8" s="35" t="s">
        <v>0</v>
      </c>
      <c r="D8" s="45">
        <v>12</v>
      </c>
      <c r="E8" s="39">
        <v>0</v>
      </c>
      <c r="F8" s="40">
        <f t="shared" si="0"/>
        <v>0</v>
      </c>
      <c r="G8" s="40">
        <f t="shared" si="1"/>
        <v>0</v>
      </c>
      <c r="H8" s="41">
        <f t="shared" si="2"/>
        <v>0</v>
      </c>
      <c r="I8" s="42" t="s">
        <v>51</v>
      </c>
    </row>
    <row r="9" spans="1:9" ht="112.5">
      <c r="A9" s="48" t="s">
        <v>101</v>
      </c>
      <c r="B9" s="44" t="s">
        <v>102</v>
      </c>
      <c r="C9" s="35" t="s">
        <v>0</v>
      </c>
      <c r="D9" s="45">
        <v>1</v>
      </c>
      <c r="E9" s="39">
        <v>0</v>
      </c>
      <c r="F9" s="40">
        <f t="shared" si="0"/>
        <v>0</v>
      </c>
      <c r="G9" s="40">
        <f t="shared" si="1"/>
        <v>0</v>
      </c>
      <c r="H9" s="41">
        <f t="shared" si="2"/>
        <v>0</v>
      </c>
      <c r="I9" s="42" t="s">
        <v>51</v>
      </c>
    </row>
    <row r="10" spans="1:9" ht="135">
      <c r="A10" s="48" t="s">
        <v>103</v>
      </c>
      <c r="B10" s="44" t="s">
        <v>104</v>
      </c>
      <c r="C10" s="35" t="s">
        <v>0</v>
      </c>
      <c r="D10" s="45">
        <v>1</v>
      </c>
      <c r="E10" s="39">
        <v>0</v>
      </c>
      <c r="F10" s="40">
        <f t="shared" si="0"/>
        <v>0</v>
      </c>
      <c r="G10" s="40">
        <f t="shared" si="1"/>
        <v>0</v>
      </c>
      <c r="H10" s="41">
        <f t="shared" si="2"/>
        <v>0</v>
      </c>
      <c r="I10" s="34"/>
    </row>
    <row r="11" spans="1:9" ht="90">
      <c r="A11" s="48" t="s">
        <v>105</v>
      </c>
      <c r="B11" s="44" t="s">
        <v>106</v>
      </c>
      <c r="C11" s="35" t="s">
        <v>0</v>
      </c>
      <c r="D11" s="45">
        <v>1</v>
      </c>
      <c r="E11" s="39">
        <v>0</v>
      </c>
      <c r="F11" s="40">
        <f t="shared" si="0"/>
        <v>0</v>
      </c>
      <c r="G11" s="40">
        <f t="shared" si="1"/>
        <v>0</v>
      </c>
      <c r="H11" s="41">
        <f t="shared" si="2"/>
        <v>0</v>
      </c>
      <c r="I11" s="42" t="s">
        <v>51</v>
      </c>
    </row>
    <row r="12" spans="1:9" ht="78.75">
      <c r="A12" s="48" t="s">
        <v>107</v>
      </c>
      <c r="B12" s="44" t="s">
        <v>108</v>
      </c>
      <c r="C12" s="35" t="s">
        <v>0</v>
      </c>
      <c r="D12" s="45">
        <v>12</v>
      </c>
      <c r="E12" s="39">
        <v>0</v>
      </c>
      <c r="F12" s="40">
        <f t="shared" si="0"/>
        <v>0</v>
      </c>
      <c r="G12" s="40">
        <f t="shared" si="1"/>
        <v>0</v>
      </c>
      <c r="H12" s="41">
        <f t="shared" si="2"/>
        <v>0</v>
      </c>
      <c r="I12" s="42" t="s">
        <v>51</v>
      </c>
    </row>
    <row r="13" spans="1:9" ht="22.5">
      <c r="A13" s="48" t="s">
        <v>109</v>
      </c>
      <c r="B13" s="46" t="s">
        <v>110</v>
      </c>
      <c r="C13" s="35" t="s">
        <v>0</v>
      </c>
      <c r="D13" s="45">
        <v>12</v>
      </c>
      <c r="E13" s="39">
        <v>0</v>
      </c>
      <c r="F13" s="40">
        <f t="shared" si="0"/>
        <v>0</v>
      </c>
      <c r="G13" s="40">
        <f t="shared" si="1"/>
        <v>0</v>
      </c>
      <c r="H13" s="41">
        <f t="shared" si="2"/>
        <v>0</v>
      </c>
      <c r="I13" s="34"/>
    </row>
    <row r="14" spans="1:9" ht="12.75">
      <c r="A14" s="48" t="s">
        <v>111</v>
      </c>
      <c r="B14" s="44" t="s">
        <v>112</v>
      </c>
      <c r="C14" s="35" t="s">
        <v>0</v>
      </c>
      <c r="D14" s="45">
        <v>12</v>
      </c>
      <c r="E14" s="39">
        <v>0</v>
      </c>
      <c r="F14" s="40">
        <f t="shared" si="0"/>
        <v>0</v>
      </c>
      <c r="G14" s="40">
        <f t="shared" si="1"/>
        <v>0</v>
      </c>
      <c r="H14" s="41">
        <f t="shared" si="2"/>
        <v>0</v>
      </c>
      <c r="I14" s="34"/>
    </row>
    <row r="15" spans="1:9" ht="22.5">
      <c r="A15" s="48" t="s">
        <v>113</v>
      </c>
      <c r="B15" s="44" t="s">
        <v>114</v>
      </c>
      <c r="C15" s="35" t="s">
        <v>0</v>
      </c>
      <c r="D15" s="45">
        <v>1</v>
      </c>
      <c r="E15" s="39">
        <v>0</v>
      </c>
      <c r="F15" s="40">
        <f t="shared" si="0"/>
        <v>0</v>
      </c>
      <c r="G15" s="40">
        <f t="shared" si="1"/>
        <v>0</v>
      </c>
      <c r="H15" s="41">
        <f t="shared" si="2"/>
        <v>0</v>
      </c>
      <c r="I15" s="34"/>
    </row>
    <row r="16" spans="1:9" ht="12.75">
      <c r="A16" s="48" t="s">
        <v>115</v>
      </c>
      <c r="B16" s="44" t="s">
        <v>123</v>
      </c>
      <c r="C16" s="35" t="s">
        <v>0</v>
      </c>
      <c r="D16" s="45">
        <v>1</v>
      </c>
      <c r="E16" s="39">
        <v>0</v>
      </c>
      <c r="F16" s="40">
        <f t="shared" si="0"/>
        <v>0</v>
      </c>
      <c r="G16" s="40">
        <f t="shared" si="1"/>
        <v>0</v>
      </c>
      <c r="H16" s="41">
        <f t="shared" si="2"/>
        <v>0</v>
      </c>
      <c r="I16" s="34"/>
    </row>
    <row r="17" spans="1:8" ht="15.75">
      <c r="A17" s="67" t="s">
        <v>116</v>
      </c>
      <c r="B17" s="68"/>
      <c r="C17" s="18"/>
      <c r="D17" s="18"/>
      <c r="E17" s="19"/>
      <c r="F17" s="19">
        <f>SUM(F4:F16)</f>
        <v>0</v>
      </c>
      <c r="G17" s="19">
        <f t="shared" si="1"/>
        <v>0</v>
      </c>
      <c r="H17" s="19">
        <f t="shared" si="2"/>
        <v>0</v>
      </c>
    </row>
    <row r="18" spans="2:8" ht="12.75">
      <c r="B18" s="69" t="s">
        <v>24</v>
      </c>
      <c r="C18" s="22"/>
      <c r="D18" s="22"/>
      <c r="E18" s="22"/>
      <c r="F18" s="22"/>
      <c r="G18" s="22"/>
      <c r="H18" s="22"/>
    </row>
    <row r="19" spans="2:8" ht="12.75">
      <c r="B19" s="69"/>
      <c r="C19" s="22"/>
      <c r="D19" s="22"/>
      <c r="E19" s="22"/>
      <c r="F19" s="22"/>
      <c r="G19" s="22"/>
      <c r="H19" s="22"/>
    </row>
  </sheetData>
  <sheetProtection/>
  <mergeCells count="3">
    <mergeCell ref="A1:I2"/>
    <mergeCell ref="A17:B17"/>
    <mergeCell ref="B18:B19"/>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Gregor</cp:lastModifiedBy>
  <cp:lastPrinted>2023-06-06T10:35:26Z</cp:lastPrinted>
  <dcterms:created xsi:type="dcterms:W3CDTF">2018-04-10T08:25:02Z</dcterms:created>
  <dcterms:modified xsi:type="dcterms:W3CDTF">2024-01-23T15:19:35Z</dcterms:modified>
  <cp:category/>
  <cp:version/>
  <cp:contentType/>
  <cp:contentStatus/>
</cp:coreProperties>
</file>