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a bourací prá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Stavební a bourací práce'!$C$91:$K$280</definedName>
    <definedName name="_xlnm.Print_Area" localSheetId="1">'1 - Stavební a bourací práce'!$C$4:$J$39,'1 - Stavební a bourací práce'!$C$45:$J$73,'1 - Stavební a bourací práce'!$C$79:$K$280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Stavební a bourací práce'!$91:$91</definedName>
  </definedNames>
  <calcPr fullCalcOnLoad="1"/>
</workbook>
</file>

<file path=xl/sharedStrings.xml><?xml version="1.0" encoding="utf-8"?>
<sst xmlns="http://schemas.openxmlformats.org/spreadsheetml/2006/main" count="2468" uniqueCount="566">
  <si>
    <t>Export Komplet</t>
  </si>
  <si>
    <t>VZ</t>
  </si>
  <si>
    <t>2.0</t>
  </si>
  <si>
    <t>ZAMOK</t>
  </si>
  <si>
    <t>False</t>
  </si>
  <si>
    <t>{9661e5d8-b55e-4da2-baea-5e783844d167}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</si>
  <si>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</si>
  <si>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</si>
  <si>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</si>
  <si>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</si>
  <si>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</si>
  <si>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</si>
  <si>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</si>
  <si>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</si>
  <si>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R83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</si>
  <si>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</si>
  <si>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</si>
  <si>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Posílení stropu nad 1 NP, Městké muzeum Mariánské Lázně</t>
  </si>
  <si>
    <t>KSO:</t>
  </si>
  <si>
    <t>801 45 1</t>
  </si>
  <si>
    <t>CC-CZ:</t>
  </si>
  <si>
    <t>12621</t>
  </si>
  <si>
    <t>Místo:</t>
  </si>
  <si>
    <t xml:space="preserve"> </t>
  </si>
  <si>
    <t>Datum:</t>
  </si>
  <si>
    <t>10. 7. 2023</t>
  </si>
  <si>
    <t>Zadavatel:</t>
  </si>
  <si>
    <t>IČ:</t>
  </si>
  <si>
    <t/>
  </si>
  <si>
    <t>Město Mariánské Lázně</t>
  </si>
  <si>
    <t>DIČ:</t>
  </si>
  <si>
    <t>Uchazeč:</t>
  </si>
  <si>
    <t>Vyplň údaj</t>
  </si>
  <si>
    <t>Projektant:</t>
  </si>
  <si>
    <t>Ing. Ivan Beneš</t>
  </si>
  <si>
    <t>True</t>
  </si>
  <si>
    <t>Zpracovatel:</t>
  </si>
  <si>
    <t xml:space="preserve">Ing. Tomáš Hrdlička, Ph.D.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</si>
  <si>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</si>
  <si>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</si>
  <si>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</si>
  <si>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</si>
  <si>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</si>
  <si>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</si>
  <si>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</si>
  <si>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</si>
  <si>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</si>
  <si>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</si>
  <si>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</si>
  <si>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</si>
  <si>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</si>
  <si>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</si>
  <si>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</si>
  <si>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</si>
  <si>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</si>
  <si>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</si>
  <si>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</si>
  <si>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</si>
  <si>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</si>
  <si>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</si>
  <si>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</si>
  <si>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</si>
  <si>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</si>
  <si>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</si>
  <si>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</si>
  <si>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</si>
  <si>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</si>
  <si>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</si>
  <si>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</si>
  <si>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</si>
  <si>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</si>
  <si>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</si>
  <si>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</si>
  <si>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</si>
  <si>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</si>
  <si>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</si>
  <si>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</si>
  <si>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</si>
  <si>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</si>
  <si>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</si>
  <si>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a bourací práce</t>
  </si>
  <si>
    <t>STA</t>
  </si>
  <si>
    <t>{73fafa93-9155-4170-a98b-f212791be72d}</t>
  </si>
  <si>
    <t>2</t>
  </si>
  <si>
    <t>KRYCÍ LIST SOUPISU PRACÍ</t>
  </si>
  <si>
    <t>Objekt:</t>
  </si>
  <si>
    <t>1 - Stavební a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</si>
  <si>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</si>
  <si>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</si>
  <si>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</si>
  <si>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</si>
  <si>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</si>
  <si>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</si>
  <si>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</si>
  <si>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  63 - Podlahy a podlahové konstrukce</t>
  </si>
  <si>
    <t xml:space="preserve">        63-4 - Samonivelační stěrka</t>
  </si>
  <si>
    <t xml:space="preserve">    9 - Ostatní konstrukce a práce, bourání</t>
  </si>
  <si>
    <t xml:space="preserve">    94 - Lešení a stavební výtahy</t>
  </si>
  <si>
    <t xml:space="preserve">    964 - Bourání</t>
  </si>
  <si>
    <t xml:space="preserve">      997 - Přesun sutě</t>
  </si>
  <si>
    <t xml:space="preserve">    998 - Přesun hmot</t>
  </si>
  <si>
    <t>PSV - Práce a dodávky PSV</t>
  </si>
  <si>
    <t xml:space="preserve">    763 - Konstrukce suché výstavby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</si>
  <si>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</si>
  <si>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</si>
  <si>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</si>
  <si>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</si>
  <si>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</si>
  <si>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</si>
  <si>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</si>
  <si>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</si>
  <si>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</si>
  <si>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</si>
  <si>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</si>
  <si>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</si>
  <si>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</si>
  <si>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</si>
  <si>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</si>
  <si>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</si>
  <si>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</si>
  <si>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</si>
  <si>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</si>
  <si>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</si>
  <si>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K004</t>
  </si>
  <si>
    <t>Navaření profilu ve specifikaci na stáv nosník shora (rýha v podlaze), konstruční svár tl. 5 mm plný a částečně stehovaný dle PD, vč. přípravy materiálu krácením</t>
  </si>
  <si>
    <t>t</t>
  </si>
  <si>
    <t>vlastní</t>
  </si>
  <si>
    <t>910905333</t>
  </si>
  <si>
    <t>M</t>
  </si>
  <si>
    <t>14550258</t>
  </si>
  <si>
    <t>profil ocelový svařovaný jakost S235 průřez čtvercový 60x60x5mm</t>
  </si>
  <si>
    <t>CS ÚRS 2023 02</t>
  </si>
  <si>
    <t>8</t>
  </si>
  <si>
    <t>460481693</t>
  </si>
  <si>
    <t>VV</t>
  </si>
  <si>
    <t>"opatření č. 2"1434/1000</t>
  </si>
  <si>
    <t>"opatření č. 3"299/1000</t>
  </si>
  <si>
    <t>Součet</t>
  </si>
  <si>
    <t>3</t>
  </si>
  <si>
    <t>14550319R</t>
  </si>
  <si>
    <t>profil ocelový svařovaný jakost S235 průřez čtvercový 80x80x6mm</t>
  </si>
  <si>
    <t>-668261641</t>
  </si>
  <si>
    <t>"opatření č. 1"870/1000</t>
  </si>
  <si>
    <t>K005</t>
  </si>
  <si>
    <t>Navaření profilu ve specifikaci na stáv nosník ze spodní strany, konstruční svár tl. 6 mm plný a částečně stehovaný dle PD, vč. přípravy materiálu krácením</t>
  </si>
  <si>
    <t>141992154</t>
  </si>
  <si>
    <t>5</t>
  </si>
  <si>
    <t>13010816</t>
  </si>
  <si>
    <t>ocel profilová jakost S235JR (11 375) průřez U (UPN) 100</t>
  </si>
  <si>
    <t>2093681067</t>
  </si>
  <si>
    <t>"opatření č. 4"747/1000</t>
  </si>
  <si>
    <t>6</t>
  </si>
  <si>
    <t>975121111</t>
  </si>
  <si>
    <t>Jednořadé podchycení konstrukcí systémovými prvky samostatnými stojkami výšky podepření do 4 m, zatížení do 750 kg/m zřízení</t>
  </si>
  <si>
    <t>m</t>
  </si>
  <si>
    <t>-1031600682</t>
  </si>
  <si>
    <t>Online PSC</t>
  </si>
  <si>
    <t>https://podminky.urs.cz/item/CS_URS_2023_02/975121111</t>
  </si>
  <si>
    <t>"v rozsahu opatření 01"(5,72+1,4+2,95+1,3+0,83)</t>
  </si>
  <si>
    <t>"v rozsahu opatření 02"2*(4,25+2,15+5,45+0,1*3+10,85)</t>
  </si>
  <si>
    <t>"v rozsahu opatření 03"(2,06+2,3+0,34+2,3+1,95)</t>
  </si>
  <si>
    <t>"v rozsahu opatření 04"1*3</t>
  </si>
  <si>
    <t>7</t>
  </si>
  <si>
    <t>975121112</t>
  </si>
  <si>
    <t>Jednořadé podchycení konstrukcí systémovými prvky samostatnými stojkami výšky podepření do 4 m, zatížení do 750 kg/m příplatek za první a každý další den použití</t>
  </si>
  <si>
    <t>-1692009418</t>
  </si>
  <si>
    <t>https://podminky.urs.cz/item/CS_URS_2023_02/975121112</t>
  </si>
  <si>
    <t>P</t>
  </si>
  <si>
    <t>Poznámka k položce:
předpoklad 30 dní</t>
  </si>
  <si>
    <t>70,15*30 'Přepočtené koeficientem množství</t>
  </si>
  <si>
    <t>975121113</t>
  </si>
  <si>
    <t>Jednořadé podchycení konstrukcí systémovými prvky samostatnými stojkami výšky podepření do 4 m, zatížení do 750 kg/m odstranění</t>
  </si>
  <si>
    <t>-1376506312</t>
  </si>
  <si>
    <t>https://podminky.urs.cz/item/CS_URS_2023_02/975121113</t>
  </si>
  <si>
    <t>Úpravy povrchů, podlahy a osazování výplní</t>
  </si>
  <si>
    <t>9</t>
  </si>
  <si>
    <t>631311121</t>
  </si>
  <si>
    <t>Doplnění dosavadních mazanin prostým betonem s dodáním hmot, bez potěru, plochy jednotlivě do 1 m2 a tl. do 80 mm</t>
  </si>
  <si>
    <t>m3</t>
  </si>
  <si>
    <t>-1828651511</t>
  </si>
  <si>
    <t>https://podminky.urs.cz/item/CS_URS_2023_02/631311121</t>
  </si>
  <si>
    <t>"šířka 250 mm, hloubka cca 100 mm</t>
  </si>
  <si>
    <t>"opatření č. 1"5*10*0,25*0,1</t>
  </si>
  <si>
    <t>"opatření č. 2"5,4*32*0,25*0,1</t>
  </si>
  <si>
    <t>"opatření č. 3"6*6*0,25*0,1</t>
  </si>
  <si>
    <t>63</t>
  </si>
  <si>
    <t>Podlahy a podlahové konstrukce</t>
  </si>
  <si>
    <t>63-4</t>
  </si>
  <si>
    <t>Samonivelační stěrka</t>
  </si>
  <si>
    <t>10</t>
  </si>
  <si>
    <t>632451103</t>
  </si>
  <si>
    <t>Potěr cementový samonivelační ze suchých směsí tloušťky přes 5 do 10 mm</t>
  </si>
  <si>
    <t>m2</t>
  </si>
  <si>
    <t>1220278690</t>
  </si>
  <si>
    <t>https://podminky.urs.cz/item/CS_URS_2023_02/632451103</t>
  </si>
  <si>
    <t>"201"59,85</t>
  </si>
  <si>
    <t>"202"0</t>
  </si>
  <si>
    <t>"203"121,5</t>
  </si>
  <si>
    <t>"204"10,35</t>
  </si>
  <si>
    <t>"205"31,23</t>
  </si>
  <si>
    <t>"206"16,7</t>
  </si>
  <si>
    <t>"207"13,81</t>
  </si>
  <si>
    <t>"208"13,87</t>
  </si>
  <si>
    <t>"209"6,92</t>
  </si>
  <si>
    <t>"210"17,09</t>
  </si>
  <si>
    <t>"211"21,91</t>
  </si>
  <si>
    <t>"212"0</t>
  </si>
  <si>
    <t>"213"30,24</t>
  </si>
  <si>
    <t>"214"9,63</t>
  </si>
  <si>
    <t>"215"7,85</t>
  </si>
  <si>
    <t>"plocha bouraných příček"1,5</t>
  </si>
  <si>
    <t>11</t>
  </si>
  <si>
    <t>771121011</t>
  </si>
  <si>
    <t>Příprava podkladu před provedením dlažby nátěr penetrační na podlahu</t>
  </si>
  <si>
    <t>1654018741</t>
  </si>
  <si>
    <t>https://podminky.urs.cz/item/CS_URS_2023_02/771121011</t>
  </si>
  <si>
    <t>Ostatní konstrukce a práce, bourání</t>
  </si>
  <si>
    <t>12</t>
  </si>
  <si>
    <t>952901111</t>
  </si>
  <si>
    <t>Vyčištění budov nebo objektů před předáním do užívání budov bytové nebo občanské výstavby, světlé výšky podlaží do 4 m</t>
  </si>
  <si>
    <t>-147863920</t>
  </si>
  <si>
    <t>https://podminky.urs.cz/item/CS_URS_2023_02/952901111</t>
  </si>
  <si>
    <t>94</t>
  </si>
  <si>
    <t>Lešení a stavební výtahy</t>
  </si>
  <si>
    <t>13</t>
  </si>
  <si>
    <t>949101111</t>
  </si>
  <si>
    <t>Lešení pomocné pracovní pro objekty pozemních staveb pro zatížení do 150 kg/m2, o výšce lešeňové podlahy do 1,9 m</t>
  </si>
  <si>
    <t>2102852272</t>
  </si>
  <si>
    <t>https://podminky.urs.cz/item/CS_URS_2023_02/949101111</t>
  </si>
  <si>
    <t>"pomocné lešení pro opatření č. 4"8,95*1</t>
  </si>
  <si>
    <t>964</t>
  </si>
  <si>
    <t>Bourání</t>
  </si>
  <si>
    <t>14</t>
  </si>
  <si>
    <t>772523811</t>
  </si>
  <si>
    <t>Demontáž dlažby z kamene k dalšímu použití z měkkých kamenů kladených do malty</t>
  </si>
  <si>
    <t>1329506869</t>
  </si>
  <si>
    <t>https://podminky.urs.cz/item/CS_URS_2023_02/772523811</t>
  </si>
  <si>
    <t>"201"59,85-5*3</t>
  </si>
  <si>
    <t>771573810</t>
  </si>
  <si>
    <t>Demontáž podlah z dlaždic keramických lepených</t>
  </si>
  <si>
    <t>-1722005985</t>
  </si>
  <si>
    <t>https://podminky.urs.cz/item/CS_URS_2023_02/771573810</t>
  </si>
  <si>
    <t>16</t>
  </si>
  <si>
    <t>776201811</t>
  </si>
  <si>
    <t>Demontáž povlakových podlahovin lepených ručně bez podložky</t>
  </si>
  <si>
    <t>-385919668</t>
  </si>
  <si>
    <t>https://podminky.urs.cz/item/CS_URS_2023_02/776201811</t>
  </si>
  <si>
    <t>"201"5*3</t>
  </si>
  <si>
    <t>17</t>
  </si>
  <si>
    <t>965046111</t>
  </si>
  <si>
    <t>Broušení stávajících betonových podlah úběr do 3 mm</t>
  </si>
  <si>
    <t>-1860568710</t>
  </si>
  <si>
    <t>https://podminky.urs.cz/item/CS_URS_2023_02/965046111</t>
  </si>
  <si>
    <t>"srovnání po burání dlažby</t>
  </si>
  <si>
    <t>59,85+9,63+7,85</t>
  </si>
  <si>
    <t>"plocha po bouraných příčkách"1</t>
  </si>
  <si>
    <t>18</t>
  </si>
  <si>
    <t>962031132</t>
  </si>
  <si>
    <t>Bourání příček z cihel, tvárnic nebo příčkovek z cihel pálených, plných nebo dutých na maltu vápennou nebo vápenocementovou, tl. do 100 mm</t>
  </si>
  <si>
    <t>-1976467960</t>
  </si>
  <si>
    <t>https://podminky.urs.cz/item/CS_URS_2023_02/962031132</t>
  </si>
  <si>
    <t>4,35*(2,4+3,27+0,1+2,47+5,35)</t>
  </si>
  <si>
    <t>19</t>
  </si>
  <si>
    <t>763111811</t>
  </si>
  <si>
    <t>Demontáž příček ze sádrokartonových desek s nosnou konstrukcí z ocelových profilů jednoduchých, opláštění jednoduché</t>
  </si>
  <si>
    <t>1273356012</t>
  </si>
  <si>
    <t>https://podminky.urs.cz/item/CS_URS_2023_02/763111811</t>
  </si>
  <si>
    <t>4,35*(3,93+0,1+3,25+0,1+4,02+4,25*2+2,15)</t>
  </si>
  <si>
    <t>4,35*(4,02+0,1+3,25+3,45+5,45+5,45*2+5,45)</t>
  </si>
  <si>
    <t>20</t>
  </si>
  <si>
    <t>K008</t>
  </si>
  <si>
    <t>Odstranění podhledu - předdpoklad při odstranění příček - desky lignopor na dřevěném roštu + dodatečná TI ze skelných vláken</t>
  </si>
  <si>
    <t>185849371</t>
  </si>
  <si>
    <t>977311111</t>
  </si>
  <si>
    <t>Řezání stávajících betonových mazanin bez vyztužení hloubky do 50 mm</t>
  </si>
  <si>
    <t>2108257911</t>
  </si>
  <si>
    <t>https://podminky.urs.cz/item/CS_URS_2023_02/977311111</t>
  </si>
  <si>
    <t>"naříznutí pro vybourání v pásu</t>
  </si>
  <si>
    <t>"opatření č. 1"5*10*2</t>
  </si>
  <si>
    <t>"opatření č. 2"5,4*32*2</t>
  </si>
  <si>
    <t>"opatření č. 3"6*6*2</t>
  </si>
  <si>
    <t>22</t>
  </si>
  <si>
    <t>974042557</t>
  </si>
  <si>
    <t>Vysekání rýh v betonové nebo jiné monolitické dlažbě s betonovým podkladem do hl. 100 mm a šířky do 300 mm</t>
  </si>
  <si>
    <t>-861360199</t>
  </si>
  <si>
    <t>https://podminky.urs.cz/item/CS_URS_2023_02/974042557</t>
  </si>
  <si>
    <t>"opatření č. 1"5*10</t>
  </si>
  <si>
    <t>"opatření č. 2"5,4*32</t>
  </si>
  <si>
    <t>"opatření č. 3"6*6</t>
  </si>
  <si>
    <t>23</t>
  </si>
  <si>
    <t>K003</t>
  </si>
  <si>
    <t>Očištění rýhy v podlaze pro navaření nosníku vč. očištění václ. nosníku</t>
  </si>
  <si>
    <t>bm</t>
  </si>
  <si>
    <t>1130515460</t>
  </si>
  <si>
    <t>24</t>
  </si>
  <si>
    <t>K007</t>
  </si>
  <si>
    <t>Očištění nosníku pro další navaření (opatření č. 4) předpoklad plentování na rabic. pletivo, výška nosníku 340 mm</t>
  </si>
  <si>
    <t>-356135362</t>
  </si>
  <si>
    <t>25</t>
  </si>
  <si>
    <t>HZS1292</t>
  </si>
  <si>
    <t>Hodinové zúčtovací sazby profesí HSV zemní a pomocné práce stavební dělník</t>
  </si>
  <si>
    <t>hod</t>
  </si>
  <si>
    <t>-20330660</t>
  </si>
  <si>
    <t>https://podminky.urs.cz/item/CS_URS_2023_02/HZS1292</t>
  </si>
  <si>
    <t>"ostatní práce"5</t>
  </si>
  <si>
    <t>26</t>
  </si>
  <si>
    <t>K006</t>
  </si>
  <si>
    <t>Demontáž stávající elektroinstalace vč. odpojení</t>
  </si>
  <si>
    <t>-1590679171</t>
  </si>
  <si>
    <t>27</t>
  </si>
  <si>
    <t>968072455</t>
  </si>
  <si>
    <t>Vybourání kovových rámů oken s křídly, dveřních zárubní, vrat, stěn, ostění nebo obkladů dveřních zárubní, plochy do 2 m2</t>
  </si>
  <si>
    <t>-1622250803</t>
  </si>
  <si>
    <t>https://podminky.urs.cz/item/CS_URS_2023_02/968072455</t>
  </si>
  <si>
    <t>"2 NP"0,8*2,02*5</t>
  </si>
  <si>
    <t>0,95*2,02</t>
  </si>
  <si>
    <t>28</t>
  </si>
  <si>
    <t>968072456</t>
  </si>
  <si>
    <t>Vybourání kovových rámů oken s křídly, dveřních zárubní, vrat, stěn, ostění nebo obkladů dveřních zárubní, plochy přes 2 m2</t>
  </si>
  <si>
    <t>-1180293520</t>
  </si>
  <si>
    <t>https://podminky.urs.cz/item/CS_URS_2023_02/968072456</t>
  </si>
  <si>
    <t>1,2*2,02*3</t>
  </si>
  <si>
    <t>1*2,02</t>
  </si>
  <si>
    <t>997</t>
  </si>
  <si>
    <t>Přesun sutě</t>
  </si>
  <si>
    <t>29</t>
  </si>
  <si>
    <t>997013211</t>
  </si>
  <si>
    <t>Vnitrostaveništní doprava suti a vybouraných hmot vodorovně do 50 m svisle ručně pro budovy a haly výšky do 6 m</t>
  </si>
  <si>
    <t>1707204623</t>
  </si>
  <si>
    <t>https://podminky.urs.cz/item/CS_URS_2023_02/997013211</t>
  </si>
  <si>
    <t>30</t>
  </si>
  <si>
    <t>997013501</t>
  </si>
  <si>
    <t>Odvoz suti a vybouraných hmot na skládku nebo meziskládku se složením, na vzdálenost do 1 km</t>
  </si>
  <si>
    <t>1275239914</t>
  </si>
  <si>
    <t>https://podminky.urs.cz/item/CS_URS_2023_02/997013501</t>
  </si>
  <si>
    <t>31</t>
  </si>
  <si>
    <t>997013509</t>
  </si>
  <si>
    <t>Odvoz suti a vybouraných hmot na skládku nebo meziskládku se složením, na vzdálenost Příplatek k ceně za každý další i započatý 1 km přes 1 km</t>
  </si>
  <si>
    <t>1926281548</t>
  </si>
  <si>
    <t>https://podminky.urs.cz/item/CS_URS_2023_02/997013509</t>
  </si>
  <si>
    <t xml:space="preserve">Poznámka k položce:
celkem 25 km </t>
  </si>
  <si>
    <t>56,991*14 'Přepočtené koeficientem množství</t>
  </si>
  <si>
    <t>32</t>
  </si>
  <si>
    <t>997013631</t>
  </si>
  <si>
    <t>Poplatek za uložení stavebního odpadu na skládce (skládkovné) směsného stavebního a demoličního zatříděného do Katalogu odpadů pod kódem 17 09 04</t>
  </si>
  <si>
    <t>686443252</t>
  </si>
  <si>
    <t>https://podminky.urs.cz/item/CS_URS_2023_02/997013631</t>
  </si>
  <si>
    <t>Poznámka k položce:
cena se upřesní dle místa uložení suti</t>
  </si>
  <si>
    <t>998</t>
  </si>
  <si>
    <t>Přesun hmot</t>
  </si>
  <si>
    <t>33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</si>
  <si>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</si>
  <si>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</si>
  <si>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-522901647</t>
  </si>
  <si>
    <t>https://podminky.urs.cz/item/CS_URS_2023_02/998018001</t>
  </si>
  <si>
    <t>PSV</t>
  </si>
  <si>
    <t>Práce a dodávky PSV</t>
  </si>
  <si>
    <t>763</t>
  </si>
  <si>
    <t>Konstrukce suché výstavby</t>
  </si>
  <si>
    <t>34</t>
  </si>
  <si>
    <t>763164655</t>
  </si>
  <si>
    <t>Obklad konstrukcí sádrokartonovými deskami včetně ochranných úhelníků ve tvaru U rozvinuté šíře přes 1,2 m, opláštěný deskou protipožární DF, tl. 12,5 mm</t>
  </si>
  <si>
    <t>-604620348</t>
  </si>
  <si>
    <t>https://podminky.urs.cz/item/CS_URS_2023_02/763164655</t>
  </si>
  <si>
    <t>"nosník 1 NP"</t>
  </si>
  <si>
    <t>8,95*(0,34+0,6+0,34)</t>
  </si>
  <si>
    <t>35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</si>
  <si>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</si>
  <si>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</si>
  <si>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-1639707260</t>
  </si>
  <si>
    <t>https://podminky.urs.cz/item/CS_URS_2023_02/998763301</t>
  </si>
  <si>
    <t>OST</t>
  </si>
  <si>
    <t>Ostatní</t>
  </si>
  <si>
    <t>36</t>
  </si>
  <si>
    <t>K002</t>
  </si>
  <si>
    <t>Zařízení stavenišě, doprava a jiné vedlejší náklady</t>
  </si>
  <si>
    <t>ks</t>
  </si>
  <si>
    <t>146007362</t>
  </si>
  <si>
    <t>37</t>
  </si>
  <si>
    <t>K001</t>
  </si>
  <si>
    <t>Protiprašná opatření, ochrana neřešených částí stavby</t>
  </si>
  <si>
    <t>-1299983688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</si>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</sst>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676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44</xdr:row>
      <xdr:rowOff>0</xdr:rowOff>
    </xdr:from>
    <xdr:to>
      <xdr:col>9</xdr:col>
      <xdr:colOff>1219200</xdr:colOff>
      <xdr:row>47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5819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78</xdr:row>
      <xdr:rowOff>0</xdr:rowOff>
    </xdr:from>
    <xdr:to>
      <xdr:col>9</xdr:col>
      <xdr:colOff>1219200</xdr:colOff>
      <xdr:row>81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668500"/>
          <a:ext cx="142875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75121111" TargetMode="External" /><Relationship Id="rId2" Type="http://schemas.openxmlformats.org/officeDocument/2006/relationships/hyperlink" Target="https://podminky.urs.cz/item/CS_URS_2023_02/975121112" TargetMode="External" /><Relationship Id="rId3" Type="http://schemas.openxmlformats.org/officeDocument/2006/relationships/hyperlink" Target="https://podminky.urs.cz/item/CS_URS_2023_02/975121113" TargetMode="External" /><Relationship Id="rId4" Type="http://schemas.openxmlformats.org/officeDocument/2006/relationships/hyperlink" Target="https://podminky.urs.cz/item/CS_URS_2023_02/631311121" TargetMode="External" /><Relationship Id="rId5" Type="http://schemas.openxmlformats.org/officeDocument/2006/relationships/hyperlink" Target="https://podminky.urs.cz/item/CS_URS_2023_02/632451103" TargetMode="External" /><Relationship Id="rId6" Type="http://schemas.openxmlformats.org/officeDocument/2006/relationships/hyperlink" Target="https://podminky.urs.cz/item/CS_URS_2023_02/771121011" TargetMode="External" /><Relationship Id="rId7" Type="http://schemas.openxmlformats.org/officeDocument/2006/relationships/hyperlink" Target="https://podminky.urs.cz/item/CS_URS_2023_02/952901111" TargetMode="External" /><Relationship Id="rId8" Type="http://schemas.openxmlformats.org/officeDocument/2006/relationships/hyperlink" Target="https://podminky.urs.cz/item/CS_URS_2023_02/949101111" TargetMode="External" /><Relationship Id="rId9" Type="http://schemas.openxmlformats.org/officeDocument/2006/relationships/hyperlink" Target="https://podminky.urs.cz/item/CS_URS_2023_02/772523811" TargetMode="External" /><Relationship Id="rId10" Type="http://schemas.openxmlformats.org/officeDocument/2006/relationships/hyperlink" Target="https://podminky.urs.cz/item/CS_URS_2023_02/771573810" TargetMode="External" /><Relationship Id="rId11" Type="http://schemas.openxmlformats.org/officeDocument/2006/relationships/hyperlink" Target="https://podminky.urs.cz/item/CS_URS_2023_02/776201811" TargetMode="External" /><Relationship Id="rId12" Type="http://schemas.openxmlformats.org/officeDocument/2006/relationships/hyperlink" Target="https://podminky.urs.cz/item/CS_URS_2023_02/965046111" TargetMode="External" /><Relationship Id="rId13" Type="http://schemas.openxmlformats.org/officeDocument/2006/relationships/hyperlink" Target="https://podminky.urs.cz/item/CS_URS_2023_02/962031132" TargetMode="External" /><Relationship Id="rId14" Type="http://schemas.openxmlformats.org/officeDocument/2006/relationships/hyperlink" Target="https://podminky.urs.cz/item/CS_URS_2023_02/763111811" TargetMode="External" /><Relationship Id="rId15" Type="http://schemas.openxmlformats.org/officeDocument/2006/relationships/hyperlink" Target="https://podminky.urs.cz/item/CS_URS_2023_02/977311111" TargetMode="External" /><Relationship Id="rId16" Type="http://schemas.openxmlformats.org/officeDocument/2006/relationships/hyperlink" Target="https://podminky.urs.cz/item/CS_URS_2023_02/974042557" TargetMode="External" /><Relationship Id="rId17" Type="http://schemas.openxmlformats.org/officeDocument/2006/relationships/hyperlink" Target="https://podminky.urs.cz/item/CS_URS_2023_02/HZS1292" TargetMode="External" /><Relationship Id="rId18" Type="http://schemas.openxmlformats.org/officeDocument/2006/relationships/hyperlink" Target="https://podminky.urs.cz/item/CS_URS_2023_02/968072455" TargetMode="External" /><Relationship Id="rId19" Type="http://schemas.openxmlformats.org/officeDocument/2006/relationships/hyperlink" Target="https://podminky.urs.cz/item/CS_URS_2023_02/968072456" TargetMode="External" /><Relationship Id="rId20" Type="http://schemas.openxmlformats.org/officeDocument/2006/relationships/hyperlink" Target="https://podminky.urs.cz/item/CS_URS_2023_02/997013211" TargetMode="External" /><Relationship Id="rId21" Type="http://schemas.openxmlformats.org/officeDocument/2006/relationships/hyperlink" Target="https://podminky.urs.cz/item/CS_URS_2023_02/997013501" TargetMode="External" /><Relationship Id="rId22" Type="http://schemas.openxmlformats.org/officeDocument/2006/relationships/hyperlink" Target="https://podminky.urs.cz/item/CS_URS_2023_02/997013509" TargetMode="External" /><Relationship Id="rId23" Type="http://schemas.openxmlformats.org/officeDocument/2006/relationships/hyperlink" Target="https://podminky.urs.cz/item/CS_URS_2023_02/997013631" TargetMode="External" /><Relationship Id="rId24" Type="http://schemas.openxmlformats.org/officeDocument/2006/relationships/hyperlink" Target="https://podminky.urs.cz/item/CS_URS_2023_02/998018001" TargetMode="External" /><Relationship Id="rId25" Type="http://schemas.openxmlformats.org/officeDocument/2006/relationships/hyperlink" Target="https://podminky.urs.cz/item/CS_URS_2023_02/763164655" TargetMode="External" /><Relationship Id="rId26" Type="http://schemas.openxmlformats.org/officeDocument/2006/relationships/hyperlink" Target="https://podminky.urs.cz/item/CS_URS_2023_02/998763301" TargetMode="External" /><Relationship Id="rId2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R83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Posílení stropu nad 1 NP, Městké muzeum Mariánské Lázně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10. 7. 2023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Mariánské Lázně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Ing. Ivan Beneš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Ing. Tomáš Hrdlička, Ph.D.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28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16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Stavební a bourací práce'!J30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'1 - Stavební a bourací práce'!P92</f>
        <v>0</v>
      </c>
      <c r="AV55" s="122">
        <f>'1 - Stavební a bourací práce'!J33</f>
        <v>0</v>
      </c>
      <c r="AW55" s="122">
        <f>'1 - Stavební a bourací práce'!J34</f>
        <v>0</v>
      </c>
      <c r="AX55" s="122">
        <f>'1 - Stavební a bourací práce'!J35</f>
        <v>0</v>
      </c>
      <c r="AY55" s="122">
        <f>'1 - Stavební a bourací práce'!J36</f>
        <v>0</v>
      </c>
      <c r="AZ55" s="122">
        <f>'1 - Stavební a bourací práce'!F33</f>
        <v>0</v>
      </c>
      <c r="BA55" s="122">
        <f>'1 - Stavební a bourací práce'!F34</f>
        <v>0</v>
      </c>
      <c r="BB55" s="122">
        <f>'1 - Stavební a bourací práce'!F35</f>
        <v>0</v>
      </c>
      <c r="BC55" s="122">
        <f>'1 - Stavební a bourací práce'!F36</f>
        <v>0</v>
      </c>
      <c r="BD55" s="124">
        <f>'1 - Stavební a bourací práce'!F37</f>
        <v>0</v>
      </c>
      <c r="BE55" s="7"/>
      <c r="BT55" s="125" t="s">
        <v>79</v>
      </c>
      <c r="BV55" s="125" t="s">
        <v>76</v>
      </c>
      <c r="BW55" s="125" t="s">
        <v>82</v>
      </c>
      <c r="BX55" s="125" t="s">
        <v>5</v>
      </c>
      <c r="CL55" s="125" t="s">
        <v>28</v>
      </c>
      <c r="CM55" s="125" t="s">
        <v>83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FEE5" sheet="1" objects="1" scenarios="1" formatColumns="0" formatRows="0"/>
  <mergeCells count="42"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J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Stavební a bourac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83</v>
      </c>
    </row>
    <row r="4" spans="2:46" s="1" customFormat="1" ht="24.95" customHeight="1">
      <c r="B4" s="22"/>
      <c r="D4" s="128" t="s">
        <v>84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0" t="s">
        <v>16</v>
      </c>
      <c r="L6" s="22"/>
    </row>
    <row r="7" spans="2:12" s="1" customFormat="1" ht="16.5" customHeight="1">
      <c r="B7" s="22"/>
      <c r="E7" s="131" t="str">
        <f>'Rekapitulace stavby'!K6</f>
        <v>Posílení stropu nad 1 NP, Městké muzeum Mariánské Lázně</v>
      </c>
      <c r="F7" s="130"/>
      <c r="G7" s="130"/>
      <c r="H7" s="130"/>
      <c r="L7" s="22"/>
    </row>
    <row r="8" spans="1:31" s="2" customFormat="1" ht="12" customHeight="1">
      <c r="A8" s="40"/>
      <c r="B8" s="46"/>
      <c r="C8" s="40"/>
      <c r="D8" s="130" t="s">
        <v>85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3" t="s">
        <v>86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0" t="s">
        <v>18</v>
      </c>
      <c r="E11" s="40"/>
      <c r="F11" s="134" t="s">
        <v>28</v>
      </c>
      <c r="G11" s="40"/>
      <c r="H11" s="40"/>
      <c r="I11" s="130" t="s">
        <v>20</v>
      </c>
      <c r="J11" s="134" t="s">
        <v>28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22</v>
      </c>
      <c r="E12" s="40"/>
      <c r="F12" s="134" t="s">
        <v>23</v>
      </c>
      <c r="G12" s="40"/>
      <c r="H12" s="40"/>
      <c r="I12" s="130" t="s">
        <v>24</v>
      </c>
      <c r="J12" s="135" t="str">
        <f>'Rekapitulace stavby'!AN8</f>
        <v>10. 7. 2023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0" t="s">
        <v>26</v>
      </c>
      <c r="E14" s="40"/>
      <c r="F14" s="40"/>
      <c r="G14" s="40"/>
      <c r="H14" s="40"/>
      <c r="I14" s="130" t="s">
        <v>27</v>
      </c>
      <c r="J14" s="134" t="s">
        <v>28</v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4" t="s">
        <v>29</v>
      </c>
      <c r="F15" s="40"/>
      <c r="G15" s="40"/>
      <c r="H15" s="40"/>
      <c r="I15" s="130" t="s">
        <v>30</v>
      </c>
      <c r="J15" s="134" t="s">
        <v>28</v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0" t="s">
        <v>31</v>
      </c>
      <c r="E17" s="40"/>
      <c r="F17" s="40"/>
      <c r="G17" s="40"/>
      <c r="H17" s="40"/>
      <c r="I17" s="130" t="s">
        <v>27</v>
      </c>
      <c r="J17" s="35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4"/>
      <c r="G18" s="134"/>
      <c r="H18" s="134"/>
      <c r="I18" s="130" t="s">
        <v>30</v>
      </c>
      <c r="J18" s="35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0" t="s">
        <v>33</v>
      </c>
      <c r="E20" s="40"/>
      <c r="F20" s="40"/>
      <c r="G20" s="40"/>
      <c r="H20" s="40"/>
      <c r="I20" s="130" t="s">
        <v>27</v>
      </c>
      <c r="J20" s="134" t="s">
        <v>28</v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4" t="s">
        <v>34</v>
      </c>
      <c r="F21" s="40"/>
      <c r="G21" s="40"/>
      <c r="H21" s="40"/>
      <c r="I21" s="130" t="s">
        <v>30</v>
      </c>
      <c r="J21" s="134" t="s">
        <v>28</v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0" t="s">
        <v>36</v>
      </c>
      <c r="E23" s="40"/>
      <c r="F23" s="40"/>
      <c r="G23" s="40"/>
      <c r="H23" s="40"/>
      <c r="I23" s="130" t="s">
        <v>27</v>
      </c>
      <c r="J23" s="134" t="s">
        <v>28</v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4" t="s">
        <v>37</v>
      </c>
      <c r="F24" s="40"/>
      <c r="G24" s="40"/>
      <c r="H24" s="40"/>
      <c r="I24" s="130" t="s">
        <v>30</v>
      </c>
      <c r="J24" s="134" t="s">
        <v>28</v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0" t="s">
        <v>38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36"/>
      <c r="B27" s="137"/>
      <c r="C27" s="136"/>
      <c r="D27" s="136"/>
      <c r="E27" s="138" t="s">
        <v>39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1" t="s">
        <v>40</v>
      </c>
      <c r="E30" s="40"/>
      <c r="F30" s="40"/>
      <c r="G30" s="40"/>
      <c r="H30" s="40"/>
      <c r="I30" s="40"/>
      <c r="J30" s="142">
        <f>ROUND(J92,2)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3" t="s">
        <v>42</v>
      </c>
      <c r="G32" s="40"/>
      <c r="H32" s="40"/>
      <c r="I32" s="143" t="s">
        <v>41</v>
      </c>
      <c r="J32" s="143" t="s">
        <v>43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4" t="s">
        <v>44</v>
      </c>
      <c r="E33" s="130" t="s">
        <v>45</v>
      </c>
      <c r="F33" s="145">
        <f>ROUND((SUM(BE92:BE280)),2)</f>
        <v>0</v>
      </c>
      <c r="G33" s="40"/>
      <c r="H33" s="40"/>
      <c r="I33" s="146">
        <v>0.21</v>
      </c>
      <c r="J33" s="145">
        <f>ROUND(((SUM(BE92:BE280))*I33),2)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0" t="s">
        <v>46</v>
      </c>
      <c r="F34" s="145">
        <f>ROUND((SUM(BF92:BF280)),2)</f>
        <v>0</v>
      </c>
      <c r="G34" s="40"/>
      <c r="H34" s="40"/>
      <c r="I34" s="146">
        <v>0.15</v>
      </c>
      <c r="J34" s="145">
        <f>ROUND(((SUM(BF92:BF280))*I34),2)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47</v>
      </c>
      <c r="F35" s="145">
        <f>ROUND((SUM(BG92:BG280)),2)</f>
        <v>0</v>
      </c>
      <c r="G35" s="40"/>
      <c r="H35" s="40"/>
      <c r="I35" s="146">
        <v>0.21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0" t="s">
        <v>48</v>
      </c>
      <c r="F36" s="145">
        <f>ROUND((SUM(BH92:BH280)),2)</f>
        <v>0</v>
      </c>
      <c r="G36" s="40"/>
      <c r="H36" s="40"/>
      <c r="I36" s="146">
        <v>0.15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0" t="s">
        <v>49</v>
      </c>
      <c r="F37" s="145">
        <f>ROUND((SUM(BI92:BI280)),2)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7"/>
      <c r="D39" s="148" t="s">
        <v>50</v>
      </c>
      <c r="E39" s="149"/>
      <c r="F39" s="149"/>
      <c r="G39" s="150" t="s">
        <v>51</v>
      </c>
      <c r="H39" s="151" t="s">
        <v>52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87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8" t="str">
        <f>E7</f>
        <v>Posílení stropu nad 1 NP, Městké muzeum Mariánské Lázně</v>
      </c>
      <c r="F48" s="34"/>
      <c r="G48" s="34"/>
      <c r="H48" s="34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85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1 - Stavební a bourací práce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10. 7. 2023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Mariánské Lázně</v>
      </c>
      <c r="G54" s="42"/>
      <c r="H54" s="42"/>
      <c r="I54" s="34" t="s">
        <v>33</v>
      </c>
      <c r="J54" s="38" t="str">
        <f>E21</f>
        <v>Ing. Ivan Beneš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Ing. Tomáš Hrdlička, Ph.D. 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59" t="s">
        <v>88</v>
      </c>
      <c r="D57" s="160"/>
      <c r="E57" s="160"/>
      <c r="F57" s="160"/>
      <c r="G57" s="160"/>
      <c r="H57" s="160"/>
      <c r="I57" s="160"/>
      <c r="J57" s="161" t="s">
        <v>89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2" t="s">
        <v>72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90</v>
      </c>
    </row>
    <row r="60" spans="1:31" s="9" customFormat="1" ht="24.95" customHeight="1">
      <c r="A60" s="9"/>
      <c r="B60" s="163"/>
      <c r="C60" s="164"/>
      <c r="D60" s="165" t="s">
        <v>91</v>
      </c>
      <c r="E60" s="166"/>
      <c r="F60" s="166"/>
      <c r="G60" s="166"/>
      <c r="H60" s="166"/>
      <c r="I60" s="166"/>
      <c r="J60" s="167">
        <f>J93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92</v>
      </c>
      <c r="E61" s="172"/>
      <c r="F61" s="172"/>
      <c r="G61" s="172"/>
      <c r="H61" s="172"/>
      <c r="I61" s="172"/>
      <c r="J61" s="173">
        <f>J94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93</v>
      </c>
      <c r="E62" s="172"/>
      <c r="F62" s="172"/>
      <c r="G62" s="172"/>
      <c r="H62" s="172"/>
      <c r="I62" s="172"/>
      <c r="J62" s="173">
        <f>J118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69"/>
      <c r="C63" s="170"/>
      <c r="D63" s="171" t="s">
        <v>94</v>
      </c>
      <c r="E63" s="172"/>
      <c r="F63" s="172"/>
      <c r="G63" s="172"/>
      <c r="H63" s="172"/>
      <c r="I63" s="172"/>
      <c r="J63" s="173">
        <f>J126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21.8" customHeight="1">
      <c r="A64" s="10"/>
      <c r="B64" s="169"/>
      <c r="C64" s="170"/>
      <c r="D64" s="171" t="s">
        <v>95</v>
      </c>
      <c r="E64" s="172"/>
      <c r="F64" s="172"/>
      <c r="G64" s="172"/>
      <c r="H64" s="172"/>
      <c r="I64" s="172"/>
      <c r="J64" s="173">
        <f>J127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96</v>
      </c>
      <c r="E65" s="172"/>
      <c r="F65" s="172"/>
      <c r="G65" s="172"/>
      <c r="H65" s="172"/>
      <c r="I65" s="172"/>
      <c r="J65" s="173">
        <f>J149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97</v>
      </c>
      <c r="E66" s="172"/>
      <c r="F66" s="172"/>
      <c r="G66" s="172"/>
      <c r="H66" s="172"/>
      <c r="I66" s="172"/>
      <c r="J66" s="173">
        <f>J169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98</v>
      </c>
      <c r="E67" s="172"/>
      <c r="F67" s="172"/>
      <c r="G67" s="172"/>
      <c r="H67" s="172"/>
      <c r="I67" s="172"/>
      <c r="J67" s="173">
        <f>J173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69"/>
      <c r="C68" s="170"/>
      <c r="D68" s="171" t="s">
        <v>99</v>
      </c>
      <c r="E68" s="172"/>
      <c r="F68" s="172"/>
      <c r="G68" s="172"/>
      <c r="H68" s="172"/>
      <c r="I68" s="172"/>
      <c r="J68" s="173">
        <f>J255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100</v>
      </c>
      <c r="E69" s="172"/>
      <c r="F69" s="172"/>
      <c r="G69" s="172"/>
      <c r="H69" s="172"/>
      <c r="I69" s="172"/>
      <c r="J69" s="173">
        <f>J267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3"/>
      <c r="C70" s="164"/>
      <c r="D70" s="165" t="s">
        <v>101</v>
      </c>
      <c r="E70" s="166"/>
      <c r="F70" s="166"/>
      <c r="G70" s="166"/>
      <c r="H70" s="166"/>
      <c r="I70" s="166"/>
      <c r="J70" s="167">
        <f>J270</f>
        <v>0</v>
      </c>
      <c r="K70" s="164"/>
      <c r="L70" s="16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69"/>
      <c r="C71" s="170"/>
      <c r="D71" s="171" t="s">
        <v>102</v>
      </c>
      <c r="E71" s="172"/>
      <c r="F71" s="172"/>
      <c r="G71" s="172"/>
      <c r="H71" s="172"/>
      <c r="I71" s="172"/>
      <c r="J71" s="173">
        <f>J271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3"/>
      <c r="C72" s="164"/>
      <c r="D72" s="165" t="s">
        <v>103</v>
      </c>
      <c r="E72" s="166"/>
      <c r="F72" s="166"/>
      <c r="G72" s="166"/>
      <c r="H72" s="166"/>
      <c r="I72" s="166"/>
      <c r="J72" s="167">
        <f>J278</f>
        <v>0</v>
      </c>
      <c r="K72" s="164"/>
      <c r="L72" s="168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2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2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2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104</v>
      </c>
      <c r="D79" s="42"/>
      <c r="E79" s="42"/>
      <c r="F79" s="42"/>
      <c r="G79" s="42"/>
      <c r="H79" s="42"/>
      <c r="I79" s="42"/>
      <c r="J79" s="42"/>
      <c r="K79" s="42"/>
      <c r="L79" s="132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2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58" t="str">
        <f>E7</f>
        <v>Posílení stropu nad 1 NP, Městké muzeum Mariánské Lázně</v>
      </c>
      <c r="F82" s="34"/>
      <c r="G82" s="34"/>
      <c r="H82" s="34"/>
      <c r="I82" s="42"/>
      <c r="J82" s="42"/>
      <c r="K82" s="42"/>
      <c r="L82" s="13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85</v>
      </c>
      <c r="D83" s="42"/>
      <c r="E83" s="42"/>
      <c r="F83" s="42"/>
      <c r="G83" s="42"/>
      <c r="H83" s="42"/>
      <c r="I83" s="42"/>
      <c r="J83" s="42"/>
      <c r="K83" s="42"/>
      <c r="L83" s="13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1 - Stavební a bourací práce</v>
      </c>
      <c r="F84" s="42"/>
      <c r="G84" s="42"/>
      <c r="H84" s="42"/>
      <c r="I84" s="42"/>
      <c r="J84" s="42"/>
      <c r="K84" s="42"/>
      <c r="L84" s="13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F12</f>
        <v xml:space="preserve"> </v>
      </c>
      <c r="G86" s="42"/>
      <c r="H86" s="42"/>
      <c r="I86" s="34" t="s">
        <v>24</v>
      </c>
      <c r="J86" s="74" t="str">
        <f>IF(J12="","",J12)</f>
        <v>10. 7. 2023</v>
      </c>
      <c r="K86" s="42"/>
      <c r="L86" s="13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26</v>
      </c>
      <c r="D88" s="42"/>
      <c r="E88" s="42"/>
      <c r="F88" s="29" t="str">
        <f>E15</f>
        <v>Město Mariánské Lázně</v>
      </c>
      <c r="G88" s="42"/>
      <c r="H88" s="42"/>
      <c r="I88" s="34" t="s">
        <v>33</v>
      </c>
      <c r="J88" s="38" t="str">
        <f>E21</f>
        <v>Ing. Ivan Beneš</v>
      </c>
      <c r="K88" s="42"/>
      <c r="L88" s="13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34" t="s">
        <v>36</v>
      </c>
      <c r="J89" s="38" t="str">
        <f>E24</f>
        <v xml:space="preserve">Ing. Tomáš Hrdlička, Ph.D. </v>
      </c>
      <c r="K89" s="42"/>
      <c r="L89" s="13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5"/>
      <c r="B91" s="176"/>
      <c r="C91" s="177" t="s">
        <v>105</v>
      </c>
      <c r="D91" s="178" t="s">
        <v>59</v>
      </c>
      <c r="E91" s="178" t="s">
        <v>55</v>
      </c>
      <c r="F91" s="178" t="s">
        <v>56</v>
      </c>
      <c r="G91" s="178" t="s">
        <v>106</v>
      </c>
      <c r="H91" s="178" t="s">
        <v>107</v>
      </c>
      <c r="I91" s="178" t="s">
        <v>108</v>
      </c>
      <c r="J91" s="178" t="s">
        <v>89</v>
      </c>
      <c r="K91" s="179" t="s">
        <v>109</v>
      </c>
      <c r="L91" s="180"/>
      <c r="M91" s="94" t="s">
        <v>28</v>
      </c>
      <c r="N91" s="95" t="s">
        <v>44</v>
      </c>
      <c r="O91" s="95" t="s">
        <v>110</v>
      </c>
      <c r="P91" s="95" t="s">
        <v>111</v>
      </c>
      <c r="Q91" s="95" t="s">
        <v>112</v>
      </c>
      <c r="R91" s="95" t="s">
        <v>113</v>
      </c>
      <c r="S91" s="95" t="s">
        <v>114</v>
      </c>
      <c r="T91" s="96" t="s">
        <v>115</v>
      </c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63" s="2" customFormat="1" ht="22.8" customHeight="1">
      <c r="A92" s="40"/>
      <c r="B92" s="41"/>
      <c r="C92" s="101" t="s">
        <v>116</v>
      </c>
      <c r="D92" s="42"/>
      <c r="E92" s="42"/>
      <c r="F92" s="42"/>
      <c r="G92" s="42"/>
      <c r="H92" s="42"/>
      <c r="I92" s="42"/>
      <c r="J92" s="181">
        <f>BK92</f>
        <v>0</v>
      </c>
      <c r="K92" s="42"/>
      <c r="L92" s="46"/>
      <c r="M92" s="97"/>
      <c r="N92" s="182"/>
      <c r="O92" s="98"/>
      <c r="P92" s="183">
        <f>P93+P270+P278</f>
        <v>0</v>
      </c>
      <c r="Q92" s="98"/>
      <c r="R92" s="183">
        <f>R93+R270+R278</f>
        <v>25.914526940000002</v>
      </c>
      <c r="S92" s="98"/>
      <c r="T92" s="184">
        <f>T93+T270+T278</f>
        <v>56.99106725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73</v>
      </c>
      <c r="AU92" s="19" t="s">
        <v>90</v>
      </c>
      <c r="BK92" s="185">
        <f>BK93+BK270+BK278</f>
        <v>0</v>
      </c>
    </row>
    <row r="93" spans="1:63" s="12" customFormat="1" ht="25.9" customHeight="1">
      <c r="A93" s="12"/>
      <c r="B93" s="186"/>
      <c r="C93" s="187"/>
      <c r="D93" s="188" t="s">
        <v>73</v>
      </c>
      <c r="E93" s="189" t="s">
        <v>117</v>
      </c>
      <c r="F93" s="189" t="s">
        <v>118</v>
      </c>
      <c r="G93" s="187"/>
      <c r="H93" s="187"/>
      <c r="I93" s="190"/>
      <c r="J93" s="191">
        <f>BK93</f>
        <v>0</v>
      </c>
      <c r="K93" s="187"/>
      <c r="L93" s="192"/>
      <c r="M93" s="193"/>
      <c r="N93" s="194"/>
      <c r="O93" s="194"/>
      <c r="P93" s="195">
        <f>P94+P118+P149+P169+P173+P267</f>
        <v>0</v>
      </c>
      <c r="Q93" s="194"/>
      <c r="R93" s="195">
        <f>R94+R118+R149+R169+R173+R267</f>
        <v>25.755975900000003</v>
      </c>
      <c r="S93" s="194"/>
      <c r="T93" s="196">
        <f>T94+T118+T149+T169+T173+T267</f>
        <v>56.99106725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7" t="s">
        <v>79</v>
      </c>
      <c r="AT93" s="198" t="s">
        <v>73</v>
      </c>
      <c r="AU93" s="198" t="s">
        <v>74</v>
      </c>
      <c r="AY93" s="197" t="s">
        <v>119</v>
      </c>
      <c r="BK93" s="199">
        <f>BK94+BK118+BK149+BK169+BK173+BK267</f>
        <v>0</v>
      </c>
    </row>
    <row r="94" spans="1:63" s="12" customFormat="1" ht="22.8" customHeight="1">
      <c r="A94" s="12"/>
      <c r="B94" s="186"/>
      <c r="C94" s="187"/>
      <c r="D94" s="188" t="s">
        <v>73</v>
      </c>
      <c r="E94" s="200" t="s">
        <v>120</v>
      </c>
      <c r="F94" s="200" t="s">
        <v>121</v>
      </c>
      <c r="G94" s="187"/>
      <c r="H94" s="187"/>
      <c r="I94" s="190"/>
      <c r="J94" s="201">
        <f>BK94</f>
        <v>0</v>
      </c>
      <c r="K94" s="187"/>
      <c r="L94" s="192"/>
      <c r="M94" s="193"/>
      <c r="N94" s="194"/>
      <c r="O94" s="194"/>
      <c r="P94" s="195">
        <f>SUM(P95:P117)</f>
        <v>0</v>
      </c>
      <c r="Q94" s="194"/>
      <c r="R94" s="195">
        <f>SUM(R95:R117)</f>
        <v>3.35</v>
      </c>
      <c r="S94" s="194"/>
      <c r="T94" s="196">
        <f>SUM(T95:T117)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7" t="s">
        <v>79</v>
      </c>
      <c r="AT94" s="198" t="s">
        <v>73</v>
      </c>
      <c r="AU94" s="198" t="s">
        <v>79</v>
      </c>
      <c r="AY94" s="197" t="s">
        <v>119</v>
      </c>
      <c r="BK94" s="199">
        <f>SUM(BK95:BK117)</f>
        <v>0</v>
      </c>
    </row>
    <row r="95" spans="1:65" s="2" customFormat="1" ht="49.05" customHeight="1">
      <c r="A95" s="40"/>
      <c r="B95" s="41"/>
      <c r="C95" s="202" t="s">
        <v>79</v>
      </c>
      <c r="D95" s="202" t="s">
        <v>122</v>
      </c>
      <c r="E95" s="203" t="s">
        <v>123</v>
      </c>
      <c r="F95" s="204" t="s">
        <v>124</v>
      </c>
      <c r="G95" s="205" t="s">
        <v>125</v>
      </c>
      <c r="H95" s="206">
        <v>2.603</v>
      </c>
      <c r="I95" s="207"/>
      <c r="J95" s="208">
        <f>ROUND(I95*H95,2)</f>
        <v>0</v>
      </c>
      <c r="K95" s="204" t="s">
        <v>126</v>
      </c>
      <c r="L95" s="46"/>
      <c r="M95" s="209" t="s">
        <v>28</v>
      </c>
      <c r="N95" s="210" t="s">
        <v>45</v>
      </c>
      <c r="O95" s="86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3" t="s">
        <v>120</v>
      </c>
      <c r="AT95" s="213" t="s">
        <v>122</v>
      </c>
      <c r="AU95" s="213" t="s">
        <v>83</v>
      </c>
      <c r="AY95" s="19" t="s">
        <v>119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9" t="s">
        <v>79</v>
      </c>
      <c r="BK95" s="214">
        <f>ROUND(I95*H95,2)</f>
        <v>0</v>
      </c>
      <c r="BL95" s="19" t="s">
        <v>120</v>
      </c>
      <c r="BM95" s="213" t="s">
        <v>127</v>
      </c>
    </row>
    <row r="96" spans="1:65" s="2" customFormat="1" ht="24.15" customHeight="1">
      <c r="A96" s="40"/>
      <c r="B96" s="41"/>
      <c r="C96" s="215" t="s">
        <v>83</v>
      </c>
      <c r="D96" s="215" t="s">
        <v>128</v>
      </c>
      <c r="E96" s="216" t="s">
        <v>129</v>
      </c>
      <c r="F96" s="217" t="s">
        <v>130</v>
      </c>
      <c r="G96" s="218" t="s">
        <v>125</v>
      </c>
      <c r="H96" s="219">
        <v>1.733</v>
      </c>
      <c r="I96" s="220"/>
      <c r="J96" s="221">
        <f>ROUND(I96*H96,2)</f>
        <v>0</v>
      </c>
      <c r="K96" s="217" t="s">
        <v>131</v>
      </c>
      <c r="L96" s="222"/>
      <c r="M96" s="223" t="s">
        <v>28</v>
      </c>
      <c r="N96" s="224" t="s">
        <v>45</v>
      </c>
      <c r="O96" s="86"/>
      <c r="P96" s="211">
        <f>O96*H96</f>
        <v>0</v>
      </c>
      <c r="Q96" s="211">
        <v>1</v>
      </c>
      <c r="R96" s="211">
        <f>Q96*H96</f>
        <v>1.733</v>
      </c>
      <c r="S96" s="211">
        <v>0</v>
      </c>
      <c r="T96" s="212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3" t="s">
        <v>132</v>
      </c>
      <c r="AT96" s="213" t="s">
        <v>128</v>
      </c>
      <c r="AU96" s="213" t="s">
        <v>83</v>
      </c>
      <c r="AY96" s="19" t="s">
        <v>119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9" t="s">
        <v>79</v>
      </c>
      <c r="BK96" s="214">
        <f>ROUND(I96*H96,2)</f>
        <v>0</v>
      </c>
      <c r="BL96" s="19" t="s">
        <v>120</v>
      </c>
      <c r="BM96" s="213" t="s">
        <v>133</v>
      </c>
    </row>
    <row r="97" spans="1:51" s="13" customFormat="1" ht="12">
      <c r="A97" s="13"/>
      <c r="B97" s="225"/>
      <c r="C97" s="226"/>
      <c r="D97" s="227" t="s">
        <v>134</v>
      </c>
      <c r="E97" s="228" t="s">
        <v>28</v>
      </c>
      <c r="F97" s="229" t="s">
        <v>135</v>
      </c>
      <c r="G97" s="226"/>
      <c r="H97" s="230">
        <v>1.434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134</v>
      </c>
      <c r="AU97" s="236" t="s">
        <v>83</v>
      </c>
      <c r="AV97" s="13" t="s">
        <v>83</v>
      </c>
      <c r="AW97" s="13" t="s">
        <v>35</v>
      </c>
      <c r="AX97" s="13" t="s">
        <v>74</v>
      </c>
      <c r="AY97" s="236" t="s">
        <v>119</v>
      </c>
    </row>
    <row r="98" spans="1:51" s="13" customFormat="1" ht="12">
      <c r="A98" s="13"/>
      <c r="B98" s="225"/>
      <c r="C98" s="226"/>
      <c r="D98" s="227" t="s">
        <v>134</v>
      </c>
      <c r="E98" s="228" t="s">
        <v>28</v>
      </c>
      <c r="F98" s="229" t="s">
        <v>136</v>
      </c>
      <c r="G98" s="226"/>
      <c r="H98" s="230">
        <v>0.299</v>
      </c>
      <c r="I98" s="231"/>
      <c r="J98" s="226"/>
      <c r="K98" s="226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134</v>
      </c>
      <c r="AU98" s="236" t="s">
        <v>83</v>
      </c>
      <c r="AV98" s="13" t="s">
        <v>83</v>
      </c>
      <c r="AW98" s="13" t="s">
        <v>35</v>
      </c>
      <c r="AX98" s="13" t="s">
        <v>74</v>
      </c>
      <c r="AY98" s="236" t="s">
        <v>119</v>
      </c>
    </row>
    <row r="99" spans="1:51" s="14" customFormat="1" ht="12">
      <c r="A99" s="14"/>
      <c r="B99" s="237"/>
      <c r="C99" s="238"/>
      <c r="D99" s="227" t="s">
        <v>134</v>
      </c>
      <c r="E99" s="239" t="s">
        <v>28</v>
      </c>
      <c r="F99" s="240" t="s">
        <v>137</v>
      </c>
      <c r="G99" s="238"/>
      <c r="H99" s="241">
        <v>1.7329999999999999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134</v>
      </c>
      <c r="AU99" s="247" t="s">
        <v>83</v>
      </c>
      <c r="AV99" s="14" t="s">
        <v>120</v>
      </c>
      <c r="AW99" s="14" t="s">
        <v>35</v>
      </c>
      <c r="AX99" s="14" t="s">
        <v>79</v>
      </c>
      <c r="AY99" s="247" t="s">
        <v>119</v>
      </c>
    </row>
    <row r="100" spans="1:65" s="2" customFormat="1" ht="24.15" customHeight="1">
      <c r="A100" s="40"/>
      <c r="B100" s="41"/>
      <c r="C100" s="215" t="s">
        <v>138</v>
      </c>
      <c r="D100" s="215" t="s">
        <v>128</v>
      </c>
      <c r="E100" s="216" t="s">
        <v>139</v>
      </c>
      <c r="F100" s="217" t="s">
        <v>140</v>
      </c>
      <c r="G100" s="218" t="s">
        <v>125</v>
      </c>
      <c r="H100" s="219">
        <v>0.87</v>
      </c>
      <c r="I100" s="220"/>
      <c r="J100" s="221">
        <f>ROUND(I100*H100,2)</f>
        <v>0</v>
      </c>
      <c r="K100" s="217" t="s">
        <v>131</v>
      </c>
      <c r="L100" s="222"/>
      <c r="M100" s="223" t="s">
        <v>28</v>
      </c>
      <c r="N100" s="224" t="s">
        <v>45</v>
      </c>
      <c r="O100" s="86"/>
      <c r="P100" s="211">
        <f>O100*H100</f>
        <v>0</v>
      </c>
      <c r="Q100" s="211">
        <v>1</v>
      </c>
      <c r="R100" s="211">
        <f>Q100*H100</f>
        <v>0.87</v>
      </c>
      <c r="S100" s="211">
        <v>0</v>
      </c>
      <c r="T100" s="212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3" t="s">
        <v>132</v>
      </c>
      <c r="AT100" s="213" t="s">
        <v>128</v>
      </c>
      <c r="AU100" s="213" t="s">
        <v>83</v>
      </c>
      <c r="AY100" s="19" t="s">
        <v>119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9" t="s">
        <v>79</v>
      </c>
      <c r="BK100" s="214">
        <f>ROUND(I100*H100,2)</f>
        <v>0</v>
      </c>
      <c r="BL100" s="19" t="s">
        <v>120</v>
      </c>
      <c r="BM100" s="213" t="s">
        <v>141</v>
      </c>
    </row>
    <row r="101" spans="1:51" s="13" customFormat="1" ht="12">
      <c r="A101" s="13"/>
      <c r="B101" s="225"/>
      <c r="C101" s="226"/>
      <c r="D101" s="227" t="s">
        <v>134</v>
      </c>
      <c r="E101" s="228" t="s">
        <v>28</v>
      </c>
      <c r="F101" s="229" t="s">
        <v>142</v>
      </c>
      <c r="G101" s="226"/>
      <c r="H101" s="230">
        <v>0.87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134</v>
      </c>
      <c r="AU101" s="236" t="s">
        <v>83</v>
      </c>
      <c r="AV101" s="13" t="s">
        <v>83</v>
      </c>
      <c r="AW101" s="13" t="s">
        <v>35</v>
      </c>
      <c r="AX101" s="13" t="s">
        <v>79</v>
      </c>
      <c r="AY101" s="236" t="s">
        <v>119</v>
      </c>
    </row>
    <row r="102" spans="1:65" s="2" customFormat="1" ht="44.25" customHeight="1">
      <c r="A102" s="40"/>
      <c r="B102" s="41"/>
      <c r="C102" s="202" t="s">
        <v>120</v>
      </c>
      <c r="D102" s="202" t="s">
        <v>122</v>
      </c>
      <c r="E102" s="203" t="s">
        <v>143</v>
      </c>
      <c r="F102" s="204" t="s">
        <v>144</v>
      </c>
      <c r="G102" s="205" t="s">
        <v>125</v>
      </c>
      <c r="H102" s="206">
        <v>0.747</v>
      </c>
      <c r="I102" s="207"/>
      <c r="J102" s="208">
        <f>ROUND(I102*H102,2)</f>
        <v>0</v>
      </c>
      <c r="K102" s="204" t="s">
        <v>126</v>
      </c>
      <c r="L102" s="46"/>
      <c r="M102" s="209" t="s">
        <v>28</v>
      </c>
      <c r="N102" s="210" t="s">
        <v>45</v>
      </c>
      <c r="O102" s="86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3" t="s">
        <v>120</v>
      </c>
      <c r="AT102" s="213" t="s">
        <v>122</v>
      </c>
      <c r="AU102" s="213" t="s">
        <v>83</v>
      </c>
      <c r="AY102" s="19" t="s">
        <v>119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9" t="s">
        <v>79</v>
      </c>
      <c r="BK102" s="214">
        <f>ROUND(I102*H102,2)</f>
        <v>0</v>
      </c>
      <c r="BL102" s="19" t="s">
        <v>120</v>
      </c>
      <c r="BM102" s="213" t="s">
        <v>145</v>
      </c>
    </row>
    <row r="103" spans="1:65" s="2" customFormat="1" ht="24.15" customHeight="1">
      <c r="A103" s="40"/>
      <c r="B103" s="41"/>
      <c r="C103" s="215" t="s">
        <v>146</v>
      </c>
      <c r="D103" s="215" t="s">
        <v>128</v>
      </c>
      <c r="E103" s="216" t="s">
        <v>147</v>
      </c>
      <c r="F103" s="217" t="s">
        <v>148</v>
      </c>
      <c r="G103" s="218" t="s">
        <v>125</v>
      </c>
      <c r="H103" s="219">
        <v>0.747</v>
      </c>
      <c r="I103" s="220"/>
      <c r="J103" s="221">
        <f>ROUND(I103*H103,2)</f>
        <v>0</v>
      </c>
      <c r="K103" s="217" t="s">
        <v>131</v>
      </c>
      <c r="L103" s="222"/>
      <c r="M103" s="223" t="s">
        <v>28</v>
      </c>
      <c r="N103" s="224" t="s">
        <v>45</v>
      </c>
      <c r="O103" s="86"/>
      <c r="P103" s="211">
        <f>O103*H103</f>
        <v>0</v>
      </c>
      <c r="Q103" s="211">
        <v>1</v>
      </c>
      <c r="R103" s="211">
        <f>Q103*H103</f>
        <v>0.747</v>
      </c>
      <c r="S103" s="211">
        <v>0</v>
      </c>
      <c r="T103" s="212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3" t="s">
        <v>132</v>
      </c>
      <c r="AT103" s="213" t="s">
        <v>128</v>
      </c>
      <c r="AU103" s="213" t="s">
        <v>83</v>
      </c>
      <c r="AY103" s="19" t="s">
        <v>119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9" t="s">
        <v>79</v>
      </c>
      <c r="BK103" s="214">
        <f>ROUND(I103*H103,2)</f>
        <v>0</v>
      </c>
      <c r="BL103" s="19" t="s">
        <v>120</v>
      </c>
      <c r="BM103" s="213" t="s">
        <v>149</v>
      </c>
    </row>
    <row r="104" spans="1:51" s="13" customFormat="1" ht="12">
      <c r="A104" s="13"/>
      <c r="B104" s="225"/>
      <c r="C104" s="226"/>
      <c r="D104" s="227" t="s">
        <v>134</v>
      </c>
      <c r="E104" s="228" t="s">
        <v>28</v>
      </c>
      <c r="F104" s="229" t="s">
        <v>150</v>
      </c>
      <c r="G104" s="226"/>
      <c r="H104" s="230">
        <v>0.747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134</v>
      </c>
      <c r="AU104" s="236" t="s">
        <v>83</v>
      </c>
      <c r="AV104" s="13" t="s">
        <v>83</v>
      </c>
      <c r="AW104" s="13" t="s">
        <v>35</v>
      </c>
      <c r="AX104" s="13" t="s">
        <v>79</v>
      </c>
      <c r="AY104" s="236" t="s">
        <v>119</v>
      </c>
    </row>
    <row r="105" spans="1:65" s="2" customFormat="1" ht="37.8" customHeight="1">
      <c r="A105" s="40"/>
      <c r="B105" s="41"/>
      <c r="C105" s="202" t="s">
        <v>151</v>
      </c>
      <c r="D105" s="202" t="s">
        <v>122</v>
      </c>
      <c r="E105" s="203" t="s">
        <v>152</v>
      </c>
      <c r="F105" s="204" t="s">
        <v>153</v>
      </c>
      <c r="G105" s="205" t="s">
        <v>154</v>
      </c>
      <c r="H105" s="206">
        <v>70.15</v>
      </c>
      <c r="I105" s="207"/>
      <c r="J105" s="208">
        <f>ROUND(I105*H105,2)</f>
        <v>0</v>
      </c>
      <c r="K105" s="204" t="s">
        <v>131</v>
      </c>
      <c r="L105" s="46"/>
      <c r="M105" s="209" t="s">
        <v>28</v>
      </c>
      <c r="N105" s="210" t="s">
        <v>45</v>
      </c>
      <c r="O105" s="86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3" t="s">
        <v>120</v>
      </c>
      <c r="AT105" s="213" t="s">
        <v>122</v>
      </c>
      <c r="AU105" s="213" t="s">
        <v>83</v>
      </c>
      <c r="AY105" s="19" t="s">
        <v>119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9" t="s">
        <v>79</v>
      </c>
      <c r="BK105" s="214">
        <f>ROUND(I105*H105,2)</f>
        <v>0</v>
      </c>
      <c r="BL105" s="19" t="s">
        <v>120</v>
      </c>
      <c r="BM105" s="213" t="s">
        <v>155</v>
      </c>
    </row>
    <row r="106" spans="1:47" s="2" customFormat="1" ht="12">
      <c r="A106" s="40"/>
      <c r="B106" s="41"/>
      <c r="C106" s="42"/>
      <c r="D106" s="248" t="s">
        <v>156</v>
      </c>
      <c r="E106" s="42"/>
      <c r="F106" s="249" t="s">
        <v>157</v>
      </c>
      <c r="G106" s="42"/>
      <c r="H106" s="42"/>
      <c r="I106" s="250"/>
      <c r="J106" s="42"/>
      <c r="K106" s="42"/>
      <c r="L106" s="46"/>
      <c r="M106" s="251"/>
      <c r="N106" s="25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156</v>
      </c>
      <c r="AU106" s="19" t="s">
        <v>83</v>
      </c>
    </row>
    <row r="107" spans="1:51" s="13" customFormat="1" ht="12">
      <c r="A107" s="13"/>
      <c r="B107" s="225"/>
      <c r="C107" s="226"/>
      <c r="D107" s="227" t="s">
        <v>134</v>
      </c>
      <c r="E107" s="228" t="s">
        <v>28</v>
      </c>
      <c r="F107" s="229" t="s">
        <v>158</v>
      </c>
      <c r="G107" s="226"/>
      <c r="H107" s="230">
        <v>12.2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134</v>
      </c>
      <c r="AU107" s="236" t="s">
        <v>83</v>
      </c>
      <c r="AV107" s="13" t="s">
        <v>83</v>
      </c>
      <c r="AW107" s="13" t="s">
        <v>35</v>
      </c>
      <c r="AX107" s="13" t="s">
        <v>74</v>
      </c>
      <c r="AY107" s="236" t="s">
        <v>119</v>
      </c>
    </row>
    <row r="108" spans="1:51" s="13" customFormat="1" ht="12">
      <c r="A108" s="13"/>
      <c r="B108" s="225"/>
      <c r="C108" s="226"/>
      <c r="D108" s="227" t="s">
        <v>134</v>
      </c>
      <c r="E108" s="228" t="s">
        <v>28</v>
      </c>
      <c r="F108" s="229" t="s">
        <v>159</v>
      </c>
      <c r="G108" s="226"/>
      <c r="H108" s="230">
        <v>46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134</v>
      </c>
      <c r="AU108" s="236" t="s">
        <v>83</v>
      </c>
      <c r="AV108" s="13" t="s">
        <v>83</v>
      </c>
      <c r="AW108" s="13" t="s">
        <v>35</v>
      </c>
      <c r="AX108" s="13" t="s">
        <v>74</v>
      </c>
      <c r="AY108" s="236" t="s">
        <v>119</v>
      </c>
    </row>
    <row r="109" spans="1:51" s="13" customFormat="1" ht="12">
      <c r="A109" s="13"/>
      <c r="B109" s="225"/>
      <c r="C109" s="226"/>
      <c r="D109" s="227" t="s">
        <v>134</v>
      </c>
      <c r="E109" s="228" t="s">
        <v>28</v>
      </c>
      <c r="F109" s="229" t="s">
        <v>160</v>
      </c>
      <c r="G109" s="226"/>
      <c r="H109" s="230">
        <v>8.95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134</v>
      </c>
      <c r="AU109" s="236" t="s">
        <v>83</v>
      </c>
      <c r="AV109" s="13" t="s">
        <v>83</v>
      </c>
      <c r="AW109" s="13" t="s">
        <v>35</v>
      </c>
      <c r="AX109" s="13" t="s">
        <v>74</v>
      </c>
      <c r="AY109" s="236" t="s">
        <v>119</v>
      </c>
    </row>
    <row r="110" spans="1:51" s="13" customFormat="1" ht="12">
      <c r="A110" s="13"/>
      <c r="B110" s="225"/>
      <c r="C110" s="226"/>
      <c r="D110" s="227" t="s">
        <v>134</v>
      </c>
      <c r="E110" s="228" t="s">
        <v>28</v>
      </c>
      <c r="F110" s="229" t="s">
        <v>161</v>
      </c>
      <c r="G110" s="226"/>
      <c r="H110" s="230">
        <v>3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134</v>
      </c>
      <c r="AU110" s="236" t="s">
        <v>83</v>
      </c>
      <c r="AV110" s="13" t="s">
        <v>83</v>
      </c>
      <c r="AW110" s="13" t="s">
        <v>35</v>
      </c>
      <c r="AX110" s="13" t="s">
        <v>74</v>
      </c>
      <c r="AY110" s="236" t="s">
        <v>119</v>
      </c>
    </row>
    <row r="111" spans="1:51" s="14" customFormat="1" ht="12">
      <c r="A111" s="14"/>
      <c r="B111" s="237"/>
      <c r="C111" s="238"/>
      <c r="D111" s="227" t="s">
        <v>134</v>
      </c>
      <c r="E111" s="239" t="s">
        <v>28</v>
      </c>
      <c r="F111" s="240" t="s">
        <v>137</v>
      </c>
      <c r="G111" s="238"/>
      <c r="H111" s="241">
        <v>70.15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134</v>
      </c>
      <c r="AU111" s="247" t="s">
        <v>83</v>
      </c>
      <c r="AV111" s="14" t="s">
        <v>120</v>
      </c>
      <c r="AW111" s="14" t="s">
        <v>35</v>
      </c>
      <c r="AX111" s="14" t="s">
        <v>79</v>
      </c>
      <c r="AY111" s="247" t="s">
        <v>119</v>
      </c>
    </row>
    <row r="112" spans="1:65" s="2" customFormat="1" ht="49.05" customHeight="1">
      <c r="A112" s="40"/>
      <c r="B112" s="41"/>
      <c r="C112" s="202" t="s">
        <v>162</v>
      </c>
      <c r="D112" s="202" t="s">
        <v>122</v>
      </c>
      <c r="E112" s="203" t="s">
        <v>163</v>
      </c>
      <c r="F112" s="204" t="s">
        <v>164</v>
      </c>
      <c r="G112" s="205" t="s">
        <v>154</v>
      </c>
      <c r="H112" s="206">
        <v>2104.5</v>
      </c>
      <c r="I112" s="207"/>
      <c r="J112" s="208">
        <f>ROUND(I112*H112,2)</f>
        <v>0</v>
      </c>
      <c r="K112" s="204" t="s">
        <v>131</v>
      </c>
      <c r="L112" s="46"/>
      <c r="M112" s="209" t="s">
        <v>28</v>
      </c>
      <c r="N112" s="210" t="s">
        <v>45</v>
      </c>
      <c r="O112" s="86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3" t="s">
        <v>120</v>
      </c>
      <c r="AT112" s="213" t="s">
        <v>122</v>
      </c>
      <c r="AU112" s="213" t="s">
        <v>83</v>
      </c>
      <c r="AY112" s="19" t="s">
        <v>119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9" t="s">
        <v>79</v>
      </c>
      <c r="BK112" s="214">
        <f>ROUND(I112*H112,2)</f>
        <v>0</v>
      </c>
      <c r="BL112" s="19" t="s">
        <v>120</v>
      </c>
      <c r="BM112" s="213" t="s">
        <v>165</v>
      </c>
    </row>
    <row r="113" spans="1:47" s="2" customFormat="1" ht="12">
      <c r="A113" s="40"/>
      <c r="B113" s="41"/>
      <c r="C113" s="42"/>
      <c r="D113" s="248" t="s">
        <v>156</v>
      </c>
      <c r="E113" s="42"/>
      <c r="F113" s="249" t="s">
        <v>166</v>
      </c>
      <c r="G113" s="42"/>
      <c r="H113" s="42"/>
      <c r="I113" s="250"/>
      <c r="J113" s="42"/>
      <c r="K113" s="42"/>
      <c r="L113" s="46"/>
      <c r="M113" s="251"/>
      <c r="N113" s="25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156</v>
      </c>
      <c r="AU113" s="19" t="s">
        <v>83</v>
      </c>
    </row>
    <row r="114" spans="1:47" s="2" customFormat="1" ht="12">
      <c r="A114" s="40"/>
      <c r="B114" s="41"/>
      <c r="C114" s="42"/>
      <c r="D114" s="227" t="s">
        <v>167</v>
      </c>
      <c r="E114" s="42"/>
      <c r="F114" s="253" t="s">
        <v>168</v>
      </c>
      <c r="G114" s="42"/>
      <c r="H114" s="42"/>
      <c r="I114" s="250"/>
      <c r="J114" s="42"/>
      <c r="K114" s="42"/>
      <c r="L114" s="46"/>
      <c r="M114" s="251"/>
      <c r="N114" s="25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167</v>
      </c>
      <c r="AU114" s="19" t="s">
        <v>83</v>
      </c>
    </row>
    <row r="115" spans="1:51" s="13" customFormat="1" ht="12">
      <c r="A115" s="13"/>
      <c r="B115" s="225"/>
      <c r="C115" s="226"/>
      <c r="D115" s="227" t="s">
        <v>134</v>
      </c>
      <c r="E115" s="226"/>
      <c r="F115" s="229" t="s">
        <v>169</v>
      </c>
      <c r="G115" s="226"/>
      <c r="H115" s="230">
        <v>2104.5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134</v>
      </c>
      <c r="AU115" s="236" t="s">
        <v>83</v>
      </c>
      <c r="AV115" s="13" t="s">
        <v>83</v>
      </c>
      <c r="AW115" s="13" t="s">
        <v>4</v>
      </c>
      <c r="AX115" s="13" t="s">
        <v>79</v>
      </c>
      <c r="AY115" s="236" t="s">
        <v>119</v>
      </c>
    </row>
    <row r="116" spans="1:65" s="2" customFormat="1" ht="37.8" customHeight="1">
      <c r="A116" s="40"/>
      <c r="B116" s="41"/>
      <c r="C116" s="202" t="s">
        <v>132</v>
      </c>
      <c r="D116" s="202" t="s">
        <v>122</v>
      </c>
      <c r="E116" s="203" t="s">
        <v>170</v>
      </c>
      <c r="F116" s="204" t="s">
        <v>171</v>
      </c>
      <c r="G116" s="205" t="s">
        <v>154</v>
      </c>
      <c r="H116" s="206">
        <v>70.15</v>
      </c>
      <c r="I116" s="207"/>
      <c r="J116" s="208">
        <f>ROUND(I116*H116,2)</f>
        <v>0</v>
      </c>
      <c r="K116" s="204" t="s">
        <v>131</v>
      </c>
      <c r="L116" s="46"/>
      <c r="M116" s="209" t="s">
        <v>28</v>
      </c>
      <c r="N116" s="210" t="s">
        <v>45</v>
      </c>
      <c r="O116" s="86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3" t="s">
        <v>120</v>
      </c>
      <c r="AT116" s="213" t="s">
        <v>122</v>
      </c>
      <c r="AU116" s="213" t="s">
        <v>83</v>
      </c>
      <c r="AY116" s="19" t="s">
        <v>119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9" t="s">
        <v>79</v>
      </c>
      <c r="BK116" s="214">
        <f>ROUND(I116*H116,2)</f>
        <v>0</v>
      </c>
      <c r="BL116" s="19" t="s">
        <v>120</v>
      </c>
      <c r="BM116" s="213" t="s">
        <v>172</v>
      </c>
    </row>
    <row r="117" spans="1:47" s="2" customFormat="1" ht="12">
      <c r="A117" s="40"/>
      <c r="B117" s="41"/>
      <c r="C117" s="42"/>
      <c r="D117" s="248" t="s">
        <v>156</v>
      </c>
      <c r="E117" s="42"/>
      <c r="F117" s="249" t="s">
        <v>173</v>
      </c>
      <c r="G117" s="42"/>
      <c r="H117" s="42"/>
      <c r="I117" s="250"/>
      <c r="J117" s="42"/>
      <c r="K117" s="42"/>
      <c r="L117" s="46"/>
      <c r="M117" s="251"/>
      <c r="N117" s="25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156</v>
      </c>
      <c r="AU117" s="19" t="s">
        <v>83</v>
      </c>
    </row>
    <row r="118" spans="1:63" s="12" customFormat="1" ht="22.8" customHeight="1">
      <c r="A118" s="12"/>
      <c r="B118" s="186"/>
      <c r="C118" s="187"/>
      <c r="D118" s="188" t="s">
        <v>73</v>
      </c>
      <c r="E118" s="200" t="s">
        <v>151</v>
      </c>
      <c r="F118" s="200" t="s">
        <v>174</v>
      </c>
      <c r="G118" s="187"/>
      <c r="H118" s="187"/>
      <c r="I118" s="190"/>
      <c r="J118" s="201">
        <f>BK118</f>
        <v>0</v>
      </c>
      <c r="K118" s="187"/>
      <c r="L118" s="192"/>
      <c r="M118" s="193"/>
      <c r="N118" s="194"/>
      <c r="O118" s="194"/>
      <c r="P118" s="195">
        <f>P119+SUM(P120:P126)</f>
        <v>0</v>
      </c>
      <c r="Q118" s="194"/>
      <c r="R118" s="195">
        <f>R119+SUM(R120:R126)</f>
        <v>22.3903144</v>
      </c>
      <c r="S118" s="194"/>
      <c r="T118" s="196">
        <f>T119+SUM(T120:T126)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7" t="s">
        <v>79</v>
      </c>
      <c r="AT118" s="198" t="s">
        <v>73</v>
      </c>
      <c r="AU118" s="198" t="s">
        <v>79</v>
      </c>
      <c r="AY118" s="197" t="s">
        <v>119</v>
      </c>
      <c r="BK118" s="199">
        <f>BK119+SUM(BK120:BK126)</f>
        <v>0</v>
      </c>
    </row>
    <row r="119" spans="1:65" s="2" customFormat="1" ht="37.8" customHeight="1">
      <c r="A119" s="40"/>
      <c r="B119" s="41"/>
      <c r="C119" s="202" t="s">
        <v>175</v>
      </c>
      <c r="D119" s="202" t="s">
        <v>122</v>
      </c>
      <c r="E119" s="203" t="s">
        <v>176</v>
      </c>
      <c r="F119" s="204" t="s">
        <v>177</v>
      </c>
      <c r="G119" s="205" t="s">
        <v>178</v>
      </c>
      <c r="H119" s="206">
        <v>6.47</v>
      </c>
      <c r="I119" s="207"/>
      <c r="J119" s="208">
        <f>ROUND(I119*H119,2)</f>
        <v>0</v>
      </c>
      <c r="K119" s="204" t="s">
        <v>131</v>
      </c>
      <c r="L119" s="46"/>
      <c r="M119" s="209" t="s">
        <v>28</v>
      </c>
      <c r="N119" s="210" t="s">
        <v>45</v>
      </c>
      <c r="O119" s="86"/>
      <c r="P119" s="211">
        <f>O119*H119</f>
        <v>0</v>
      </c>
      <c r="Q119" s="211">
        <v>2.30102</v>
      </c>
      <c r="R119" s="211">
        <f>Q119*H119</f>
        <v>14.8875994</v>
      </c>
      <c r="S119" s="211">
        <v>0</v>
      </c>
      <c r="T119" s="212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3" t="s">
        <v>120</v>
      </c>
      <c r="AT119" s="213" t="s">
        <v>122</v>
      </c>
      <c r="AU119" s="213" t="s">
        <v>83</v>
      </c>
      <c r="AY119" s="19" t="s">
        <v>119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9" t="s">
        <v>79</v>
      </c>
      <c r="BK119" s="214">
        <f>ROUND(I119*H119,2)</f>
        <v>0</v>
      </c>
      <c r="BL119" s="19" t="s">
        <v>120</v>
      </c>
      <c r="BM119" s="213" t="s">
        <v>179</v>
      </c>
    </row>
    <row r="120" spans="1:47" s="2" customFormat="1" ht="12">
      <c r="A120" s="40"/>
      <c r="B120" s="41"/>
      <c r="C120" s="42"/>
      <c r="D120" s="248" t="s">
        <v>156</v>
      </c>
      <c r="E120" s="42"/>
      <c r="F120" s="249" t="s">
        <v>180</v>
      </c>
      <c r="G120" s="42"/>
      <c r="H120" s="42"/>
      <c r="I120" s="250"/>
      <c r="J120" s="42"/>
      <c r="K120" s="42"/>
      <c r="L120" s="46"/>
      <c r="M120" s="251"/>
      <c r="N120" s="25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156</v>
      </c>
      <c r="AU120" s="19" t="s">
        <v>83</v>
      </c>
    </row>
    <row r="121" spans="1:51" s="15" customFormat="1" ht="12">
      <c r="A121" s="15"/>
      <c r="B121" s="254"/>
      <c r="C121" s="255"/>
      <c r="D121" s="227" t="s">
        <v>134</v>
      </c>
      <c r="E121" s="256" t="s">
        <v>28</v>
      </c>
      <c r="F121" s="257" t="s">
        <v>181</v>
      </c>
      <c r="G121" s="255"/>
      <c r="H121" s="256" t="s">
        <v>28</v>
      </c>
      <c r="I121" s="258"/>
      <c r="J121" s="255"/>
      <c r="K121" s="255"/>
      <c r="L121" s="259"/>
      <c r="M121" s="260"/>
      <c r="N121" s="261"/>
      <c r="O121" s="261"/>
      <c r="P121" s="261"/>
      <c r="Q121" s="261"/>
      <c r="R121" s="261"/>
      <c r="S121" s="261"/>
      <c r="T121" s="26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3" t="s">
        <v>134</v>
      </c>
      <c r="AU121" s="263" t="s">
        <v>83</v>
      </c>
      <c r="AV121" s="15" t="s">
        <v>79</v>
      </c>
      <c r="AW121" s="15" t="s">
        <v>35</v>
      </c>
      <c r="AX121" s="15" t="s">
        <v>74</v>
      </c>
      <c r="AY121" s="263" t="s">
        <v>119</v>
      </c>
    </row>
    <row r="122" spans="1:51" s="13" customFormat="1" ht="12">
      <c r="A122" s="13"/>
      <c r="B122" s="225"/>
      <c r="C122" s="226"/>
      <c r="D122" s="227" t="s">
        <v>134</v>
      </c>
      <c r="E122" s="228" t="s">
        <v>28</v>
      </c>
      <c r="F122" s="229" t="s">
        <v>182</v>
      </c>
      <c r="G122" s="226"/>
      <c r="H122" s="230">
        <v>1.25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134</v>
      </c>
      <c r="AU122" s="236" t="s">
        <v>83</v>
      </c>
      <c r="AV122" s="13" t="s">
        <v>83</v>
      </c>
      <c r="AW122" s="13" t="s">
        <v>35</v>
      </c>
      <c r="AX122" s="13" t="s">
        <v>74</v>
      </c>
      <c r="AY122" s="236" t="s">
        <v>119</v>
      </c>
    </row>
    <row r="123" spans="1:51" s="13" customFormat="1" ht="12">
      <c r="A123" s="13"/>
      <c r="B123" s="225"/>
      <c r="C123" s="226"/>
      <c r="D123" s="227" t="s">
        <v>134</v>
      </c>
      <c r="E123" s="228" t="s">
        <v>28</v>
      </c>
      <c r="F123" s="229" t="s">
        <v>183</v>
      </c>
      <c r="G123" s="226"/>
      <c r="H123" s="230">
        <v>4.32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134</v>
      </c>
      <c r="AU123" s="236" t="s">
        <v>83</v>
      </c>
      <c r="AV123" s="13" t="s">
        <v>83</v>
      </c>
      <c r="AW123" s="13" t="s">
        <v>35</v>
      </c>
      <c r="AX123" s="13" t="s">
        <v>74</v>
      </c>
      <c r="AY123" s="236" t="s">
        <v>119</v>
      </c>
    </row>
    <row r="124" spans="1:51" s="13" customFormat="1" ht="12">
      <c r="A124" s="13"/>
      <c r="B124" s="225"/>
      <c r="C124" s="226"/>
      <c r="D124" s="227" t="s">
        <v>134</v>
      </c>
      <c r="E124" s="228" t="s">
        <v>28</v>
      </c>
      <c r="F124" s="229" t="s">
        <v>184</v>
      </c>
      <c r="G124" s="226"/>
      <c r="H124" s="230">
        <v>0.9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134</v>
      </c>
      <c r="AU124" s="236" t="s">
        <v>83</v>
      </c>
      <c r="AV124" s="13" t="s">
        <v>83</v>
      </c>
      <c r="AW124" s="13" t="s">
        <v>35</v>
      </c>
      <c r="AX124" s="13" t="s">
        <v>74</v>
      </c>
      <c r="AY124" s="236" t="s">
        <v>119</v>
      </c>
    </row>
    <row r="125" spans="1:51" s="14" customFormat="1" ht="12">
      <c r="A125" s="14"/>
      <c r="B125" s="237"/>
      <c r="C125" s="238"/>
      <c r="D125" s="227" t="s">
        <v>134</v>
      </c>
      <c r="E125" s="239" t="s">
        <v>28</v>
      </c>
      <c r="F125" s="240" t="s">
        <v>137</v>
      </c>
      <c r="G125" s="238"/>
      <c r="H125" s="241">
        <v>6.470000000000001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134</v>
      </c>
      <c r="AU125" s="247" t="s">
        <v>83</v>
      </c>
      <c r="AV125" s="14" t="s">
        <v>120</v>
      </c>
      <c r="AW125" s="14" t="s">
        <v>35</v>
      </c>
      <c r="AX125" s="14" t="s">
        <v>79</v>
      </c>
      <c r="AY125" s="247" t="s">
        <v>119</v>
      </c>
    </row>
    <row r="126" spans="1:63" s="12" customFormat="1" ht="20.85" customHeight="1">
      <c r="A126" s="12"/>
      <c r="B126" s="186"/>
      <c r="C126" s="187"/>
      <c r="D126" s="188" t="s">
        <v>73</v>
      </c>
      <c r="E126" s="200" t="s">
        <v>185</v>
      </c>
      <c r="F126" s="200" t="s">
        <v>186</v>
      </c>
      <c r="G126" s="187"/>
      <c r="H126" s="187"/>
      <c r="I126" s="190"/>
      <c r="J126" s="201">
        <f>BK126</f>
        <v>0</v>
      </c>
      <c r="K126" s="187"/>
      <c r="L126" s="192"/>
      <c r="M126" s="193"/>
      <c r="N126" s="194"/>
      <c r="O126" s="194"/>
      <c r="P126" s="195">
        <f>P127</f>
        <v>0</v>
      </c>
      <c r="Q126" s="194"/>
      <c r="R126" s="195">
        <f>R127</f>
        <v>7.502715</v>
      </c>
      <c r="S126" s="194"/>
      <c r="T126" s="196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7" t="s">
        <v>79</v>
      </c>
      <c r="AT126" s="198" t="s">
        <v>73</v>
      </c>
      <c r="AU126" s="198" t="s">
        <v>83</v>
      </c>
      <c r="AY126" s="197" t="s">
        <v>119</v>
      </c>
      <c r="BK126" s="199">
        <f>BK127</f>
        <v>0</v>
      </c>
    </row>
    <row r="127" spans="1:63" s="16" customFormat="1" ht="20.85" customHeight="1">
      <c r="A127" s="16"/>
      <c r="B127" s="264"/>
      <c r="C127" s="265"/>
      <c r="D127" s="266" t="s">
        <v>73</v>
      </c>
      <c r="E127" s="266" t="s">
        <v>187</v>
      </c>
      <c r="F127" s="266" t="s">
        <v>188</v>
      </c>
      <c r="G127" s="265"/>
      <c r="H127" s="265"/>
      <c r="I127" s="267"/>
      <c r="J127" s="268">
        <f>BK127</f>
        <v>0</v>
      </c>
      <c r="K127" s="265"/>
      <c r="L127" s="269"/>
      <c r="M127" s="270"/>
      <c r="N127" s="271"/>
      <c r="O127" s="271"/>
      <c r="P127" s="272">
        <f>SUM(P128:P148)</f>
        <v>0</v>
      </c>
      <c r="Q127" s="271"/>
      <c r="R127" s="272">
        <f>SUM(R128:R148)</f>
        <v>7.502715</v>
      </c>
      <c r="S127" s="271"/>
      <c r="T127" s="273">
        <f>SUM(T128:T148)</f>
        <v>0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R127" s="274" t="s">
        <v>79</v>
      </c>
      <c r="AT127" s="275" t="s">
        <v>73</v>
      </c>
      <c r="AU127" s="275" t="s">
        <v>138</v>
      </c>
      <c r="AY127" s="274" t="s">
        <v>119</v>
      </c>
      <c r="BK127" s="276">
        <f>SUM(BK128:BK148)</f>
        <v>0</v>
      </c>
    </row>
    <row r="128" spans="1:65" s="2" customFormat="1" ht="24.15" customHeight="1">
      <c r="A128" s="40"/>
      <c r="B128" s="41"/>
      <c r="C128" s="202" t="s">
        <v>189</v>
      </c>
      <c r="D128" s="202" t="s">
        <v>122</v>
      </c>
      <c r="E128" s="203" t="s">
        <v>190</v>
      </c>
      <c r="F128" s="204" t="s">
        <v>191</v>
      </c>
      <c r="G128" s="205" t="s">
        <v>192</v>
      </c>
      <c r="H128" s="206">
        <v>362.45</v>
      </c>
      <c r="I128" s="207"/>
      <c r="J128" s="208">
        <f>ROUND(I128*H128,2)</f>
        <v>0</v>
      </c>
      <c r="K128" s="204" t="s">
        <v>131</v>
      </c>
      <c r="L128" s="46"/>
      <c r="M128" s="209" t="s">
        <v>28</v>
      </c>
      <c r="N128" s="210" t="s">
        <v>45</v>
      </c>
      <c r="O128" s="86"/>
      <c r="P128" s="211">
        <f>O128*H128</f>
        <v>0</v>
      </c>
      <c r="Q128" s="211">
        <v>0.0204</v>
      </c>
      <c r="R128" s="211">
        <f>Q128*H128</f>
        <v>7.39398</v>
      </c>
      <c r="S128" s="211">
        <v>0</v>
      </c>
      <c r="T128" s="21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3" t="s">
        <v>120</v>
      </c>
      <c r="AT128" s="213" t="s">
        <v>122</v>
      </c>
      <c r="AU128" s="213" t="s">
        <v>120</v>
      </c>
      <c r="AY128" s="19" t="s">
        <v>119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9" t="s">
        <v>79</v>
      </c>
      <c r="BK128" s="214">
        <f>ROUND(I128*H128,2)</f>
        <v>0</v>
      </c>
      <c r="BL128" s="19" t="s">
        <v>120</v>
      </c>
      <c r="BM128" s="213" t="s">
        <v>193</v>
      </c>
    </row>
    <row r="129" spans="1:47" s="2" customFormat="1" ht="12">
      <c r="A129" s="40"/>
      <c r="B129" s="41"/>
      <c r="C129" s="42"/>
      <c r="D129" s="248" t="s">
        <v>156</v>
      </c>
      <c r="E129" s="42"/>
      <c r="F129" s="249" t="s">
        <v>194</v>
      </c>
      <c r="G129" s="42"/>
      <c r="H129" s="42"/>
      <c r="I129" s="250"/>
      <c r="J129" s="42"/>
      <c r="K129" s="42"/>
      <c r="L129" s="46"/>
      <c r="M129" s="251"/>
      <c r="N129" s="25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156</v>
      </c>
      <c r="AU129" s="19" t="s">
        <v>120</v>
      </c>
    </row>
    <row r="130" spans="1:51" s="13" customFormat="1" ht="12">
      <c r="A130" s="13"/>
      <c r="B130" s="225"/>
      <c r="C130" s="226"/>
      <c r="D130" s="227" t="s">
        <v>134</v>
      </c>
      <c r="E130" s="228" t="s">
        <v>28</v>
      </c>
      <c r="F130" s="229" t="s">
        <v>195</v>
      </c>
      <c r="G130" s="226"/>
      <c r="H130" s="230">
        <v>59.85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134</v>
      </c>
      <c r="AU130" s="236" t="s">
        <v>120</v>
      </c>
      <c r="AV130" s="13" t="s">
        <v>83</v>
      </c>
      <c r="AW130" s="13" t="s">
        <v>35</v>
      </c>
      <c r="AX130" s="13" t="s">
        <v>74</v>
      </c>
      <c r="AY130" s="236" t="s">
        <v>119</v>
      </c>
    </row>
    <row r="131" spans="1:51" s="13" customFormat="1" ht="12">
      <c r="A131" s="13"/>
      <c r="B131" s="225"/>
      <c r="C131" s="226"/>
      <c r="D131" s="227" t="s">
        <v>134</v>
      </c>
      <c r="E131" s="228" t="s">
        <v>28</v>
      </c>
      <c r="F131" s="229" t="s">
        <v>196</v>
      </c>
      <c r="G131" s="226"/>
      <c r="H131" s="230">
        <v>0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134</v>
      </c>
      <c r="AU131" s="236" t="s">
        <v>120</v>
      </c>
      <c r="AV131" s="13" t="s">
        <v>83</v>
      </c>
      <c r="AW131" s="13" t="s">
        <v>35</v>
      </c>
      <c r="AX131" s="13" t="s">
        <v>74</v>
      </c>
      <c r="AY131" s="236" t="s">
        <v>119</v>
      </c>
    </row>
    <row r="132" spans="1:51" s="13" customFormat="1" ht="12">
      <c r="A132" s="13"/>
      <c r="B132" s="225"/>
      <c r="C132" s="226"/>
      <c r="D132" s="227" t="s">
        <v>134</v>
      </c>
      <c r="E132" s="228" t="s">
        <v>28</v>
      </c>
      <c r="F132" s="229" t="s">
        <v>197</v>
      </c>
      <c r="G132" s="226"/>
      <c r="H132" s="230">
        <v>121.5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134</v>
      </c>
      <c r="AU132" s="236" t="s">
        <v>120</v>
      </c>
      <c r="AV132" s="13" t="s">
        <v>83</v>
      </c>
      <c r="AW132" s="13" t="s">
        <v>35</v>
      </c>
      <c r="AX132" s="13" t="s">
        <v>74</v>
      </c>
      <c r="AY132" s="236" t="s">
        <v>119</v>
      </c>
    </row>
    <row r="133" spans="1:51" s="13" customFormat="1" ht="12">
      <c r="A133" s="13"/>
      <c r="B133" s="225"/>
      <c r="C133" s="226"/>
      <c r="D133" s="227" t="s">
        <v>134</v>
      </c>
      <c r="E133" s="228" t="s">
        <v>28</v>
      </c>
      <c r="F133" s="229" t="s">
        <v>198</v>
      </c>
      <c r="G133" s="226"/>
      <c r="H133" s="230">
        <v>10.35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134</v>
      </c>
      <c r="AU133" s="236" t="s">
        <v>120</v>
      </c>
      <c r="AV133" s="13" t="s">
        <v>83</v>
      </c>
      <c r="AW133" s="13" t="s">
        <v>35</v>
      </c>
      <c r="AX133" s="13" t="s">
        <v>74</v>
      </c>
      <c r="AY133" s="236" t="s">
        <v>119</v>
      </c>
    </row>
    <row r="134" spans="1:51" s="13" customFormat="1" ht="12">
      <c r="A134" s="13"/>
      <c r="B134" s="225"/>
      <c r="C134" s="226"/>
      <c r="D134" s="227" t="s">
        <v>134</v>
      </c>
      <c r="E134" s="228" t="s">
        <v>28</v>
      </c>
      <c r="F134" s="229" t="s">
        <v>199</v>
      </c>
      <c r="G134" s="226"/>
      <c r="H134" s="230">
        <v>31.23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134</v>
      </c>
      <c r="AU134" s="236" t="s">
        <v>120</v>
      </c>
      <c r="AV134" s="13" t="s">
        <v>83</v>
      </c>
      <c r="AW134" s="13" t="s">
        <v>35</v>
      </c>
      <c r="AX134" s="13" t="s">
        <v>74</v>
      </c>
      <c r="AY134" s="236" t="s">
        <v>119</v>
      </c>
    </row>
    <row r="135" spans="1:51" s="13" customFormat="1" ht="12">
      <c r="A135" s="13"/>
      <c r="B135" s="225"/>
      <c r="C135" s="226"/>
      <c r="D135" s="227" t="s">
        <v>134</v>
      </c>
      <c r="E135" s="228" t="s">
        <v>28</v>
      </c>
      <c r="F135" s="229" t="s">
        <v>200</v>
      </c>
      <c r="G135" s="226"/>
      <c r="H135" s="230">
        <v>16.7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134</v>
      </c>
      <c r="AU135" s="236" t="s">
        <v>120</v>
      </c>
      <c r="AV135" s="13" t="s">
        <v>83</v>
      </c>
      <c r="AW135" s="13" t="s">
        <v>35</v>
      </c>
      <c r="AX135" s="13" t="s">
        <v>74</v>
      </c>
      <c r="AY135" s="236" t="s">
        <v>119</v>
      </c>
    </row>
    <row r="136" spans="1:51" s="13" customFormat="1" ht="12">
      <c r="A136" s="13"/>
      <c r="B136" s="225"/>
      <c r="C136" s="226"/>
      <c r="D136" s="227" t="s">
        <v>134</v>
      </c>
      <c r="E136" s="228" t="s">
        <v>28</v>
      </c>
      <c r="F136" s="229" t="s">
        <v>201</v>
      </c>
      <c r="G136" s="226"/>
      <c r="H136" s="230">
        <v>13.81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134</v>
      </c>
      <c r="AU136" s="236" t="s">
        <v>120</v>
      </c>
      <c r="AV136" s="13" t="s">
        <v>83</v>
      </c>
      <c r="AW136" s="13" t="s">
        <v>35</v>
      </c>
      <c r="AX136" s="13" t="s">
        <v>74</v>
      </c>
      <c r="AY136" s="236" t="s">
        <v>119</v>
      </c>
    </row>
    <row r="137" spans="1:51" s="13" customFormat="1" ht="12">
      <c r="A137" s="13"/>
      <c r="B137" s="225"/>
      <c r="C137" s="226"/>
      <c r="D137" s="227" t="s">
        <v>134</v>
      </c>
      <c r="E137" s="228" t="s">
        <v>28</v>
      </c>
      <c r="F137" s="229" t="s">
        <v>202</v>
      </c>
      <c r="G137" s="226"/>
      <c r="H137" s="230">
        <v>13.87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134</v>
      </c>
      <c r="AU137" s="236" t="s">
        <v>120</v>
      </c>
      <c r="AV137" s="13" t="s">
        <v>83</v>
      </c>
      <c r="AW137" s="13" t="s">
        <v>35</v>
      </c>
      <c r="AX137" s="13" t="s">
        <v>74</v>
      </c>
      <c r="AY137" s="236" t="s">
        <v>119</v>
      </c>
    </row>
    <row r="138" spans="1:51" s="13" customFormat="1" ht="12">
      <c r="A138" s="13"/>
      <c r="B138" s="225"/>
      <c r="C138" s="226"/>
      <c r="D138" s="227" t="s">
        <v>134</v>
      </c>
      <c r="E138" s="228" t="s">
        <v>28</v>
      </c>
      <c r="F138" s="229" t="s">
        <v>203</v>
      </c>
      <c r="G138" s="226"/>
      <c r="H138" s="230">
        <v>6.92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134</v>
      </c>
      <c r="AU138" s="236" t="s">
        <v>120</v>
      </c>
      <c r="AV138" s="13" t="s">
        <v>83</v>
      </c>
      <c r="AW138" s="13" t="s">
        <v>35</v>
      </c>
      <c r="AX138" s="13" t="s">
        <v>74</v>
      </c>
      <c r="AY138" s="236" t="s">
        <v>119</v>
      </c>
    </row>
    <row r="139" spans="1:51" s="13" customFormat="1" ht="12">
      <c r="A139" s="13"/>
      <c r="B139" s="225"/>
      <c r="C139" s="226"/>
      <c r="D139" s="227" t="s">
        <v>134</v>
      </c>
      <c r="E139" s="228" t="s">
        <v>28</v>
      </c>
      <c r="F139" s="229" t="s">
        <v>204</v>
      </c>
      <c r="G139" s="226"/>
      <c r="H139" s="230">
        <v>17.09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134</v>
      </c>
      <c r="AU139" s="236" t="s">
        <v>120</v>
      </c>
      <c r="AV139" s="13" t="s">
        <v>83</v>
      </c>
      <c r="AW139" s="13" t="s">
        <v>35</v>
      </c>
      <c r="AX139" s="13" t="s">
        <v>74</v>
      </c>
      <c r="AY139" s="236" t="s">
        <v>119</v>
      </c>
    </row>
    <row r="140" spans="1:51" s="13" customFormat="1" ht="12">
      <c r="A140" s="13"/>
      <c r="B140" s="225"/>
      <c r="C140" s="226"/>
      <c r="D140" s="227" t="s">
        <v>134</v>
      </c>
      <c r="E140" s="228" t="s">
        <v>28</v>
      </c>
      <c r="F140" s="229" t="s">
        <v>205</v>
      </c>
      <c r="G140" s="226"/>
      <c r="H140" s="230">
        <v>21.91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134</v>
      </c>
      <c r="AU140" s="236" t="s">
        <v>120</v>
      </c>
      <c r="AV140" s="13" t="s">
        <v>83</v>
      </c>
      <c r="AW140" s="13" t="s">
        <v>35</v>
      </c>
      <c r="AX140" s="13" t="s">
        <v>74</v>
      </c>
      <c r="AY140" s="236" t="s">
        <v>119</v>
      </c>
    </row>
    <row r="141" spans="1:51" s="13" customFormat="1" ht="12">
      <c r="A141" s="13"/>
      <c r="B141" s="225"/>
      <c r="C141" s="226"/>
      <c r="D141" s="227" t="s">
        <v>134</v>
      </c>
      <c r="E141" s="228" t="s">
        <v>28</v>
      </c>
      <c r="F141" s="229" t="s">
        <v>206</v>
      </c>
      <c r="G141" s="226"/>
      <c r="H141" s="230">
        <v>0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134</v>
      </c>
      <c r="AU141" s="236" t="s">
        <v>120</v>
      </c>
      <c r="AV141" s="13" t="s">
        <v>83</v>
      </c>
      <c r="AW141" s="13" t="s">
        <v>35</v>
      </c>
      <c r="AX141" s="13" t="s">
        <v>74</v>
      </c>
      <c r="AY141" s="236" t="s">
        <v>119</v>
      </c>
    </row>
    <row r="142" spans="1:51" s="13" customFormat="1" ht="12">
      <c r="A142" s="13"/>
      <c r="B142" s="225"/>
      <c r="C142" s="226"/>
      <c r="D142" s="227" t="s">
        <v>134</v>
      </c>
      <c r="E142" s="228" t="s">
        <v>28</v>
      </c>
      <c r="F142" s="229" t="s">
        <v>207</v>
      </c>
      <c r="G142" s="226"/>
      <c r="H142" s="230">
        <v>30.24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134</v>
      </c>
      <c r="AU142" s="236" t="s">
        <v>120</v>
      </c>
      <c r="AV142" s="13" t="s">
        <v>83</v>
      </c>
      <c r="AW142" s="13" t="s">
        <v>35</v>
      </c>
      <c r="AX142" s="13" t="s">
        <v>74</v>
      </c>
      <c r="AY142" s="236" t="s">
        <v>119</v>
      </c>
    </row>
    <row r="143" spans="1:51" s="13" customFormat="1" ht="12">
      <c r="A143" s="13"/>
      <c r="B143" s="225"/>
      <c r="C143" s="226"/>
      <c r="D143" s="227" t="s">
        <v>134</v>
      </c>
      <c r="E143" s="228" t="s">
        <v>28</v>
      </c>
      <c r="F143" s="229" t="s">
        <v>208</v>
      </c>
      <c r="G143" s="226"/>
      <c r="H143" s="230">
        <v>9.63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134</v>
      </c>
      <c r="AU143" s="236" t="s">
        <v>120</v>
      </c>
      <c r="AV143" s="13" t="s">
        <v>83</v>
      </c>
      <c r="AW143" s="13" t="s">
        <v>35</v>
      </c>
      <c r="AX143" s="13" t="s">
        <v>74</v>
      </c>
      <c r="AY143" s="236" t="s">
        <v>119</v>
      </c>
    </row>
    <row r="144" spans="1:51" s="13" customFormat="1" ht="12">
      <c r="A144" s="13"/>
      <c r="B144" s="225"/>
      <c r="C144" s="226"/>
      <c r="D144" s="227" t="s">
        <v>134</v>
      </c>
      <c r="E144" s="228" t="s">
        <v>28</v>
      </c>
      <c r="F144" s="229" t="s">
        <v>209</v>
      </c>
      <c r="G144" s="226"/>
      <c r="H144" s="230">
        <v>7.85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134</v>
      </c>
      <c r="AU144" s="236" t="s">
        <v>120</v>
      </c>
      <c r="AV144" s="13" t="s">
        <v>83</v>
      </c>
      <c r="AW144" s="13" t="s">
        <v>35</v>
      </c>
      <c r="AX144" s="13" t="s">
        <v>74</v>
      </c>
      <c r="AY144" s="236" t="s">
        <v>119</v>
      </c>
    </row>
    <row r="145" spans="1:51" s="13" customFormat="1" ht="12">
      <c r="A145" s="13"/>
      <c r="B145" s="225"/>
      <c r="C145" s="226"/>
      <c r="D145" s="227" t="s">
        <v>134</v>
      </c>
      <c r="E145" s="228" t="s">
        <v>28</v>
      </c>
      <c r="F145" s="229" t="s">
        <v>210</v>
      </c>
      <c r="G145" s="226"/>
      <c r="H145" s="230">
        <v>1.5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134</v>
      </c>
      <c r="AU145" s="236" t="s">
        <v>120</v>
      </c>
      <c r="AV145" s="13" t="s">
        <v>83</v>
      </c>
      <c r="AW145" s="13" t="s">
        <v>35</v>
      </c>
      <c r="AX145" s="13" t="s">
        <v>74</v>
      </c>
      <c r="AY145" s="236" t="s">
        <v>119</v>
      </c>
    </row>
    <row r="146" spans="1:51" s="14" customFormat="1" ht="12">
      <c r="A146" s="14"/>
      <c r="B146" s="237"/>
      <c r="C146" s="238"/>
      <c r="D146" s="227" t="s">
        <v>134</v>
      </c>
      <c r="E146" s="239" t="s">
        <v>28</v>
      </c>
      <c r="F146" s="240" t="s">
        <v>137</v>
      </c>
      <c r="G146" s="238"/>
      <c r="H146" s="241">
        <v>362.45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134</v>
      </c>
      <c r="AU146" s="247" t="s">
        <v>120</v>
      </c>
      <c r="AV146" s="14" t="s">
        <v>120</v>
      </c>
      <c r="AW146" s="14" t="s">
        <v>35</v>
      </c>
      <c r="AX146" s="14" t="s">
        <v>79</v>
      </c>
      <c r="AY146" s="247" t="s">
        <v>119</v>
      </c>
    </row>
    <row r="147" spans="1:65" s="2" customFormat="1" ht="24.15" customHeight="1">
      <c r="A147" s="40"/>
      <c r="B147" s="41"/>
      <c r="C147" s="202" t="s">
        <v>211</v>
      </c>
      <c r="D147" s="202" t="s">
        <v>122</v>
      </c>
      <c r="E147" s="203" t="s">
        <v>212</v>
      </c>
      <c r="F147" s="204" t="s">
        <v>213</v>
      </c>
      <c r="G147" s="205" t="s">
        <v>192</v>
      </c>
      <c r="H147" s="206">
        <v>362.45</v>
      </c>
      <c r="I147" s="207"/>
      <c r="J147" s="208">
        <f>ROUND(I147*H147,2)</f>
        <v>0</v>
      </c>
      <c r="K147" s="204" t="s">
        <v>131</v>
      </c>
      <c r="L147" s="46"/>
      <c r="M147" s="209" t="s">
        <v>28</v>
      </c>
      <c r="N147" s="210" t="s">
        <v>45</v>
      </c>
      <c r="O147" s="86"/>
      <c r="P147" s="211">
        <f>O147*H147</f>
        <v>0</v>
      </c>
      <c r="Q147" s="211">
        <v>0.0003</v>
      </c>
      <c r="R147" s="211">
        <f>Q147*H147</f>
        <v>0.10873499999999998</v>
      </c>
      <c r="S147" s="211">
        <v>0</v>
      </c>
      <c r="T147" s="21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3" t="s">
        <v>120</v>
      </c>
      <c r="AT147" s="213" t="s">
        <v>122</v>
      </c>
      <c r="AU147" s="213" t="s">
        <v>120</v>
      </c>
      <c r="AY147" s="19" t="s">
        <v>119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9" t="s">
        <v>79</v>
      </c>
      <c r="BK147" s="214">
        <f>ROUND(I147*H147,2)</f>
        <v>0</v>
      </c>
      <c r="BL147" s="19" t="s">
        <v>120</v>
      </c>
      <c r="BM147" s="213" t="s">
        <v>214</v>
      </c>
    </row>
    <row r="148" spans="1:47" s="2" customFormat="1" ht="12">
      <c r="A148" s="40"/>
      <c r="B148" s="41"/>
      <c r="C148" s="42"/>
      <c r="D148" s="248" t="s">
        <v>156</v>
      </c>
      <c r="E148" s="42"/>
      <c r="F148" s="249" t="s">
        <v>215</v>
      </c>
      <c r="G148" s="42"/>
      <c r="H148" s="42"/>
      <c r="I148" s="250"/>
      <c r="J148" s="42"/>
      <c r="K148" s="42"/>
      <c r="L148" s="46"/>
      <c r="M148" s="251"/>
      <c r="N148" s="25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156</v>
      </c>
      <c r="AU148" s="19" t="s">
        <v>120</v>
      </c>
    </row>
    <row r="149" spans="1:63" s="12" customFormat="1" ht="22.8" customHeight="1">
      <c r="A149" s="12"/>
      <c r="B149" s="186"/>
      <c r="C149" s="187"/>
      <c r="D149" s="188" t="s">
        <v>73</v>
      </c>
      <c r="E149" s="200" t="s">
        <v>175</v>
      </c>
      <c r="F149" s="200" t="s">
        <v>216</v>
      </c>
      <c r="G149" s="187"/>
      <c r="H149" s="187"/>
      <c r="I149" s="190"/>
      <c r="J149" s="201">
        <f>BK149</f>
        <v>0</v>
      </c>
      <c r="K149" s="187"/>
      <c r="L149" s="192"/>
      <c r="M149" s="193"/>
      <c r="N149" s="194"/>
      <c r="O149" s="194"/>
      <c r="P149" s="195">
        <f>SUM(P150:P168)</f>
        <v>0</v>
      </c>
      <c r="Q149" s="194"/>
      <c r="R149" s="195">
        <f>SUM(R150:R168)</f>
        <v>0.014498</v>
      </c>
      <c r="S149" s="194"/>
      <c r="T149" s="196">
        <f>SUM(T150:T168)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7" t="s">
        <v>79</v>
      </c>
      <c r="AT149" s="198" t="s">
        <v>73</v>
      </c>
      <c r="AU149" s="198" t="s">
        <v>79</v>
      </c>
      <c r="AY149" s="197" t="s">
        <v>119</v>
      </c>
      <c r="BK149" s="199">
        <f>SUM(BK150:BK168)</f>
        <v>0</v>
      </c>
    </row>
    <row r="150" spans="1:65" s="2" customFormat="1" ht="37.8" customHeight="1">
      <c r="A150" s="40"/>
      <c r="B150" s="41"/>
      <c r="C150" s="202" t="s">
        <v>217</v>
      </c>
      <c r="D150" s="202" t="s">
        <v>122</v>
      </c>
      <c r="E150" s="203" t="s">
        <v>218</v>
      </c>
      <c r="F150" s="204" t="s">
        <v>219</v>
      </c>
      <c r="G150" s="205" t="s">
        <v>192</v>
      </c>
      <c r="H150" s="206">
        <v>362.45</v>
      </c>
      <c r="I150" s="207"/>
      <c r="J150" s="208">
        <f>ROUND(I150*H150,2)</f>
        <v>0</v>
      </c>
      <c r="K150" s="204" t="s">
        <v>131</v>
      </c>
      <c r="L150" s="46"/>
      <c r="M150" s="209" t="s">
        <v>28</v>
      </c>
      <c r="N150" s="210" t="s">
        <v>45</v>
      </c>
      <c r="O150" s="86"/>
      <c r="P150" s="211">
        <f>O150*H150</f>
        <v>0</v>
      </c>
      <c r="Q150" s="211">
        <v>4E-05</v>
      </c>
      <c r="R150" s="211">
        <f>Q150*H150</f>
        <v>0.014498</v>
      </c>
      <c r="S150" s="211">
        <v>0</v>
      </c>
      <c r="T150" s="21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3" t="s">
        <v>120</v>
      </c>
      <c r="AT150" s="213" t="s">
        <v>122</v>
      </c>
      <c r="AU150" s="213" t="s">
        <v>83</v>
      </c>
      <c r="AY150" s="19" t="s">
        <v>119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9" t="s">
        <v>79</v>
      </c>
      <c r="BK150" s="214">
        <f>ROUND(I150*H150,2)</f>
        <v>0</v>
      </c>
      <c r="BL150" s="19" t="s">
        <v>120</v>
      </c>
      <c r="BM150" s="213" t="s">
        <v>220</v>
      </c>
    </row>
    <row r="151" spans="1:47" s="2" customFormat="1" ht="12">
      <c r="A151" s="40"/>
      <c r="B151" s="41"/>
      <c r="C151" s="42"/>
      <c r="D151" s="248" t="s">
        <v>156</v>
      </c>
      <c r="E151" s="42"/>
      <c r="F151" s="249" t="s">
        <v>221</v>
      </c>
      <c r="G151" s="42"/>
      <c r="H151" s="42"/>
      <c r="I151" s="250"/>
      <c r="J151" s="42"/>
      <c r="K151" s="42"/>
      <c r="L151" s="46"/>
      <c r="M151" s="251"/>
      <c r="N151" s="25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156</v>
      </c>
      <c r="AU151" s="19" t="s">
        <v>83</v>
      </c>
    </row>
    <row r="152" spans="1:51" s="13" customFormat="1" ht="12">
      <c r="A152" s="13"/>
      <c r="B152" s="225"/>
      <c r="C152" s="226"/>
      <c r="D152" s="227" t="s">
        <v>134</v>
      </c>
      <c r="E152" s="228" t="s">
        <v>28</v>
      </c>
      <c r="F152" s="229" t="s">
        <v>195</v>
      </c>
      <c r="G152" s="226"/>
      <c r="H152" s="230">
        <v>59.85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134</v>
      </c>
      <c r="AU152" s="236" t="s">
        <v>83</v>
      </c>
      <c r="AV152" s="13" t="s">
        <v>83</v>
      </c>
      <c r="AW152" s="13" t="s">
        <v>35</v>
      </c>
      <c r="AX152" s="13" t="s">
        <v>74</v>
      </c>
      <c r="AY152" s="236" t="s">
        <v>119</v>
      </c>
    </row>
    <row r="153" spans="1:51" s="13" customFormat="1" ht="12">
      <c r="A153" s="13"/>
      <c r="B153" s="225"/>
      <c r="C153" s="226"/>
      <c r="D153" s="227" t="s">
        <v>134</v>
      </c>
      <c r="E153" s="228" t="s">
        <v>28</v>
      </c>
      <c r="F153" s="229" t="s">
        <v>196</v>
      </c>
      <c r="G153" s="226"/>
      <c r="H153" s="230">
        <v>0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134</v>
      </c>
      <c r="AU153" s="236" t="s">
        <v>83</v>
      </c>
      <c r="AV153" s="13" t="s">
        <v>83</v>
      </c>
      <c r="AW153" s="13" t="s">
        <v>35</v>
      </c>
      <c r="AX153" s="13" t="s">
        <v>74</v>
      </c>
      <c r="AY153" s="236" t="s">
        <v>119</v>
      </c>
    </row>
    <row r="154" spans="1:51" s="13" customFormat="1" ht="12">
      <c r="A154" s="13"/>
      <c r="B154" s="225"/>
      <c r="C154" s="226"/>
      <c r="D154" s="227" t="s">
        <v>134</v>
      </c>
      <c r="E154" s="228" t="s">
        <v>28</v>
      </c>
      <c r="F154" s="229" t="s">
        <v>197</v>
      </c>
      <c r="G154" s="226"/>
      <c r="H154" s="230">
        <v>121.5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134</v>
      </c>
      <c r="AU154" s="236" t="s">
        <v>83</v>
      </c>
      <c r="AV154" s="13" t="s">
        <v>83</v>
      </c>
      <c r="AW154" s="13" t="s">
        <v>35</v>
      </c>
      <c r="AX154" s="13" t="s">
        <v>74</v>
      </c>
      <c r="AY154" s="236" t="s">
        <v>119</v>
      </c>
    </row>
    <row r="155" spans="1:51" s="13" customFormat="1" ht="12">
      <c r="A155" s="13"/>
      <c r="B155" s="225"/>
      <c r="C155" s="226"/>
      <c r="D155" s="227" t="s">
        <v>134</v>
      </c>
      <c r="E155" s="228" t="s">
        <v>28</v>
      </c>
      <c r="F155" s="229" t="s">
        <v>198</v>
      </c>
      <c r="G155" s="226"/>
      <c r="H155" s="230">
        <v>10.35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134</v>
      </c>
      <c r="AU155" s="236" t="s">
        <v>83</v>
      </c>
      <c r="AV155" s="13" t="s">
        <v>83</v>
      </c>
      <c r="AW155" s="13" t="s">
        <v>35</v>
      </c>
      <c r="AX155" s="13" t="s">
        <v>74</v>
      </c>
      <c r="AY155" s="236" t="s">
        <v>119</v>
      </c>
    </row>
    <row r="156" spans="1:51" s="13" customFormat="1" ht="12">
      <c r="A156" s="13"/>
      <c r="B156" s="225"/>
      <c r="C156" s="226"/>
      <c r="D156" s="227" t="s">
        <v>134</v>
      </c>
      <c r="E156" s="228" t="s">
        <v>28</v>
      </c>
      <c r="F156" s="229" t="s">
        <v>199</v>
      </c>
      <c r="G156" s="226"/>
      <c r="H156" s="230">
        <v>31.23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134</v>
      </c>
      <c r="AU156" s="236" t="s">
        <v>83</v>
      </c>
      <c r="AV156" s="13" t="s">
        <v>83</v>
      </c>
      <c r="AW156" s="13" t="s">
        <v>35</v>
      </c>
      <c r="AX156" s="13" t="s">
        <v>74</v>
      </c>
      <c r="AY156" s="236" t="s">
        <v>119</v>
      </c>
    </row>
    <row r="157" spans="1:51" s="13" customFormat="1" ht="12">
      <c r="A157" s="13"/>
      <c r="B157" s="225"/>
      <c r="C157" s="226"/>
      <c r="D157" s="227" t="s">
        <v>134</v>
      </c>
      <c r="E157" s="228" t="s">
        <v>28</v>
      </c>
      <c r="F157" s="229" t="s">
        <v>200</v>
      </c>
      <c r="G157" s="226"/>
      <c r="H157" s="230">
        <v>16.7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134</v>
      </c>
      <c r="AU157" s="236" t="s">
        <v>83</v>
      </c>
      <c r="AV157" s="13" t="s">
        <v>83</v>
      </c>
      <c r="AW157" s="13" t="s">
        <v>35</v>
      </c>
      <c r="AX157" s="13" t="s">
        <v>74</v>
      </c>
      <c r="AY157" s="236" t="s">
        <v>119</v>
      </c>
    </row>
    <row r="158" spans="1:51" s="13" customFormat="1" ht="12">
      <c r="A158" s="13"/>
      <c r="B158" s="225"/>
      <c r="C158" s="226"/>
      <c r="D158" s="227" t="s">
        <v>134</v>
      </c>
      <c r="E158" s="228" t="s">
        <v>28</v>
      </c>
      <c r="F158" s="229" t="s">
        <v>201</v>
      </c>
      <c r="G158" s="226"/>
      <c r="H158" s="230">
        <v>13.81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134</v>
      </c>
      <c r="AU158" s="236" t="s">
        <v>83</v>
      </c>
      <c r="AV158" s="13" t="s">
        <v>83</v>
      </c>
      <c r="AW158" s="13" t="s">
        <v>35</v>
      </c>
      <c r="AX158" s="13" t="s">
        <v>74</v>
      </c>
      <c r="AY158" s="236" t="s">
        <v>119</v>
      </c>
    </row>
    <row r="159" spans="1:51" s="13" customFormat="1" ht="12">
      <c r="A159" s="13"/>
      <c r="B159" s="225"/>
      <c r="C159" s="226"/>
      <c r="D159" s="227" t="s">
        <v>134</v>
      </c>
      <c r="E159" s="228" t="s">
        <v>28</v>
      </c>
      <c r="F159" s="229" t="s">
        <v>202</v>
      </c>
      <c r="G159" s="226"/>
      <c r="H159" s="230">
        <v>13.87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134</v>
      </c>
      <c r="AU159" s="236" t="s">
        <v>83</v>
      </c>
      <c r="AV159" s="13" t="s">
        <v>83</v>
      </c>
      <c r="AW159" s="13" t="s">
        <v>35</v>
      </c>
      <c r="AX159" s="13" t="s">
        <v>74</v>
      </c>
      <c r="AY159" s="236" t="s">
        <v>119</v>
      </c>
    </row>
    <row r="160" spans="1:51" s="13" customFormat="1" ht="12">
      <c r="A160" s="13"/>
      <c r="B160" s="225"/>
      <c r="C160" s="226"/>
      <c r="D160" s="227" t="s">
        <v>134</v>
      </c>
      <c r="E160" s="228" t="s">
        <v>28</v>
      </c>
      <c r="F160" s="229" t="s">
        <v>203</v>
      </c>
      <c r="G160" s="226"/>
      <c r="H160" s="230">
        <v>6.92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134</v>
      </c>
      <c r="AU160" s="236" t="s">
        <v>83</v>
      </c>
      <c r="AV160" s="13" t="s">
        <v>83</v>
      </c>
      <c r="AW160" s="13" t="s">
        <v>35</v>
      </c>
      <c r="AX160" s="13" t="s">
        <v>74</v>
      </c>
      <c r="AY160" s="236" t="s">
        <v>119</v>
      </c>
    </row>
    <row r="161" spans="1:51" s="13" customFormat="1" ht="12">
      <c r="A161" s="13"/>
      <c r="B161" s="225"/>
      <c r="C161" s="226"/>
      <c r="D161" s="227" t="s">
        <v>134</v>
      </c>
      <c r="E161" s="228" t="s">
        <v>28</v>
      </c>
      <c r="F161" s="229" t="s">
        <v>204</v>
      </c>
      <c r="G161" s="226"/>
      <c r="H161" s="230">
        <v>17.09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134</v>
      </c>
      <c r="AU161" s="236" t="s">
        <v>83</v>
      </c>
      <c r="AV161" s="13" t="s">
        <v>83</v>
      </c>
      <c r="AW161" s="13" t="s">
        <v>35</v>
      </c>
      <c r="AX161" s="13" t="s">
        <v>74</v>
      </c>
      <c r="AY161" s="236" t="s">
        <v>119</v>
      </c>
    </row>
    <row r="162" spans="1:51" s="13" customFormat="1" ht="12">
      <c r="A162" s="13"/>
      <c r="B162" s="225"/>
      <c r="C162" s="226"/>
      <c r="D162" s="227" t="s">
        <v>134</v>
      </c>
      <c r="E162" s="228" t="s">
        <v>28</v>
      </c>
      <c r="F162" s="229" t="s">
        <v>205</v>
      </c>
      <c r="G162" s="226"/>
      <c r="H162" s="230">
        <v>21.91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134</v>
      </c>
      <c r="AU162" s="236" t="s">
        <v>83</v>
      </c>
      <c r="AV162" s="13" t="s">
        <v>83</v>
      </c>
      <c r="AW162" s="13" t="s">
        <v>35</v>
      </c>
      <c r="AX162" s="13" t="s">
        <v>74</v>
      </c>
      <c r="AY162" s="236" t="s">
        <v>119</v>
      </c>
    </row>
    <row r="163" spans="1:51" s="13" customFormat="1" ht="12">
      <c r="A163" s="13"/>
      <c r="B163" s="225"/>
      <c r="C163" s="226"/>
      <c r="D163" s="227" t="s">
        <v>134</v>
      </c>
      <c r="E163" s="228" t="s">
        <v>28</v>
      </c>
      <c r="F163" s="229" t="s">
        <v>206</v>
      </c>
      <c r="G163" s="226"/>
      <c r="H163" s="230">
        <v>0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134</v>
      </c>
      <c r="AU163" s="236" t="s">
        <v>83</v>
      </c>
      <c r="AV163" s="13" t="s">
        <v>83</v>
      </c>
      <c r="AW163" s="13" t="s">
        <v>35</v>
      </c>
      <c r="AX163" s="13" t="s">
        <v>74</v>
      </c>
      <c r="AY163" s="236" t="s">
        <v>119</v>
      </c>
    </row>
    <row r="164" spans="1:51" s="13" customFormat="1" ht="12">
      <c r="A164" s="13"/>
      <c r="B164" s="225"/>
      <c r="C164" s="226"/>
      <c r="D164" s="227" t="s">
        <v>134</v>
      </c>
      <c r="E164" s="228" t="s">
        <v>28</v>
      </c>
      <c r="F164" s="229" t="s">
        <v>207</v>
      </c>
      <c r="G164" s="226"/>
      <c r="H164" s="230">
        <v>30.24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134</v>
      </c>
      <c r="AU164" s="236" t="s">
        <v>83</v>
      </c>
      <c r="AV164" s="13" t="s">
        <v>83</v>
      </c>
      <c r="AW164" s="13" t="s">
        <v>35</v>
      </c>
      <c r="AX164" s="13" t="s">
        <v>74</v>
      </c>
      <c r="AY164" s="236" t="s">
        <v>119</v>
      </c>
    </row>
    <row r="165" spans="1:51" s="13" customFormat="1" ht="12">
      <c r="A165" s="13"/>
      <c r="B165" s="225"/>
      <c r="C165" s="226"/>
      <c r="D165" s="227" t="s">
        <v>134</v>
      </c>
      <c r="E165" s="228" t="s">
        <v>28</v>
      </c>
      <c r="F165" s="229" t="s">
        <v>208</v>
      </c>
      <c r="G165" s="226"/>
      <c r="H165" s="230">
        <v>9.63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134</v>
      </c>
      <c r="AU165" s="236" t="s">
        <v>83</v>
      </c>
      <c r="AV165" s="13" t="s">
        <v>83</v>
      </c>
      <c r="AW165" s="13" t="s">
        <v>35</v>
      </c>
      <c r="AX165" s="13" t="s">
        <v>74</v>
      </c>
      <c r="AY165" s="236" t="s">
        <v>119</v>
      </c>
    </row>
    <row r="166" spans="1:51" s="13" customFormat="1" ht="12">
      <c r="A166" s="13"/>
      <c r="B166" s="225"/>
      <c r="C166" s="226"/>
      <c r="D166" s="227" t="s">
        <v>134</v>
      </c>
      <c r="E166" s="228" t="s">
        <v>28</v>
      </c>
      <c r="F166" s="229" t="s">
        <v>209</v>
      </c>
      <c r="G166" s="226"/>
      <c r="H166" s="230">
        <v>7.85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134</v>
      </c>
      <c r="AU166" s="236" t="s">
        <v>83</v>
      </c>
      <c r="AV166" s="13" t="s">
        <v>83</v>
      </c>
      <c r="AW166" s="13" t="s">
        <v>35</v>
      </c>
      <c r="AX166" s="13" t="s">
        <v>74</v>
      </c>
      <c r="AY166" s="236" t="s">
        <v>119</v>
      </c>
    </row>
    <row r="167" spans="1:51" s="13" customFormat="1" ht="12">
      <c r="A167" s="13"/>
      <c r="B167" s="225"/>
      <c r="C167" s="226"/>
      <c r="D167" s="227" t="s">
        <v>134</v>
      </c>
      <c r="E167" s="228" t="s">
        <v>28</v>
      </c>
      <c r="F167" s="229" t="s">
        <v>210</v>
      </c>
      <c r="G167" s="226"/>
      <c r="H167" s="230">
        <v>1.5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134</v>
      </c>
      <c r="AU167" s="236" t="s">
        <v>83</v>
      </c>
      <c r="AV167" s="13" t="s">
        <v>83</v>
      </c>
      <c r="AW167" s="13" t="s">
        <v>35</v>
      </c>
      <c r="AX167" s="13" t="s">
        <v>74</v>
      </c>
      <c r="AY167" s="236" t="s">
        <v>119</v>
      </c>
    </row>
    <row r="168" spans="1:51" s="14" customFormat="1" ht="12">
      <c r="A168" s="14"/>
      <c r="B168" s="237"/>
      <c r="C168" s="238"/>
      <c r="D168" s="227" t="s">
        <v>134</v>
      </c>
      <c r="E168" s="239" t="s">
        <v>28</v>
      </c>
      <c r="F168" s="240" t="s">
        <v>137</v>
      </c>
      <c r="G168" s="238"/>
      <c r="H168" s="241">
        <v>362.45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134</v>
      </c>
      <c r="AU168" s="247" t="s">
        <v>83</v>
      </c>
      <c r="AV168" s="14" t="s">
        <v>120</v>
      </c>
      <c r="AW168" s="14" t="s">
        <v>35</v>
      </c>
      <c r="AX168" s="14" t="s">
        <v>79</v>
      </c>
      <c r="AY168" s="247" t="s">
        <v>119</v>
      </c>
    </row>
    <row r="169" spans="1:63" s="12" customFormat="1" ht="22.8" customHeight="1">
      <c r="A169" s="12"/>
      <c r="B169" s="186"/>
      <c r="C169" s="187"/>
      <c r="D169" s="188" t="s">
        <v>73</v>
      </c>
      <c r="E169" s="200" t="s">
        <v>222</v>
      </c>
      <c r="F169" s="200" t="s">
        <v>223</v>
      </c>
      <c r="G169" s="187"/>
      <c r="H169" s="187"/>
      <c r="I169" s="190"/>
      <c r="J169" s="201">
        <f>BK169</f>
        <v>0</v>
      </c>
      <c r="K169" s="187"/>
      <c r="L169" s="192"/>
      <c r="M169" s="193"/>
      <c r="N169" s="194"/>
      <c r="O169" s="194"/>
      <c r="P169" s="195">
        <f>SUM(P170:P172)</f>
        <v>0</v>
      </c>
      <c r="Q169" s="194"/>
      <c r="R169" s="195">
        <f>SUM(R170:R172)</f>
        <v>0.0011634999999999998</v>
      </c>
      <c r="S169" s="194"/>
      <c r="T169" s="196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7" t="s">
        <v>79</v>
      </c>
      <c r="AT169" s="198" t="s">
        <v>73</v>
      </c>
      <c r="AU169" s="198" t="s">
        <v>79</v>
      </c>
      <c r="AY169" s="197" t="s">
        <v>119</v>
      </c>
      <c r="BK169" s="199">
        <f>SUM(BK170:BK172)</f>
        <v>0</v>
      </c>
    </row>
    <row r="170" spans="1:65" s="2" customFormat="1" ht="37.8" customHeight="1">
      <c r="A170" s="40"/>
      <c r="B170" s="41"/>
      <c r="C170" s="202" t="s">
        <v>224</v>
      </c>
      <c r="D170" s="202" t="s">
        <v>122</v>
      </c>
      <c r="E170" s="203" t="s">
        <v>225</v>
      </c>
      <c r="F170" s="204" t="s">
        <v>226</v>
      </c>
      <c r="G170" s="205" t="s">
        <v>192</v>
      </c>
      <c r="H170" s="206">
        <v>8.95</v>
      </c>
      <c r="I170" s="207"/>
      <c r="J170" s="208">
        <f>ROUND(I170*H170,2)</f>
        <v>0</v>
      </c>
      <c r="K170" s="204" t="s">
        <v>131</v>
      </c>
      <c r="L170" s="46"/>
      <c r="M170" s="209" t="s">
        <v>28</v>
      </c>
      <c r="N170" s="210" t="s">
        <v>45</v>
      </c>
      <c r="O170" s="86"/>
      <c r="P170" s="211">
        <f>O170*H170</f>
        <v>0</v>
      </c>
      <c r="Q170" s="211">
        <v>0.00013</v>
      </c>
      <c r="R170" s="211">
        <f>Q170*H170</f>
        <v>0.0011634999999999998</v>
      </c>
      <c r="S170" s="211">
        <v>0</v>
      </c>
      <c r="T170" s="21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3" t="s">
        <v>120</v>
      </c>
      <c r="AT170" s="213" t="s">
        <v>122</v>
      </c>
      <c r="AU170" s="213" t="s">
        <v>83</v>
      </c>
      <c r="AY170" s="19" t="s">
        <v>119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9" t="s">
        <v>79</v>
      </c>
      <c r="BK170" s="214">
        <f>ROUND(I170*H170,2)</f>
        <v>0</v>
      </c>
      <c r="BL170" s="19" t="s">
        <v>120</v>
      </c>
      <c r="BM170" s="213" t="s">
        <v>227</v>
      </c>
    </row>
    <row r="171" spans="1:47" s="2" customFormat="1" ht="12">
      <c r="A171" s="40"/>
      <c r="B171" s="41"/>
      <c r="C171" s="42"/>
      <c r="D171" s="248" t="s">
        <v>156</v>
      </c>
      <c r="E171" s="42"/>
      <c r="F171" s="249" t="s">
        <v>228</v>
      </c>
      <c r="G171" s="42"/>
      <c r="H171" s="42"/>
      <c r="I171" s="250"/>
      <c r="J171" s="42"/>
      <c r="K171" s="42"/>
      <c r="L171" s="46"/>
      <c r="M171" s="251"/>
      <c r="N171" s="25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156</v>
      </c>
      <c r="AU171" s="19" t="s">
        <v>83</v>
      </c>
    </row>
    <row r="172" spans="1:51" s="13" customFormat="1" ht="12">
      <c r="A172" s="13"/>
      <c r="B172" s="225"/>
      <c r="C172" s="226"/>
      <c r="D172" s="227" t="s">
        <v>134</v>
      </c>
      <c r="E172" s="228" t="s">
        <v>28</v>
      </c>
      <c r="F172" s="229" t="s">
        <v>229</v>
      </c>
      <c r="G172" s="226"/>
      <c r="H172" s="230">
        <v>8.95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134</v>
      </c>
      <c r="AU172" s="236" t="s">
        <v>83</v>
      </c>
      <c r="AV172" s="13" t="s">
        <v>83</v>
      </c>
      <c r="AW172" s="13" t="s">
        <v>35</v>
      </c>
      <c r="AX172" s="13" t="s">
        <v>79</v>
      </c>
      <c r="AY172" s="236" t="s">
        <v>119</v>
      </c>
    </row>
    <row r="173" spans="1:63" s="12" customFormat="1" ht="22.8" customHeight="1">
      <c r="A173" s="12"/>
      <c r="B173" s="186"/>
      <c r="C173" s="187"/>
      <c r="D173" s="188" t="s">
        <v>73</v>
      </c>
      <c r="E173" s="200" t="s">
        <v>230</v>
      </c>
      <c r="F173" s="200" t="s">
        <v>231</v>
      </c>
      <c r="G173" s="187"/>
      <c r="H173" s="187"/>
      <c r="I173" s="190"/>
      <c r="J173" s="201">
        <f>BK173</f>
        <v>0</v>
      </c>
      <c r="K173" s="187"/>
      <c r="L173" s="192"/>
      <c r="M173" s="193"/>
      <c r="N173" s="194"/>
      <c r="O173" s="194"/>
      <c r="P173" s="195">
        <f>P174+SUM(P175:P255)</f>
        <v>0</v>
      </c>
      <c r="Q173" s="194"/>
      <c r="R173" s="195">
        <f>R174+SUM(R175:R255)</f>
        <v>0</v>
      </c>
      <c r="S173" s="194"/>
      <c r="T173" s="196">
        <f>T174+SUM(T175:T255)</f>
        <v>56.99106725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7" t="s">
        <v>79</v>
      </c>
      <c r="AT173" s="198" t="s">
        <v>73</v>
      </c>
      <c r="AU173" s="198" t="s">
        <v>79</v>
      </c>
      <c r="AY173" s="197" t="s">
        <v>119</v>
      </c>
      <c r="BK173" s="199">
        <f>BK174+SUM(BK175:BK255)</f>
        <v>0</v>
      </c>
    </row>
    <row r="174" spans="1:65" s="2" customFormat="1" ht="24.15" customHeight="1">
      <c r="A174" s="40"/>
      <c r="B174" s="41"/>
      <c r="C174" s="202" t="s">
        <v>232</v>
      </c>
      <c r="D174" s="202" t="s">
        <v>122</v>
      </c>
      <c r="E174" s="203" t="s">
        <v>233</v>
      </c>
      <c r="F174" s="204" t="s">
        <v>234</v>
      </c>
      <c r="G174" s="205" t="s">
        <v>192</v>
      </c>
      <c r="H174" s="206">
        <v>44.85</v>
      </c>
      <c r="I174" s="207"/>
      <c r="J174" s="208">
        <f>ROUND(I174*H174,2)</f>
        <v>0</v>
      </c>
      <c r="K174" s="204" t="s">
        <v>131</v>
      </c>
      <c r="L174" s="46"/>
      <c r="M174" s="209" t="s">
        <v>28</v>
      </c>
      <c r="N174" s="210" t="s">
        <v>45</v>
      </c>
      <c r="O174" s="86"/>
      <c r="P174" s="211">
        <f>O174*H174</f>
        <v>0</v>
      </c>
      <c r="Q174" s="211">
        <v>0</v>
      </c>
      <c r="R174" s="211">
        <f>Q174*H174</f>
        <v>0</v>
      </c>
      <c r="S174" s="211">
        <v>0.155</v>
      </c>
      <c r="T174" s="212">
        <f>S174*H174</f>
        <v>6.9517500000000005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3" t="s">
        <v>120</v>
      </c>
      <c r="AT174" s="213" t="s">
        <v>122</v>
      </c>
      <c r="AU174" s="213" t="s">
        <v>83</v>
      </c>
      <c r="AY174" s="19" t="s">
        <v>119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9" t="s">
        <v>79</v>
      </c>
      <c r="BK174" s="214">
        <f>ROUND(I174*H174,2)</f>
        <v>0</v>
      </c>
      <c r="BL174" s="19" t="s">
        <v>120</v>
      </c>
      <c r="BM174" s="213" t="s">
        <v>235</v>
      </c>
    </row>
    <row r="175" spans="1:47" s="2" customFormat="1" ht="12">
      <c r="A175" s="40"/>
      <c r="B175" s="41"/>
      <c r="C175" s="42"/>
      <c r="D175" s="248" t="s">
        <v>156</v>
      </c>
      <c r="E175" s="42"/>
      <c r="F175" s="249" t="s">
        <v>236</v>
      </c>
      <c r="G175" s="42"/>
      <c r="H175" s="42"/>
      <c r="I175" s="250"/>
      <c r="J175" s="42"/>
      <c r="K175" s="42"/>
      <c r="L175" s="46"/>
      <c r="M175" s="251"/>
      <c r="N175" s="25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156</v>
      </c>
      <c r="AU175" s="19" t="s">
        <v>83</v>
      </c>
    </row>
    <row r="176" spans="1:51" s="13" customFormat="1" ht="12">
      <c r="A176" s="13"/>
      <c r="B176" s="225"/>
      <c r="C176" s="226"/>
      <c r="D176" s="227" t="s">
        <v>134</v>
      </c>
      <c r="E176" s="228" t="s">
        <v>28</v>
      </c>
      <c r="F176" s="229" t="s">
        <v>237</v>
      </c>
      <c r="G176" s="226"/>
      <c r="H176" s="230">
        <v>44.85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134</v>
      </c>
      <c r="AU176" s="236" t="s">
        <v>83</v>
      </c>
      <c r="AV176" s="13" t="s">
        <v>83</v>
      </c>
      <c r="AW176" s="13" t="s">
        <v>35</v>
      </c>
      <c r="AX176" s="13" t="s">
        <v>79</v>
      </c>
      <c r="AY176" s="236" t="s">
        <v>119</v>
      </c>
    </row>
    <row r="177" spans="1:65" s="2" customFormat="1" ht="16.5" customHeight="1">
      <c r="A177" s="40"/>
      <c r="B177" s="41"/>
      <c r="C177" s="202" t="s">
        <v>8</v>
      </c>
      <c r="D177" s="202" t="s">
        <v>122</v>
      </c>
      <c r="E177" s="203" t="s">
        <v>238</v>
      </c>
      <c r="F177" s="204" t="s">
        <v>239</v>
      </c>
      <c r="G177" s="205" t="s">
        <v>192</v>
      </c>
      <c r="H177" s="206">
        <v>17.48</v>
      </c>
      <c r="I177" s="207"/>
      <c r="J177" s="208">
        <f>ROUND(I177*H177,2)</f>
        <v>0</v>
      </c>
      <c r="K177" s="204" t="s">
        <v>131</v>
      </c>
      <c r="L177" s="46"/>
      <c r="M177" s="209" t="s">
        <v>28</v>
      </c>
      <c r="N177" s="210" t="s">
        <v>45</v>
      </c>
      <c r="O177" s="86"/>
      <c r="P177" s="211">
        <f>O177*H177</f>
        <v>0</v>
      </c>
      <c r="Q177" s="211">
        <v>0</v>
      </c>
      <c r="R177" s="211">
        <f>Q177*H177</f>
        <v>0</v>
      </c>
      <c r="S177" s="211">
        <v>0.0353</v>
      </c>
      <c r="T177" s="212">
        <f>S177*H177</f>
        <v>0.6170439999999999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3" t="s">
        <v>120</v>
      </c>
      <c r="AT177" s="213" t="s">
        <v>122</v>
      </c>
      <c r="AU177" s="213" t="s">
        <v>83</v>
      </c>
      <c r="AY177" s="19" t="s">
        <v>119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9" t="s">
        <v>79</v>
      </c>
      <c r="BK177" s="214">
        <f>ROUND(I177*H177,2)</f>
        <v>0</v>
      </c>
      <c r="BL177" s="19" t="s">
        <v>120</v>
      </c>
      <c r="BM177" s="213" t="s">
        <v>240</v>
      </c>
    </row>
    <row r="178" spans="1:47" s="2" customFormat="1" ht="12">
      <c r="A178" s="40"/>
      <c r="B178" s="41"/>
      <c r="C178" s="42"/>
      <c r="D178" s="248" t="s">
        <v>156</v>
      </c>
      <c r="E178" s="42"/>
      <c r="F178" s="249" t="s">
        <v>241</v>
      </c>
      <c r="G178" s="42"/>
      <c r="H178" s="42"/>
      <c r="I178" s="250"/>
      <c r="J178" s="42"/>
      <c r="K178" s="42"/>
      <c r="L178" s="46"/>
      <c r="M178" s="251"/>
      <c r="N178" s="25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156</v>
      </c>
      <c r="AU178" s="19" t="s">
        <v>83</v>
      </c>
    </row>
    <row r="179" spans="1:51" s="13" customFormat="1" ht="12">
      <c r="A179" s="13"/>
      <c r="B179" s="225"/>
      <c r="C179" s="226"/>
      <c r="D179" s="227" t="s">
        <v>134</v>
      </c>
      <c r="E179" s="228" t="s">
        <v>28</v>
      </c>
      <c r="F179" s="229" t="s">
        <v>209</v>
      </c>
      <c r="G179" s="226"/>
      <c r="H179" s="230">
        <v>7.85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134</v>
      </c>
      <c r="AU179" s="236" t="s">
        <v>83</v>
      </c>
      <c r="AV179" s="13" t="s">
        <v>83</v>
      </c>
      <c r="AW179" s="13" t="s">
        <v>35</v>
      </c>
      <c r="AX179" s="13" t="s">
        <v>74</v>
      </c>
      <c r="AY179" s="236" t="s">
        <v>119</v>
      </c>
    </row>
    <row r="180" spans="1:51" s="13" customFormat="1" ht="12">
      <c r="A180" s="13"/>
      <c r="B180" s="225"/>
      <c r="C180" s="226"/>
      <c r="D180" s="227" t="s">
        <v>134</v>
      </c>
      <c r="E180" s="228" t="s">
        <v>28</v>
      </c>
      <c r="F180" s="229" t="s">
        <v>208</v>
      </c>
      <c r="G180" s="226"/>
      <c r="H180" s="230">
        <v>9.63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134</v>
      </c>
      <c r="AU180" s="236" t="s">
        <v>83</v>
      </c>
      <c r="AV180" s="13" t="s">
        <v>83</v>
      </c>
      <c r="AW180" s="13" t="s">
        <v>35</v>
      </c>
      <c r="AX180" s="13" t="s">
        <v>74</v>
      </c>
      <c r="AY180" s="236" t="s">
        <v>119</v>
      </c>
    </row>
    <row r="181" spans="1:51" s="14" customFormat="1" ht="12">
      <c r="A181" s="14"/>
      <c r="B181" s="237"/>
      <c r="C181" s="238"/>
      <c r="D181" s="227" t="s">
        <v>134</v>
      </c>
      <c r="E181" s="239" t="s">
        <v>28</v>
      </c>
      <c r="F181" s="240" t="s">
        <v>137</v>
      </c>
      <c r="G181" s="238"/>
      <c r="H181" s="241">
        <v>17.48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134</v>
      </c>
      <c r="AU181" s="247" t="s">
        <v>83</v>
      </c>
      <c r="AV181" s="14" t="s">
        <v>120</v>
      </c>
      <c r="AW181" s="14" t="s">
        <v>35</v>
      </c>
      <c r="AX181" s="14" t="s">
        <v>79</v>
      </c>
      <c r="AY181" s="247" t="s">
        <v>119</v>
      </c>
    </row>
    <row r="182" spans="1:65" s="2" customFormat="1" ht="24.15" customHeight="1">
      <c r="A182" s="40"/>
      <c r="B182" s="41"/>
      <c r="C182" s="202" t="s">
        <v>242</v>
      </c>
      <c r="D182" s="202" t="s">
        <v>122</v>
      </c>
      <c r="E182" s="203" t="s">
        <v>243</v>
      </c>
      <c r="F182" s="204" t="s">
        <v>244</v>
      </c>
      <c r="G182" s="205" t="s">
        <v>192</v>
      </c>
      <c r="H182" s="206">
        <v>228.48</v>
      </c>
      <c r="I182" s="207"/>
      <c r="J182" s="208">
        <f>ROUND(I182*H182,2)</f>
        <v>0</v>
      </c>
      <c r="K182" s="204" t="s">
        <v>131</v>
      </c>
      <c r="L182" s="46"/>
      <c r="M182" s="209" t="s">
        <v>28</v>
      </c>
      <c r="N182" s="210" t="s">
        <v>45</v>
      </c>
      <c r="O182" s="86"/>
      <c r="P182" s="211">
        <f>O182*H182</f>
        <v>0</v>
      </c>
      <c r="Q182" s="211">
        <v>0</v>
      </c>
      <c r="R182" s="211">
        <f>Q182*H182</f>
        <v>0</v>
      </c>
      <c r="S182" s="211">
        <v>0.0025</v>
      </c>
      <c r="T182" s="212">
        <f>S182*H182</f>
        <v>0.5712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3" t="s">
        <v>120</v>
      </c>
      <c r="AT182" s="213" t="s">
        <v>122</v>
      </c>
      <c r="AU182" s="213" t="s">
        <v>83</v>
      </c>
      <c r="AY182" s="19" t="s">
        <v>119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9" t="s">
        <v>79</v>
      </c>
      <c r="BK182" s="214">
        <f>ROUND(I182*H182,2)</f>
        <v>0</v>
      </c>
      <c r="BL182" s="19" t="s">
        <v>120</v>
      </c>
      <c r="BM182" s="213" t="s">
        <v>245</v>
      </c>
    </row>
    <row r="183" spans="1:47" s="2" customFormat="1" ht="12">
      <c r="A183" s="40"/>
      <c r="B183" s="41"/>
      <c r="C183" s="42"/>
      <c r="D183" s="248" t="s">
        <v>156</v>
      </c>
      <c r="E183" s="42"/>
      <c r="F183" s="249" t="s">
        <v>246</v>
      </c>
      <c r="G183" s="42"/>
      <c r="H183" s="42"/>
      <c r="I183" s="250"/>
      <c r="J183" s="42"/>
      <c r="K183" s="42"/>
      <c r="L183" s="46"/>
      <c r="M183" s="251"/>
      <c r="N183" s="25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156</v>
      </c>
      <c r="AU183" s="19" t="s">
        <v>83</v>
      </c>
    </row>
    <row r="184" spans="1:51" s="13" customFormat="1" ht="12">
      <c r="A184" s="13"/>
      <c r="B184" s="225"/>
      <c r="C184" s="226"/>
      <c r="D184" s="227" t="s">
        <v>134</v>
      </c>
      <c r="E184" s="228" t="s">
        <v>28</v>
      </c>
      <c r="F184" s="229" t="s">
        <v>197</v>
      </c>
      <c r="G184" s="226"/>
      <c r="H184" s="230">
        <v>121.5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134</v>
      </c>
      <c r="AU184" s="236" t="s">
        <v>83</v>
      </c>
      <c r="AV184" s="13" t="s">
        <v>83</v>
      </c>
      <c r="AW184" s="13" t="s">
        <v>35</v>
      </c>
      <c r="AX184" s="13" t="s">
        <v>74</v>
      </c>
      <c r="AY184" s="236" t="s">
        <v>119</v>
      </c>
    </row>
    <row r="185" spans="1:51" s="13" customFormat="1" ht="12">
      <c r="A185" s="13"/>
      <c r="B185" s="225"/>
      <c r="C185" s="226"/>
      <c r="D185" s="227" t="s">
        <v>134</v>
      </c>
      <c r="E185" s="228" t="s">
        <v>28</v>
      </c>
      <c r="F185" s="229" t="s">
        <v>199</v>
      </c>
      <c r="G185" s="226"/>
      <c r="H185" s="230">
        <v>31.23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134</v>
      </c>
      <c r="AU185" s="236" t="s">
        <v>83</v>
      </c>
      <c r="AV185" s="13" t="s">
        <v>83</v>
      </c>
      <c r="AW185" s="13" t="s">
        <v>35</v>
      </c>
      <c r="AX185" s="13" t="s">
        <v>74</v>
      </c>
      <c r="AY185" s="236" t="s">
        <v>119</v>
      </c>
    </row>
    <row r="186" spans="1:51" s="13" customFormat="1" ht="12">
      <c r="A186" s="13"/>
      <c r="B186" s="225"/>
      <c r="C186" s="226"/>
      <c r="D186" s="227" t="s">
        <v>134</v>
      </c>
      <c r="E186" s="228" t="s">
        <v>28</v>
      </c>
      <c r="F186" s="229" t="s">
        <v>200</v>
      </c>
      <c r="G186" s="226"/>
      <c r="H186" s="230">
        <v>16.7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134</v>
      </c>
      <c r="AU186" s="236" t="s">
        <v>83</v>
      </c>
      <c r="AV186" s="13" t="s">
        <v>83</v>
      </c>
      <c r="AW186" s="13" t="s">
        <v>35</v>
      </c>
      <c r="AX186" s="13" t="s">
        <v>74</v>
      </c>
      <c r="AY186" s="236" t="s">
        <v>119</v>
      </c>
    </row>
    <row r="187" spans="1:51" s="13" customFormat="1" ht="12">
      <c r="A187" s="13"/>
      <c r="B187" s="225"/>
      <c r="C187" s="226"/>
      <c r="D187" s="227" t="s">
        <v>134</v>
      </c>
      <c r="E187" s="228" t="s">
        <v>28</v>
      </c>
      <c r="F187" s="229" t="s">
        <v>201</v>
      </c>
      <c r="G187" s="226"/>
      <c r="H187" s="230">
        <v>13.81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134</v>
      </c>
      <c r="AU187" s="236" t="s">
        <v>83</v>
      </c>
      <c r="AV187" s="13" t="s">
        <v>83</v>
      </c>
      <c r="AW187" s="13" t="s">
        <v>35</v>
      </c>
      <c r="AX187" s="13" t="s">
        <v>74</v>
      </c>
      <c r="AY187" s="236" t="s">
        <v>119</v>
      </c>
    </row>
    <row r="188" spans="1:51" s="13" customFormat="1" ht="12">
      <c r="A188" s="13"/>
      <c r="B188" s="225"/>
      <c r="C188" s="226"/>
      <c r="D188" s="227" t="s">
        <v>134</v>
      </c>
      <c r="E188" s="228" t="s">
        <v>28</v>
      </c>
      <c r="F188" s="229" t="s">
        <v>207</v>
      </c>
      <c r="G188" s="226"/>
      <c r="H188" s="230">
        <v>30.24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134</v>
      </c>
      <c r="AU188" s="236" t="s">
        <v>83</v>
      </c>
      <c r="AV188" s="13" t="s">
        <v>83</v>
      </c>
      <c r="AW188" s="13" t="s">
        <v>35</v>
      </c>
      <c r="AX188" s="13" t="s">
        <v>74</v>
      </c>
      <c r="AY188" s="236" t="s">
        <v>119</v>
      </c>
    </row>
    <row r="189" spans="1:51" s="13" customFormat="1" ht="12">
      <c r="A189" s="13"/>
      <c r="B189" s="225"/>
      <c r="C189" s="226"/>
      <c r="D189" s="227" t="s">
        <v>134</v>
      </c>
      <c r="E189" s="228" t="s">
        <v>28</v>
      </c>
      <c r="F189" s="229" t="s">
        <v>247</v>
      </c>
      <c r="G189" s="226"/>
      <c r="H189" s="230">
        <v>15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134</v>
      </c>
      <c r="AU189" s="236" t="s">
        <v>83</v>
      </c>
      <c r="AV189" s="13" t="s">
        <v>83</v>
      </c>
      <c r="AW189" s="13" t="s">
        <v>35</v>
      </c>
      <c r="AX189" s="13" t="s">
        <v>74</v>
      </c>
      <c r="AY189" s="236" t="s">
        <v>119</v>
      </c>
    </row>
    <row r="190" spans="1:51" s="14" customFormat="1" ht="12">
      <c r="A190" s="14"/>
      <c r="B190" s="237"/>
      <c r="C190" s="238"/>
      <c r="D190" s="227" t="s">
        <v>134</v>
      </c>
      <c r="E190" s="239" t="s">
        <v>28</v>
      </c>
      <c r="F190" s="240" t="s">
        <v>137</v>
      </c>
      <c r="G190" s="238"/>
      <c r="H190" s="241">
        <v>228.48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134</v>
      </c>
      <c r="AU190" s="247" t="s">
        <v>83</v>
      </c>
      <c r="AV190" s="14" t="s">
        <v>120</v>
      </c>
      <c r="AW190" s="14" t="s">
        <v>35</v>
      </c>
      <c r="AX190" s="14" t="s">
        <v>79</v>
      </c>
      <c r="AY190" s="247" t="s">
        <v>119</v>
      </c>
    </row>
    <row r="191" spans="1:65" s="2" customFormat="1" ht="21.75" customHeight="1">
      <c r="A191" s="40"/>
      <c r="B191" s="41"/>
      <c r="C191" s="202" t="s">
        <v>248</v>
      </c>
      <c r="D191" s="202" t="s">
        <v>122</v>
      </c>
      <c r="E191" s="203" t="s">
        <v>249</v>
      </c>
      <c r="F191" s="204" t="s">
        <v>250</v>
      </c>
      <c r="G191" s="205" t="s">
        <v>192</v>
      </c>
      <c r="H191" s="206">
        <v>78.33</v>
      </c>
      <c r="I191" s="207"/>
      <c r="J191" s="208">
        <f>ROUND(I191*H191,2)</f>
        <v>0</v>
      </c>
      <c r="K191" s="204" t="s">
        <v>131</v>
      </c>
      <c r="L191" s="46"/>
      <c r="M191" s="209" t="s">
        <v>28</v>
      </c>
      <c r="N191" s="210" t="s">
        <v>45</v>
      </c>
      <c r="O191" s="86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3" t="s">
        <v>120</v>
      </c>
      <c r="AT191" s="213" t="s">
        <v>122</v>
      </c>
      <c r="AU191" s="213" t="s">
        <v>83</v>
      </c>
      <c r="AY191" s="19" t="s">
        <v>119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9" t="s">
        <v>79</v>
      </c>
      <c r="BK191" s="214">
        <f>ROUND(I191*H191,2)</f>
        <v>0</v>
      </c>
      <c r="BL191" s="19" t="s">
        <v>120</v>
      </c>
      <c r="BM191" s="213" t="s">
        <v>251</v>
      </c>
    </row>
    <row r="192" spans="1:47" s="2" customFormat="1" ht="12">
      <c r="A192" s="40"/>
      <c r="B192" s="41"/>
      <c r="C192" s="42"/>
      <c r="D192" s="248" t="s">
        <v>156</v>
      </c>
      <c r="E192" s="42"/>
      <c r="F192" s="249" t="s">
        <v>252</v>
      </c>
      <c r="G192" s="42"/>
      <c r="H192" s="42"/>
      <c r="I192" s="250"/>
      <c r="J192" s="42"/>
      <c r="K192" s="42"/>
      <c r="L192" s="46"/>
      <c r="M192" s="251"/>
      <c r="N192" s="25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156</v>
      </c>
      <c r="AU192" s="19" t="s">
        <v>83</v>
      </c>
    </row>
    <row r="193" spans="1:51" s="15" customFormat="1" ht="12">
      <c r="A193" s="15"/>
      <c r="B193" s="254"/>
      <c r="C193" s="255"/>
      <c r="D193" s="227" t="s">
        <v>134</v>
      </c>
      <c r="E193" s="256" t="s">
        <v>28</v>
      </c>
      <c r="F193" s="257" t="s">
        <v>253</v>
      </c>
      <c r="G193" s="255"/>
      <c r="H193" s="256" t="s">
        <v>28</v>
      </c>
      <c r="I193" s="258"/>
      <c r="J193" s="255"/>
      <c r="K193" s="255"/>
      <c r="L193" s="259"/>
      <c r="M193" s="260"/>
      <c r="N193" s="261"/>
      <c r="O193" s="261"/>
      <c r="P193" s="261"/>
      <c r="Q193" s="261"/>
      <c r="R193" s="261"/>
      <c r="S193" s="261"/>
      <c r="T193" s="26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3" t="s">
        <v>134</v>
      </c>
      <c r="AU193" s="263" t="s">
        <v>83</v>
      </c>
      <c r="AV193" s="15" t="s">
        <v>79</v>
      </c>
      <c r="AW193" s="15" t="s">
        <v>35</v>
      </c>
      <c r="AX193" s="15" t="s">
        <v>74</v>
      </c>
      <c r="AY193" s="263" t="s">
        <v>119</v>
      </c>
    </row>
    <row r="194" spans="1:51" s="13" customFormat="1" ht="12">
      <c r="A194" s="13"/>
      <c r="B194" s="225"/>
      <c r="C194" s="226"/>
      <c r="D194" s="227" t="s">
        <v>134</v>
      </c>
      <c r="E194" s="228" t="s">
        <v>28</v>
      </c>
      <c r="F194" s="229" t="s">
        <v>254</v>
      </c>
      <c r="G194" s="226"/>
      <c r="H194" s="230">
        <v>77.33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134</v>
      </c>
      <c r="AU194" s="236" t="s">
        <v>83</v>
      </c>
      <c r="AV194" s="13" t="s">
        <v>83</v>
      </c>
      <c r="AW194" s="13" t="s">
        <v>35</v>
      </c>
      <c r="AX194" s="13" t="s">
        <v>74</v>
      </c>
      <c r="AY194" s="236" t="s">
        <v>119</v>
      </c>
    </row>
    <row r="195" spans="1:51" s="13" customFormat="1" ht="12">
      <c r="A195" s="13"/>
      <c r="B195" s="225"/>
      <c r="C195" s="226"/>
      <c r="D195" s="227" t="s">
        <v>134</v>
      </c>
      <c r="E195" s="228" t="s">
        <v>28</v>
      </c>
      <c r="F195" s="229" t="s">
        <v>255</v>
      </c>
      <c r="G195" s="226"/>
      <c r="H195" s="230">
        <v>1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134</v>
      </c>
      <c r="AU195" s="236" t="s">
        <v>83</v>
      </c>
      <c r="AV195" s="13" t="s">
        <v>83</v>
      </c>
      <c r="AW195" s="13" t="s">
        <v>35</v>
      </c>
      <c r="AX195" s="13" t="s">
        <v>74</v>
      </c>
      <c r="AY195" s="236" t="s">
        <v>119</v>
      </c>
    </row>
    <row r="196" spans="1:51" s="14" customFormat="1" ht="12">
      <c r="A196" s="14"/>
      <c r="B196" s="237"/>
      <c r="C196" s="238"/>
      <c r="D196" s="227" t="s">
        <v>134</v>
      </c>
      <c r="E196" s="239" t="s">
        <v>28</v>
      </c>
      <c r="F196" s="240" t="s">
        <v>137</v>
      </c>
      <c r="G196" s="238"/>
      <c r="H196" s="241">
        <v>78.33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134</v>
      </c>
      <c r="AU196" s="247" t="s">
        <v>83</v>
      </c>
      <c r="AV196" s="14" t="s">
        <v>120</v>
      </c>
      <c r="AW196" s="14" t="s">
        <v>35</v>
      </c>
      <c r="AX196" s="14" t="s">
        <v>79</v>
      </c>
      <c r="AY196" s="247" t="s">
        <v>119</v>
      </c>
    </row>
    <row r="197" spans="1:65" s="2" customFormat="1" ht="44.25" customHeight="1">
      <c r="A197" s="40"/>
      <c r="B197" s="41"/>
      <c r="C197" s="202" t="s">
        <v>256</v>
      </c>
      <c r="D197" s="202" t="s">
        <v>122</v>
      </c>
      <c r="E197" s="203" t="s">
        <v>257</v>
      </c>
      <c r="F197" s="204" t="s">
        <v>258</v>
      </c>
      <c r="G197" s="205" t="s">
        <v>192</v>
      </c>
      <c r="H197" s="206">
        <v>59.117</v>
      </c>
      <c r="I197" s="207"/>
      <c r="J197" s="208">
        <f>ROUND(I197*H197,2)</f>
        <v>0</v>
      </c>
      <c r="K197" s="204" t="s">
        <v>131</v>
      </c>
      <c r="L197" s="46"/>
      <c r="M197" s="209" t="s">
        <v>28</v>
      </c>
      <c r="N197" s="210" t="s">
        <v>45</v>
      </c>
      <c r="O197" s="86"/>
      <c r="P197" s="211">
        <f>O197*H197</f>
        <v>0</v>
      </c>
      <c r="Q197" s="211">
        <v>0</v>
      </c>
      <c r="R197" s="211">
        <f>Q197*H197</f>
        <v>0</v>
      </c>
      <c r="S197" s="211">
        <v>0.131</v>
      </c>
      <c r="T197" s="212">
        <f>S197*H197</f>
        <v>7.744327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3" t="s">
        <v>120</v>
      </c>
      <c r="AT197" s="213" t="s">
        <v>122</v>
      </c>
      <c r="AU197" s="213" t="s">
        <v>83</v>
      </c>
      <c r="AY197" s="19" t="s">
        <v>119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9" t="s">
        <v>79</v>
      </c>
      <c r="BK197" s="214">
        <f>ROUND(I197*H197,2)</f>
        <v>0</v>
      </c>
      <c r="BL197" s="19" t="s">
        <v>120</v>
      </c>
      <c r="BM197" s="213" t="s">
        <v>259</v>
      </c>
    </row>
    <row r="198" spans="1:47" s="2" customFormat="1" ht="12">
      <c r="A198" s="40"/>
      <c r="B198" s="41"/>
      <c r="C198" s="42"/>
      <c r="D198" s="248" t="s">
        <v>156</v>
      </c>
      <c r="E198" s="42"/>
      <c r="F198" s="249" t="s">
        <v>260</v>
      </c>
      <c r="G198" s="42"/>
      <c r="H198" s="42"/>
      <c r="I198" s="250"/>
      <c r="J198" s="42"/>
      <c r="K198" s="42"/>
      <c r="L198" s="46"/>
      <c r="M198" s="251"/>
      <c r="N198" s="25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156</v>
      </c>
      <c r="AU198" s="19" t="s">
        <v>83</v>
      </c>
    </row>
    <row r="199" spans="1:51" s="13" customFormat="1" ht="12">
      <c r="A199" s="13"/>
      <c r="B199" s="225"/>
      <c r="C199" s="226"/>
      <c r="D199" s="227" t="s">
        <v>134</v>
      </c>
      <c r="E199" s="228" t="s">
        <v>28</v>
      </c>
      <c r="F199" s="229" t="s">
        <v>261</v>
      </c>
      <c r="G199" s="226"/>
      <c r="H199" s="230">
        <v>59.117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134</v>
      </c>
      <c r="AU199" s="236" t="s">
        <v>83</v>
      </c>
      <c r="AV199" s="13" t="s">
        <v>83</v>
      </c>
      <c r="AW199" s="13" t="s">
        <v>35</v>
      </c>
      <c r="AX199" s="13" t="s">
        <v>79</v>
      </c>
      <c r="AY199" s="236" t="s">
        <v>119</v>
      </c>
    </row>
    <row r="200" spans="1:65" s="2" customFormat="1" ht="37.8" customHeight="1">
      <c r="A200" s="40"/>
      <c r="B200" s="41"/>
      <c r="C200" s="202" t="s">
        <v>262</v>
      </c>
      <c r="D200" s="202" t="s">
        <v>122</v>
      </c>
      <c r="E200" s="203" t="s">
        <v>263</v>
      </c>
      <c r="F200" s="204" t="s">
        <v>264</v>
      </c>
      <c r="G200" s="205" t="s">
        <v>192</v>
      </c>
      <c r="H200" s="206">
        <v>237.815</v>
      </c>
      <c r="I200" s="207"/>
      <c r="J200" s="208">
        <f>ROUND(I200*H200,2)</f>
        <v>0</v>
      </c>
      <c r="K200" s="204" t="s">
        <v>131</v>
      </c>
      <c r="L200" s="46"/>
      <c r="M200" s="209" t="s">
        <v>28</v>
      </c>
      <c r="N200" s="210" t="s">
        <v>45</v>
      </c>
      <c r="O200" s="86"/>
      <c r="P200" s="211">
        <f>O200*H200</f>
        <v>0</v>
      </c>
      <c r="Q200" s="211">
        <v>0</v>
      </c>
      <c r="R200" s="211">
        <f>Q200*H200</f>
        <v>0</v>
      </c>
      <c r="S200" s="211">
        <v>0.03175</v>
      </c>
      <c r="T200" s="212">
        <f>S200*H200</f>
        <v>7.55062625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3" t="s">
        <v>120</v>
      </c>
      <c r="AT200" s="213" t="s">
        <v>122</v>
      </c>
      <c r="AU200" s="213" t="s">
        <v>83</v>
      </c>
      <c r="AY200" s="19" t="s">
        <v>119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9" t="s">
        <v>79</v>
      </c>
      <c r="BK200" s="214">
        <f>ROUND(I200*H200,2)</f>
        <v>0</v>
      </c>
      <c r="BL200" s="19" t="s">
        <v>120</v>
      </c>
      <c r="BM200" s="213" t="s">
        <v>265</v>
      </c>
    </row>
    <row r="201" spans="1:47" s="2" customFormat="1" ht="12">
      <c r="A201" s="40"/>
      <c r="B201" s="41"/>
      <c r="C201" s="42"/>
      <c r="D201" s="248" t="s">
        <v>156</v>
      </c>
      <c r="E201" s="42"/>
      <c r="F201" s="249" t="s">
        <v>266</v>
      </c>
      <c r="G201" s="42"/>
      <c r="H201" s="42"/>
      <c r="I201" s="250"/>
      <c r="J201" s="42"/>
      <c r="K201" s="42"/>
      <c r="L201" s="46"/>
      <c r="M201" s="251"/>
      <c r="N201" s="25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156</v>
      </c>
      <c r="AU201" s="19" t="s">
        <v>83</v>
      </c>
    </row>
    <row r="202" spans="1:51" s="13" customFormat="1" ht="12">
      <c r="A202" s="13"/>
      <c r="B202" s="225"/>
      <c r="C202" s="226"/>
      <c r="D202" s="227" t="s">
        <v>134</v>
      </c>
      <c r="E202" s="228" t="s">
        <v>28</v>
      </c>
      <c r="F202" s="229" t="s">
        <v>267</v>
      </c>
      <c r="G202" s="226"/>
      <c r="H202" s="230">
        <v>95.918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134</v>
      </c>
      <c r="AU202" s="236" t="s">
        <v>83</v>
      </c>
      <c r="AV202" s="13" t="s">
        <v>83</v>
      </c>
      <c r="AW202" s="13" t="s">
        <v>35</v>
      </c>
      <c r="AX202" s="13" t="s">
        <v>74</v>
      </c>
      <c r="AY202" s="236" t="s">
        <v>119</v>
      </c>
    </row>
    <row r="203" spans="1:51" s="13" customFormat="1" ht="12">
      <c r="A203" s="13"/>
      <c r="B203" s="225"/>
      <c r="C203" s="226"/>
      <c r="D203" s="227" t="s">
        <v>134</v>
      </c>
      <c r="E203" s="228" t="s">
        <v>28</v>
      </c>
      <c r="F203" s="229" t="s">
        <v>268</v>
      </c>
      <c r="G203" s="226"/>
      <c r="H203" s="230">
        <v>141.897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134</v>
      </c>
      <c r="AU203" s="236" t="s">
        <v>83</v>
      </c>
      <c r="AV203" s="13" t="s">
        <v>83</v>
      </c>
      <c r="AW203" s="13" t="s">
        <v>35</v>
      </c>
      <c r="AX203" s="13" t="s">
        <v>74</v>
      </c>
      <c r="AY203" s="236" t="s">
        <v>119</v>
      </c>
    </row>
    <row r="204" spans="1:51" s="14" customFormat="1" ht="12">
      <c r="A204" s="14"/>
      <c r="B204" s="237"/>
      <c r="C204" s="238"/>
      <c r="D204" s="227" t="s">
        <v>134</v>
      </c>
      <c r="E204" s="239" t="s">
        <v>28</v>
      </c>
      <c r="F204" s="240" t="s">
        <v>137</v>
      </c>
      <c r="G204" s="238"/>
      <c r="H204" s="241">
        <v>237.815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134</v>
      </c>
      <c r="AU204" s="247" t="s">
        <v>83</v>
      </c>
      <c r="AV204" s="14" t="s">
        <v>120</v>
      </c>
      <c r="AW204" s="14" t="s">
        <v>35</v>
      </c>
      <c r="AX204" s="14" t="s">
        <v>79</v>
      </c>
      <c r="AY204" s="247" t="s">
        <v>119</v>
      </c>
    </row>
    <row r="205" spans="1:65" s="2" customFormat="1" ht="37.8" customHeight="1">
      <c r="A205" s="40"/>
      <c r="B205" s="41"/>
      <c r="C205" s="202" t="s">
        <v>269</v>
      </c>
      <c r="D205" s="202" t="s">
        <v>122</v>
      </c>
      <c r="E205" s="203" t="s">
        <v>270</v>
      </c>
      <c r="F205" s="204" t="s">
        <v>271</v>
      </c>
      <c r="G205" s="205" t="s">
        <v>192</v>
      </c>
      <c r="H205" s="206">
        <v>302.6</v>
      </c>
      <c r="I205" s="207"/>
      <c r="J205" s="208">
        <f>ROUND(I205*H205,2)</f>
        <v>0</v>
      </c>
      <c r="K205" s="204" t="s">
        <v>126</v>
      </c>
      <c r="L205" s="46"/>
      <c r="M205" s="209" t="s">
        <v>28</v>
      </c>
      <c r="N205" s="210" t="s">
        <v>45</v>
      </c>
      <c r="O205" s="86"/>
      <c r="P205" s="211">
        <f>O205*H205</f>
        <v>0</v>
      </c>
      <c r="Q205" s="211">
        <v>0</v>
      </c>
      <c r="R205" s="211">
        <f>Q205*H205</f>
        <v>0</v>
      </c>
      <c r="S205" s="211">
        <v>0.05</v>
      </c>
      <c r="T205" s="212">
        <f>S205*H205</f>
        <v>15.130000000000003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3" t="s">
        <v>120</v>
      </c>
      <c r="AT205" s="213" t="s">
        <v>122</v>
      </c>
      <c r="AU205" s="213" t="s">
        <v>83</v>
      </c>
      <c r="AY205" s="19" t="s">
        <v>119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9" t="s">
        <v>79</v>
      </c>
      <c r="BK205" s="214">
        <f>ROUND(I205*H205,2)</f>
        <v>0</v>
      </c>
      <c r="BL205" s="19" t="s">
        <v>120</v>
      </c>
      <c r="BM205" s="213" t="s">
        <v>272</v>
      </c>
    </row>
    <row r="206" spans="1:51" s="13" customFormat="1" ht="12">
      <c r="A206" s="13"/>
      <c r="B206" s="225"/>
      <c r="C206" s="226"/>
      <c r="D206" s="227" t="s">
        <v>134</v>
      </c>
      <c r="E206" s="228" t="s">
        <v>28</v>
      </c>
      <c r="F206" s="229" t="s">
        <v>197</v>
      </c>
      <c r="G206" s="226"/>
      <c r="H206" s="230">
        <v>121.5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134</v>
      </c>
      <c r="AU206" s="236" t="s">
        <v>83</v>
      </c>
      <c r="AV206" s="13" t="s">
        <v>83</v>
      </c>
      <c r="AW206" s="13" t="s">
        <v>35</v>
      </c>
      <c r="AX206" s="13" t="s">
        <v>74</v>
      </c>
      <c r="AY206" s="236" t="s">
        <v>119</v>
      </c>
    </row>
    <row r="207" spans="1:51" s="13" customFormat="1" ht="12">
      <c r="A207" s="13"/>
      <c r="B207" s="225"/>
      <c r="C207" s="226"/>
      <c r="D207" s="227" t="s">
        <v>134</v>
      </c>
      <c r="E207" s="228" t="s">
        <v>28</v>
      </c>
      <c r="F207" s="229" t="s">
        <v>198</v>
      </c>
      <c r="G207" s="226"/>
      <c r="H207" s="230">
        <v>10.35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134</v>
      </c>
      <c r="AU207" s="236" t="s">
        <v>83</v>
      </c>
      <c r="AV207" s="13" t="s">
        <v>83</v>
      </c>
      <c r="AW207" s="13" t="s">
        <v>35</v>
      </c>
      <c r="AX207" s="13" t="s">
        <v>74</v>
      </c>
      <c r="AY207" s="236" t="s">
        <v>119</v>
      </c>
    </row>
    <row r="208" spans="1:51" s="13" customFormat="1" ht="12">
      <c r="A208" s="13"/>
      <c r="B208" s="225"/>
      <c r="C208" s="226"/>
      <c r="D208" s="227" t="s">
        <v>134</v>
      </c>
      <c r="E208" s="228" t="s">
        <v>28</v>
      </c>
      <c r="F208" s="229" t="s">
        <v>199</v>
      </c>
      <c r="G208" s="226"/>
      <c r="H208" s="230">
        <v>31.23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134</v>
      </c>
      <c r="AU208" s="236" t="s">
        <v>83</v>
      </c>
      <c r="AV208" s="13" t="s">
        <v>83</v>
      </c>
      <c r="AW208" s="13" t="s">
        <v>35</v>
      </c>
      <c r="AX208" s="13" t="s">
        <v>74</v>
      </c>
      <c r="AY208" s="236" t="s">
        <v>119</v>
      </c>
    </row>
    <row r="209" spans="1:51" s="13" customFormat="1" ht="12">
      <c r="A209" s="13"/>
      <c r="B209" s="225"/>
      <c r="C209" s="226"/>
      <c r="D209" s="227" t="s">
        <v>134</v>
      </c>
      <c r="E209" s="228" t="s">
        <v>28</v>
      </c>
      <c r="F209" s="229" t="s">
        <v>200</v>
      </c>
      <c r="G209" s="226"/>
      <c r="H209" s="230">
        <v>16.7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134</v>
      </c>
      <c r="AU209" s="236" t="s">
        <v>83</v>
      </c>
      <c r="AV209" s="13" t="s">
        <v>83</v>
      </c>
      <c r="AW209" s="13" t="s">
        <v>35</v>
      </c>
      <c r="AX209" s="13" t="s">
        <v>74</v>
      </c>
      <c r="AY209" s="236" t="s">
        <v>119</v>
      </c>
    </row>
    <row r="210" spans="1:51" s="13" customFormat="1" ht="12">
      <c r="A210" s="13"/>
      <c r="B210" s="225"/>
      <c r="C210" s="226"/>
      <c r="D210" s="227" t="s">
        <v>134</v>
      </c>
      <c r="E210" s="228" t="s">
        <v>28</v>
      </c>
      <c r="F210" s="229" t="s">
        <v>201</v>
      </c>
      <c r="G210" s="226"/>
      <c r="H210" s="230">
        <v>13.81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134</v>
      </c>
      <c r="AU210" s="236" t="s">
        <v>83</v>
      </c>
      <c r="AV210" s="13" t="s">
        <v>83</v>
      </c>
      <c r="AW210" s="13" t="s">
        <v>35</v>
      </c>
      <c r="AX210" s="13" t="s">
        <v>74</v>
      </c>
      <c r="AY210" s="236" t="s">
        <v>119</v>
      </c>
    </row>
    <row r="211" spans="1:51" s="13" customFormat="1" ht="12">
      <c r="A211" s="13"/>
      <c r="B211" s="225"/>
      <c r="C211" s="226"/>
      <c r="D211" s="227" t="s">
        <v>134</v>
      </c>
      <c r="E211" s="228" t="s">
        <v>28</v>
      </c>
      <c r="F211" s="229" t="s">
        <v>202</v>
      </c>
      <c r="G211" s="226"/>
      <c r="H211" s="230">
        <v>13.87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134</v>
      </c>
      <c r="AU211" s="236" t="s">
        <v>83</v>
      </c>
      <c r="AV211" s="13" t="s">
        <v>83</v>
      </c>
      <c r="AW211" s="13" t="s">
        <v>35</v>
      </c>
      <c r="AX211" s="13" t="s">
        <v>74</v>
      </c>
      <c r="AY211" s="236" t="s">
        <v>119</v>
      </c>
    </row>
    <row r="212" spans="1:51" s="13" customFormat="1" ht="12">
      <c r="A212" s="13"/>
      <c r="B212" s="225"/>
      <c r="C212" s="226"/>
      <c r="D212" s="227" t="s">
        <v>134</v>
      </c>
      <c r="E212" s="228" t="s">
        <v>28</v>
      </c>
      <c r="F212" s="229" t="s">
        <v>203</v>
      </c>
      <c r="G212" s="226"/>
      <c r="H212" s="230">
        <v>6.92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134</v>
      </c>
      <c r="AU212" s="236" t="s">
        <v>83</v>
      </c>
      <c r="AV212" s="13" t="s">
        <v>83</v>
      </c>
      <c r="AW212" s="13" t="s">
        <v>35</v>
      </c>
      <c r="AX212" s="13" t="s">
        <v>74</v>
      </c>
      <c r="AY212" s="236" t="s">
        <v>119</v>
      </c>
    </row>
    <row r="213" spans="1:51" s="13" customFormat="1" ht="12">
      <c r="A213" s="13"/>
      <c r="B213" s="225"/>
      <c r="C213" s="226"/>
      <c r="D213" s="227" t="s">
        <v>134</v>
      </c>
      <c r="E213" s="228" t="s">
        <v>28</v>
      </c>
      <c r="F213" s="229" t="s">
        <v>204</v>
      </c>
      <c r="G213" s="226"/>
      <c r="H213" s="230">
        <v>17.09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134</v>
      </c>
      <c r="AU213" s="236" t="s">
        <v>83</v>
      </c>
      <c r="AV213" s="13" t="s">
        <v>83</v>
      </c>
      <c r="AW213" s="13" t="s">
        <v>35</v>
      </c>
      <c r="AX213" s="13" t="s">
        <v>74</v>
      </c>
      <c r="AY213" s="236" t="s">
        <v>119</v>
      </c>
    </row>
    <row r="214" spans="1:51" s="13" customFormat="1" ht="12">
      <c r="A214" s="13"/>
      <c r="B214" s="225"/>
      <c r="C214" s="226"/>
      <c r="D214" s="227" t="s">
        <v>134</v>
      </c>
      <c r="E214" s="228" t="s">
        <v>28</v>
      </c>
      <c r="F214" s="229" t="s">
        <v>205</v>
      </c>
      <c r="G214" s="226"/>
      <c r="H214" s="230">
        <v>21.91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134</v>
      </c>
      <c r="AU214" s="236" t="s">
        <v>83</v>
      </c>
      <c r="AV214" s="13" t="s">
        <v>83</v>
      </c>
      <c r="AW214" s="13" t="s">
        <v>35</v>
      </c>
      <c r="AX214" s="13" t="s">
        <v>74</v>
      </c>
      <c r="AY214" s="236" t="s">
        <v>119</v>
      </c>
    </row>
    <row r="215" spans="1:51" s="13" customFormat="1" ht="12">
      <c r="A215" s="13"/>
      <c r="B215" s="225"/>
      <c r="C215" s="226"/>
      <c r="D215" s="227" t="s">
        <v>134</v>
      </c>
      <c r="E215" s="228" t="s">
        <v>28</v>
      </c>
      <c r="F215" s="229" t="s">
        <v>206</v>
      </c>
      <c r="G215" s="226"/>
      <c r="H215" s="230">
        <v>0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134</v>
      </c>
      <c r="AU215" s="236" t="s">
        <v>83</v>
      </c>
      <c r="AV215" s="13" t="s">
        <v>83</v>
      </c>
      <c r="AW215" s="13" t="s">
        <v>35</v>
      </c>
      <c r="AX215" s="13" t="s">
        <v>74</v>
      </c>
      <c r="AY215" s="236" t="s">
        <v>119</v>
      </c>
    </row>
    <row r="216" spans="1:51" s="13" customFormat="1" ht="12">
      <c r="A216" s="13"/>
      <c r="B216" s="225"/>
      <c r="C216" s="226"/>
      <c r="D216" s="227" t="s">
        <v>134</v>
      </c>
      <c r="E216" s="228" t="s">
        <v>28</v>
      </c>
      <c r="F216" s="229" t="s">
        <v>207</v>
      </c>
      <c r="G216" s="226"/>
      <c r="H216" s="230">
        <v>30.24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134</v>
      </c>
      <c r="AU216" s="236" t="s">
        <v>83</v>
      </c>
      <c r="AV216" s="13" t="s">
        <v>83</v>
      </c>
      <c r="AW216" s="13" t="s">
        <v>35</v>
      </c>
      <c r="AX216" s="13" t="s">
        <v>74</v>
      </c>
      <c r="AY216" s="236" t="s">
        <v>119</v>
      </c>
    </row>
    <row r="217" spans="1:51" s="13" customFormat="1" ht="12">
      <c r="A217" s="13"/>
      <c r="B217" s="225"/>
      <c r="C217" s="226"/>
      <c r="D217" s="227" t="s">
        <v>134</v>
      </c>
      <c r="E217" s="228" t="s">
        <v>28</v>
      </c>
      <c r="F217" s="229" t="s">
        <v>208</v>
      </c>
      <c r="G217" s="226"/>
      <c r="H217" s="230">
        <v>9.63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134</v>
      </c>
      <c r="AU217" s="236" t="s">
        <v>83</v>
      </c>
      <c r="AV217" s="13" t="s">
        <v>83</v>
      </c>
      <c r="AW217" s="13" t="s">
        <v>35</v>
      </c>
      <c r="AX217" s="13" t="s">
        <v>74</v>
      </c>
      <c r="AY217" s="236" t="s">
        <v>119</v>
      </c>
    </row>
    <row r="218" spans="1:51" s="13" customFormat="1" ht="12">
      <c r="A218" s="13"/>
      <c r="B218" s="225"/>
      <c r="C218" s="226"/>
      <c r="D218" s="227" t="s">
        <v>134</v>
      </c>
      <c r="E218" s="228" t="s">
        <v>28</v>
      </c>
      <c r="F218" s="229" t="s">
        <v>209</v>
      </c>
      <c r="G218" s="226"/>
      <c r="H218" s="230">
        <v>7.85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134</v>
      </c>
      <c r="AU218" s="236" t="s">
        <v>83</v>
      </c>
      <c r="AV218" s="13" t="s">
        <v>83</v>
      </c>
      <c r="AW218" s="13" t="s">
        <v>35</v>
      </c>
      <c r="AX218" s="13" t="s">
        <v>74</v>
      </c>
      <c r="AY218" s="236" t="s">
        <v>119</v>
      </c>
    </row>
    <row r="219" spans="1:51" s="13" customFormat="1" ht="12">
      <c r="A219" s="13"/>
      <c r="B219" s="225"/>
      <c r="C219" s="226"/>
      <c r="D219" s="227" t="s">
        <v>134</v>
      </c>
      <c r="E219" s="228" t="s">
        <v>28</v>
      </c>
      <c r="F219" s="229" t="s">
        <v>210</v>
      </c>
      <c r="G219" s="226"/>
      <c r="H219" s="230">
        <v>1.5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134</v>
      </c>
      <c r="AU219" s="236" t="s">
        <v>83</v>
      </c>
      <c r="AV219" s="13" t="s">
        <v>83</v>
      </c>
      <c r="AW219" s="13" t="s">
        <v>35</v>
      </c>
      <c r="AX219" s="13" t="s">
        <v>74</v>
      </c>
      <c r="AY219" s="236" t="s">
        <v>119</v>
      </c>
    </row>
    <row r="220" spans="1:51" s="14" customFormat="1" ht="12">
      <c r="A220" s="14"/>
      <c r="B220" s="237"/>
      <c r="C220" s="238"/>
      <c r="D220" s="227" t="s">
        <v>134</v>
      </c>
      <c r="E220" s="239" t="s">
        <v>28</v>
      </c>
      <c r="F220" s="240" t="s">
        <v>137</v>
      </c>
      <c r="G220" s="238"/>
      <c r="H220" s="241">
        <v>302.59999999999997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134</v>
      </c>
      <c r="AU220" s="247" t="s">
        <v>83</v>
      </c>
      <c r="AV220" s="14" t="s">
        <v>120</v>
      </c>
      <c r="AW220" s="14" t="s">
        <v>35</v>
      </c>
      <c r="AX220" s="14" t="s">
        <v>79</v>
      </c>
      <c r="AY220" s="247" t="s">
        <v>119</v>
      </c>
    </row>
    <row r="221" spans="1:65" s="2" customFormat="1" ht="24.15" customHeight="1">
      <c r="A221" s="40"/>
      <c r="B221" s="41"/>
      <c r="C221" s="202" t="s">
        <v>7</v>
      </c>
      <c r="D221" s="202" t="s">
        <v>122</v>
      </c>
      <c r="E221" s="203" t="s">
        <v>273</v>
      </c>
      <c r="F221" s="204" t="s">
        <v>274</v>
      </c>
      <c r="G221" s="205" t="s">
        <v>154</v>
      </c>
      <c r="H221" s="206">
        <v>517.6</v>
      </c>
      <c r="I221" s="207"/>
      <c r="J221" s="208">
        <f>ROUND(I221*H221,2)</f>
        <v>0</v>
      </c>
      <c r="K221" s="204" t="s">
        <v>131</v>
      </c>
      <c r="L221" s="46"/>
      <c r="M221" s="209" t="s">
        <v>28</v>
      </c>
      <c r="N221" s="210" t="s">
        <v>45</v>
      </c>
      <c r="O221" s="86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3" t="s">
        <v>120</v>
      </c>
      <c r="AT221" s="213" t="s">
        <v>122</v>
      </c>
      <c r="AU221" s="213" t="s">
        <v>83</v>
      </c>
      <c r="AY221" s="19" t="s">
        <v>119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9" t="s">
        <v>79</v>
      </c>
      <c r="BK221" s="214">
        <f>ROUND(I221*H221,2)</f>
        <v>0</v>
      </c>
      <c r="BL221" s="19" t="s">
        <v>120</v>
      </c>
      <c r="BM221" s="213" t="s">
        <v>275</v>
      </c>
    </row>
    <row r="222" spans="1:47" s="2" customFormat="1" ht="12">
      <c r="A222" s="40"/>
      <c r="B222" s="41"/>
      <c r="C222" s="42"/>
      <c r="D222" s="248" t="s">
        <v>156</v>
      </c>
      <c r="E222" s="42"/>
      <c r="F222" s="249" t="s">
        <v>276</v>
      </c>
      <c r="G222" s="42"/>
      <c r="H222" s="42"/>
      <c r="I222" s="250"/>
      <c r="J222" s="42"/>
      <c r="K222" s="42"/>
      <c r="L222" s="46"/>
      <c r="M222" s="251"/>
      <c r="N222" s="25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156</v>
      </c>
      <c r="AU222" s="19" t="s">
        <v>83</v>
      </c>
    </row>
    <row r="223" spans="1:51" s="15" customFormat="1" ht="12">
      <c r="A223" s="15"/>
      <c r="B223" s="254"/>
      <c r="C223" s="255"/>
      <c r="D223" s="227" t="s">
        <v>134</v>
      </c>
      <c r="E223" s="256" t="s">
        <v>28</v>
      </c>
      <c r="F223" s="257" t="s">
        <v>277</v>
      </c>
      <c r="G223" s="255"/>
      <c r="H223" s="256" t="s">
        <v>28</v>
      </c>
      <c r="I223" s="258"/>
      <c r="J223" s="255"/>
      <c r="K223" s="255"/>
      <c r="L223" s="259"/>
      <c r="M223" s="260"/>
      <c r="N223" s="261"/>
      <c r="O223" s="261"/>
      <c r="P223" s="261"/>
      <c r="Q223" s="261"/>
      <c r="R223" s="261"/>
      <c r="S223" s="261"/>
      <c r="T223" s="26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3" t="s">
        <v>134</v>
      </c>
      <c r="AU223" s="263" t="s">
        <v>83</v>
      </c>
      <c r="AV223" s="15" t="s">
        <v>79</v>
      </c>
      <c r="AW223" s="15" t="s">
        <v>35</v>
      </c>
      <c r="AX223" s="15" t="s">
        <v>74</v>
      </c>
      <c r="AY223" s="263" t="s">
        <v>119</v>
      </c>
    </row>
    <row r="224" spans="1:51" s="13" customFormat="1" ht="12">
      <c r="A224" s="13"/>
      <c r="B224" s="225"/>
      <c r="C224" s="226"/>
      <c r="D224" s="227" t="s">
        <v>134</v>
      </c>
      <c r="E224" s="228" t="s">
        <v>28</v>
      </c>
      <c r="F224" s="229" t="s">
        <v>278</v>
      </c>
      <c r="G224" s="226"/>
      <c r="H224" s="230">
        <v>100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134</v>
      </c>
      <c r="AU224" s="236" t="s">
        <v>83</v>
      </c>
      <c r="AV224" s="13" t="s">
        <v>83</v>
      </c>
      <c r="AW224" s="13" t="s">
        <v>35</v>
      </c>
      <c r="AX224" s="13" t="s">
        <v>74</v>
      </c>
      <c r="AY224" s="236" t="s">
        <v>119</v>
      </c>
    </row>
    <row r="225" spans="1:51" s="13" customFormat="1" ht="12">
      <c r="A225" s="13"/>
      <c r="B225" s="225"/>
      <c r="C225" s="226"/>
      <c r="D225" s="227" t="s">
        <v>134</v>
      </c>
      <c r="E225" s="228" t="s">
        <v>28</v>
      </c>
      <c r="F225" s="229" t="s">
        <v>279</v>
      </c>
      <c r="G225" s="226"/>
      <c r="H225" s="230">
        <v>345.6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134</v>
      </c>
      <c r="AU225" s="236" t="s">
        <v>83</v>
      </c>
      <c r="AV225" s="13" t="s">
        <v>83</v>
      </c>
      <c r="AW225" s="13" t="s">
        <v>35</v>
      </c>
      <c r="AX225" s="13" t="s">
        <v>74</v>
      </c>
      <c r="AY225" s="236" t="s">
        <v>119</v>
      </c>
    </row>
    <row r="226" spans="1:51" s="13" customFormat="1" ht="12">
      <c r="A226" s="13"/>
      <c r="B226" s="225"/>
      <c r="C226" s="226"/>
      <c r="D226" s="227" t="s">
        <v>134</v>
      </c>
      <c r="E226" s="228" t="s">
        <v>28</v>
      </c>
      <c r="F226" s="229" t="s">
        <v>280</v>
      </c>
      <c r="G226" s="226"/>
      <c r="H226" s="230">
        <v>72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134</v>
      </c>
      <c r="AU226" s="236" t="s">
        <v>83</v>
      </c>
      <c r="AV226" s="13" t="s">
        <v>83</v>
      </c>
      <c r="AW226" s="13" t="s">
        <v>35</v>
      </c>
      <c r="AX226" s="13" t="s">
        <v>74</v>
      </c>
      <c r="AY226" s="236" t="s">
        <v>119</v>
      </c>
    </row>
    <row r="227" spans="1:51" s="14" customFormat="1" ht="12">
      <c r="A227" s="14"/>
      <c r="B227" s="237"/>
      <c r="C227" s="238"/>
      <c r="D227" s="227" t="s">
        <v>134</v>
      </c>
      <c r="E227" s="239" t="s">
        <v>28</v>
      </c>
      <c r="F227" s="240" t="s">
        <v>137</v>
      </c>
      <c r="G227" s="238"/>
      <c r="H227" s="241">
        <v>517.6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134</v>
      </c>
      <c r="AU227" s="247" t="s">
        <v>83</v>
      </c>
      <c r="AV227" s="14" t="s">
        <v>120</v>
      </c>
      <c r="AW227" s="14" t="s">
        <v>35</v>
      </c>
      <c r="AX227" s="14" t="s">
        <v>79</v>
      </c>
      <c r="AY227" s="247" t="s">
        <v>119</v>
      </c>
    </row>
    <row r="228" spans="1:65" s="2" customFormat="1" ht="37.8" customHeight="1">
      <c r="A228" s="40"/>
      <c r="B228" s="41"/>
      <c r="C228" s="202" t="s">
        <v>281</v>
      </c>
      <c r="D228" s="202" t="s">
        <v>122</v>
      </c>
      <c r="E228" s="203" t="s">
        <v>282</v>
      </c>
      <c r="F228" s="204" t="s">
        <v>283</v>
      </c>
      <c r="G228" s="205" t="s">
        <v>154</v>
      </c>
      <c r="H228" s="206">
        <v>258.8</v>
      </c>
      <c r="I228" s="207"/>
      <c r="J228" s="208">
        <f>ROUND(I228*H228,2)</f>
        <v>0</v>
      </c>
      <c r="K228" s="204" t="s">
        <v>131</v>
      </c>
      <c r="L228" s="46"/>
      <c r="M228" s="209" t="s">
        <v>28</v>
      </c>
      <c r="N228" s="210" t="s">
        <v>45</v>
      </c>
      <c r="O228" s="86"/>
      <c r="P228" s="211">
        <f>O228*H228</f>
        <v>0</v>
      </c>
      <c r="Q228" s="211">
        <v>0</v>
      </c>
      <c r="R228" s="211">
        <f>Q228*H228</f>
        <v>0</v>
      </c>
      <c r="S228" s="211">
        <v>0.066</v>
      </c>
      <c r="T228" s="212">
        <f>S228*H228</f>
        <v>17.0808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3" t="s">
        <v>120</v>
      </c>
      <c r="AT228" s="213" t="s">
        <v>122</v>
      </c>
      <c r="AU228" s="213" t="s">
        <v>83</v>
      </c>
      <c r="AY228" s="19" t="s">
        <v>119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9" t="s">
        <v>79</v>
      </c>
      <c r="BK228" s="214">
        <f>ROUND(I228*H228,2)</f>
        <v>0</v>
      </c>
      <c r="BL228" s="19" t="s">
        <v>120</v>
      </c>
      <c r="BM228" s="213" t="s">
        <v>284</v>
      </c>
    </row>
    <row r="229" spans="1:47" s="2" customFormat="1" ht="12">
      <c r="A229" s="40"/>
      <c r="B229" s="41"/>
      <c r="C229" s="42"/>
      <c r="D229" s="248" t="s">
        <v>156</v>
      </c>
      <c r="E229" s="42"/>
      <c r="F229" s="249" t="s">
        <v>285</v>
      </c>
      <c r="G229" s="42"/>
      <c r="H229" s="42"/>
      <c r="I229" s="250"/>
      <c r="J229" s="42"/>
      <c r="K229" s="42"/>
      <c r="L229" s="46"/>
      <c r="M229" s="251"/>
      <c r="N229" s="25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156</v>
      </c>
      <c r="AU229" s="19" t="s">
        <v>83</v>
      </c>
    </row>
    <row r="230" spans="1:51" s="13" customFormat="1" ht="12">
      <c r="A230" s="13"/>
      <c r="B230" s="225"/>
      <c r="C230" s="226"/>
      <c r="D230" s="227" t="s">
        <v>134</v>
      </c>
      <c r="E230" s="228" t="s">
        <v>28</v>
      </c>
      <c r="F230" s="229" t="s">
        <v>286</v>
      </c>
      <c r="G230" s="226"/>
      <c r="H230" s="230">
        <v>50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134</v>
      </c>
      <c r="AU230" s="236" t="s">
        <v>83</v>
      </c>
      <c r="AV230" s="13" t="s">
        <v>83</v>
      </c>
      <c r="AW230" s="13" t="s">
        <v>35</v>
      </c>
      <c r="AX230" s="13" t="s">
        <v>74</v>
      </c>
      <c r="AY230" s="236" t="s">
        <v>119</v>
      </c>
    </row>
    <row r="231" spans="1:51" s="13" customFormat="1" ht="12">
      <c r="A231" s="13"/>
      <c r="B231" s="225"/>
      <c r="C231" s="226"/>
      <c r="D231" s="227" t="s">
        <v>134</v>
      </c>
      <c r="E231" s="228" t="s">
        <v>28</v>
      </c>
      <c r="F231" s="229" t="s">
        <v>287</v>
      </c>
      <c r="G231" s="226"/>
      <c r="H231" s="230">
        <v>172.8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134</v>
      </c>
      <c r="AU231" s="236" t="s">
        <v>83</v>
      </c>
      <c r="AV231" s="13" t="s">
        <v>83</v>
      </c>
      <c r="AW231" s="13" t="s">
        <v>35</v>
      </c>
      <c r="AX231" s="13" t="s">
        <v>74</v>
      </c>
      <c r="AY231" s="236" t="s">
        <v>119</v>
      </c>
    </row>
    <row r="232" spans="1:51" s="13" customFormat="1" ht="12">
      <c r="A232" s="13"/>
      <c r="B232" s="225"/>
      <c r="C232" s="226"/>
      <c r="D232" s="227" t="s">
        <v>134</v>
      </c>
      <c r="E232" s="228" t="s">
        <v>28</v>
      </c>
      <c r="F232" s="229" t="s">
        <v>288</v>
      </c>
      <c r="G232" s="226"/>
      <c r="H232" s="230">
        <v>36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134</v>
      </c>
      <c r="AU232" s="236" t="s">
        <v>83</v>
      </c>
      <c r="AV232" s="13" t="s">
        <v>83</v>
      </c>
      <c r="AW232" s="13" t="s">
        <v>35</v>
      </c>
      <c r="AX232" s="13" t="s">
        <v>74</v>
      </c>
      <c r="AY232" s="236" t="s">
        <v>119</v>
      </c>
    </row>
    <row r="233" spans="1:51" s="14" customFormat="1" ht="12">
      <c r="A233" s="14"/>
      <c r="B233" s="237"/>
      <c r="C233" s="238"/>
      <c r="D233" s="227" t="s">
        <v>134</v>
      </c>
      <c r="E233" s="239" t="s">
        <v>28</v>
      </c>
      <c r="F233" s="240" t="s">
        <v>137</v>
      </c>
      <c r="G233" s="238"/>
      <c r="H233" s="241">
        <v>258.8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134</v>
      </c>
      <c r="AU233" s="247" t="s">
        <v>83</v>
      </c>
      <c r="AV233" s="14" t="s">
        <v>120</v>
      </c>
      <c r="AW233" s="14" t="s">
        <v>35</v>
      </c>
      <c r="AX233" s="14" t="s">
        <v>79</v>
      </c>
      <c r="AY233" s="247" t="s">
        <v>119</v>
      </c>
    </row>
    <row r="234" spans="1:65" s="2" customFormat="1" ht="24.15" customHeight="1">
      <c r="A234" s="40"/>
      <c r="B234" s="41"/>
      <c r="C234" s="202" t="s">
        <v>289</v>
      </c>
      <c r="D234" s="202" t="s">
        <v>122</v>
      </c>
      <c r="E234" s="203" t="s">
        <v>290</v>
      </c>
      <c r="F234" s="204" t="s">
        <v>291</v>
      </c>
      <c r="G234" s="205" t="s">
        <v>292</v>
      </c>
      <c r="H234" s="206">
        <v>258.8</v>
      </c>
      <c r="I234" s="207"/>
      <c r="J234" s="208">
        <f>ROUND(I234*H234,2)</f>
        <v>0</v>
      </c>
      <c r="K234" s="204" t="s">
        <v>126</v>
      </c>
      <c r="L234" s="46"/>
      <c r="M234" s="209" t="s">
        <v>28</v>
      </c>
      <c r="N234" s="210" t="s">
        <v>45</v>
      </c>
      <c r="O234" s="86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3" t="s">
        <v>120</v>
      </c>
      <c r="AT234" s="213" t="s">
        <v>122</v>
      </c>
      <c r="AU234" s="213" t="s">
        <v>83</v>
      </c>
      <c r="AY234" s="19" t="s">
        <v>119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9" t="s">
        <v>79</v>
      </c>
      <c r="BK234" s="214">
        <f>ROUND(I234*H234,2)</f>
        <v>0</v>
      </c>
      <c r="BL234" s="19" t="s">
        <v>120</v>
      </c>
      <c r="BM234" s="213" t="s">
        <v>293</v>
      </c>
    </row>
    <row r="235" spans="1:51" s="13" customFormat="1" ht="12">
      <c r="A235" s="13"/>
      <c r="B235" s="225"/>
      <c r="C235" s="226"/>
      <c r="D235" s="227" t="s">
        <v>134</v>
      </c>
      <c r="E235" s="228" t="s">
        <v>28</v>
      </c>
      <c r="F235" s="229" t="s">
        <v>286</v>
      </c>
      <c r="G235" s="226"/>
      <c r="H235" s="230">
        <v>50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134</v>
      </c>
      <c r="AU235" s="236" t="s">
        <v>83</v>
      </c>
      <c r="AV235" s="13" t="s">
        <v>83</v>
      </c>
      <c r="AW235" s="13" t="s">
        <v>35</v>
      </c>
      <c r="AX235" s="13" t="s">
        <v>74</v>
      </c>
      <c r="AY235" s="236" t="s">
        <v>119</v>
      </c>
    </row>
    <row r="236" spans="1:51" s="13" customFormat="1" ht="12">
      <c r="A236" s="13"/>
      <c r="B236" s="225"/>
      <c r="C236" s="226"/>
      <c r="D236" s="227" t="s">
        <v>134</v>
      </c>
      <c r="E236" s="228" t="s">
        <v>28</v>
      </c>
      <c r="F236" s="229" t="s">
        <v>287</v>
      </c>
      <c r="G236" s="226"/>
      <c r="H236" s="230">
        <v>172.8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134</v>
      </c>
      <c r="AU236" s="236" t="s">
        <v>83</v>
      </c>
      <c r="AV236" s="13" t="s">
        <v>83</v>
      </c>
      <c r="AW236" s="13" t="s">
        <v>35</v>
      </c>
      <c r="AX236" s="13" t="s">
        <v>74</v>
      </c>
      <c r="AY236" s="236" t="s">
        <v>119</v>
      </c>
    </row>
    <row r="237" spans="1:51" s="13" customFormat="1" ht="12">
      <c r="A237" s="13"/>
      <c r="B237" s="225"/>
      <c r="C237" s="226"/>
      <c r="D237" s="227" t="s">
        <v>134</v>
      </c>
      <c r="E237" s="228" t="s">
        <v>28</v>
      </c>
      <c r="F237" s="229" t="s">
        <v>288</v>
      </c>
      <c r="G237" s="226"/>
      <c r="H237" s="230">
        <v>36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134</v>
      </c>
      <c r="AU237" s="236" t="s">
        <v>83</v>
      </c>
      <c r="AV237" s="13" t="s">
        <v>83</v>
      </c>
      <c r="AW237" s="13" t="s">
        <v>35</v>
      </c>
      <c r="AX237" s="13" t="s">
        <v>74</v>
      </c>
      <c r="AY237" s="236" t="s">
        <v>119</v>
      </c>
    </row>
    <row r="238" spans="1:51" s="14" customFormat="1" ht="12">
      <c r="A238" s="14"/>
      <c r="B238" s="237"/>
      <c r="C238" s="238"/>
      <c r="D238" s="227" t="s">
        <v>134</v>
      </c>
      <c r="E238" s="239" t="s">
        <v>28</v>
      </c>
      <c r="F238" s="240" t="s">
        <v>137</v>
      </c>
      <c r="G238" s="238"/>
      <c r="H238" s="241">
        <v>258.8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134</v>
      </c>
      <c r="AU238" s="247" t="s">
        <v>83</v>
      </c>
      <c r="AV238" s="14" t="s">
        <v>120</v>
      </c>
      <c r="AW238" s="14" t="s">
        <v>35</v>
      </c>
      <c r="AX238" s="14" t="s">
        <v>79</v>
      </c>
      <c r="AY238" s="247" t="s">
        <v>119</v>
      </c>
    </row>
    <row r="239" spans="1:65" s="2" customFormat="1" ht="37.8" customHeight="1">
      <c r="A239" s="40"/>
      <c r="B239" s="41"/>
      <c r="C239" s="202" t="s">
        <v>294</v>
      </c>
      <c r="D239" s="202" t="s">
        <v>122</v>
      </c>
      <c r="E239" s="203" t="s">
        <v>295</v>
      </c>
      <c r="F239" s="204" t="s">
        <v>296</v>
      </c>
      <c r="G239" s="205" t="s">
        <v>292</v>
      </c>
      <c r="H239" s="206">
        <v>8.95</v>
      </c>
      <c r="I239" s="207"/>
      <c r="J239" s="208">
        <f>ROUND(I239*H239,2)</f>
        <v>0</v>
      </c>
      <c r="K239" s="204" t="s">
        <v>126</v>
      </c>
      <c r="L239" s="46"/>
      <c r="M239" s="209" t="s">
        <v>28</v>
      </c>
      <c r="N239" s="210" t="s">
        <v>45</v>
      </c>
      <c r="O239" s="86"/>
      <c r="P239" s="211">
        <f>O239*H239</f>
        <v>0</v>
      </c>
      <c r="Q239" s="211">
        <v>0</v>
      </c>
      <c r="R239" s="211">
        <f>Q239*H239</f>
        <v>0</v>
      </c>
      <c r="S239" s="211">
        <v>0</v>
      </c>
      <c r="T239" s="212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3" t="s">
        <v>120</v>
      </c>
      <c r="AT239" s="213" t="s">
        <v>122</v>
      </c>
      <c r="AU239" s="213" t="s">
        <v>83</v>
      </c>
      <c r="AY239" s="19" t="s">
        <v>119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9" t="s">
        <v>79</v>
      </c>
      <c r="BK239" s="214">
        <f>ROUND(I239*H239,2)</f>
        <v>0</v>
      </c>
      <c r="BL239" s="19" t="s">
        <v>120</v>
      </c>
      <c r="BM239" s="213" t="s">
        <v>297</v>
      </c>
    </row>
    <row r="240" spans="1:65" s="2" customFormat="1" ht="24.15" customHeight="1">
      <c r="A240" s="40"/>
      <c r="B240" s="41"/>
      <c r="C240" s="202" t="s">
        <v>298</v>
      </c>
      <c r="D240" s="202" t="s">
        <v>122</v>
      </c>
      <c r="E240" s="203" t="s">
        <v>299</v>
      </c>
      <c r="F240" s="204" t="s">
        <v>300</v>
      </c>
      <c r="G240" s="205" t="s">
        <v>301</v>
      </c>
      <c r="H240" s="206">
        <v>5</v>
      </c>
      <c r="I240" s="207"/>
      <c r="J240" s="208">
        <f>ROUND(I240*H240,2)</f>
        <v>0</v>
      </c>
      <c r="K240" s="204" t="s">
        <v>131</v>
      </c>
      <c r="L240" s="46"/>
      <c r="M240" s="209" t="s">
        <v>28</v>
      </c>
      <c r="N240" s="210" t="s">
        <v>45</v>
      </c>
      <c r="O240" s="86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3" t="s">
        <v>242</v>
      </c>
      <c r="AT240" s="213" t="s">
        <v>122</v>
      </c>
      <c r="AU240" s="213" t="s">
        <v>83</v>
      </c>
      <c r="AY240" s="19" t="s">
        <v>119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9" t="s">
        <v>79</v>
      </c>
      <c r="BK240" s="214">
        <f>ROUND(I240*H240,2)</f>
        <v>0</v>
      </c>
      <c r="BL240" s="19" t="s">
        <v>242</v>
      </c>
      <c r="BM240" s="213" t="s">
        <v>302</v>
      </c>
    </row>
    <row r="241" spans="1:47" s="2" customFormat="1" ht="12">
      <c r="A241" s="40"/>
      <c r="B241" s="41"/>
      <c r="C241" s="42"/>
      <c r="D241" s="248" t="s">
        <v>156</v>
      </c>
      <c r="E241" s="42"/>
      <c r="F241" s="249" t="s">
        <v>303</v>
      </c>
      <c r="G241" s="42"/>
      <c r="H241" s="42"/>
      <c r="I241" s="250"/>
      <c r="J241" s="42"/>
      <c r="K241" s="42"/>
      <c r="L241" s="46"/>
      <c r="M241" s="251"/>
      <c r="N241" s="25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156</v>
      </c>
      <c r="AU241" s="19" t="s">
        <v>83</v>
      </c>
    </row>
    <row r="242" spans="1:51" s="13" customFormat="1" ht="12">
      <c r="A242" s="13"/>
      <c r="B242" s="225"/>
      <c r="C242" s="226"/>
      <c r="D242" s="227" t="s">
        <v>134</v>
      </c>
      <c r="E242" s="228" t="s">
        <v>28</v>
      </c>
      <c r="F242" s="229" t="s">
        <v>304</v>
      </c>
      <c r="G242" s="226"/>
      <c r="H242" s="230">
        <v>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134</v>
      </c>
      <c r="AU242" s="236" t="s">
        <v>83</v>
      </c>
      <c r="AV242" s="13" t="s">
        <v>83</v>
      </c>
      <c r="AW242" s="13" t="s">
        <v>35</v>
      </c>
      <c r="AX242" s="13" t="s">
        <v>74</v>
      </c>
      <c r="AY242" s="236" t="s">
        <v>119</v>
      </c>
    </row>
    <row r="243" spans="1:51" s="14" customFormat="1" ht="12">
      <c r="A243" s="14"/>
      <c r="B243" s="237"/>
      <c r="C243" s="238"/>
      <c r="D243" s="227" t="s">
        <v>134</v>
      </c>
      <c r="E243" s="239" t="s">
        <v>28</v>
      </c>
      <c r="F243" s="240" t="s">
        <v>137</v>
      </c>
      <c r="G243" s="238"/>
      <c r="H243" s="241">
        <v>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134</v>
      </c>
      <c r="AU243" s="247" t="s">
        <v>83</v>
      </c>
      <c r="AV243" s="14" t="s">
        <v>120</v>
      </c>
      <c r="AW243" s="14" t="s">
        <v>35</v>
      </c>
      <c r="AX243" s="14" t="s">
        <v>79</v>
      </c>
      <c r="AY243" s="247" t="s">
        <v>119</v>
      </c>
    </row>
    <row r="244" spans="1:65" s="2" customFormat="1" ht="16.5" customHeight="1">
      <c r="A244" s="40"/>
      <c r="B244" s="41"/>
      <c r="C244" s="202" t="s">
        <v>305</v>
      </c>
      <c r="D244" s="202" t="s">
        <v>122</v>
      </c>
      <c r="E244" s="203" t="s">
        <v>306</v>
      </c>
      <c r="F244" s="204" t="s">
        <v>307</v>
      </c>
      <c r="G244" s="205" t="s">
        <v>301</v>
      </c>
      <c r="H244" s="206">
        <v>15</v>
      </c>
      <c r="I244" s="207"/>
      <c r="J244" s="208">
        <f>ROUND(I244*H244,2)</f>
        <v>0</v>
      </c>
      <c r="K244" s="204" t="s">
        <v>126</v>
      </c>
      <c r="L244" s="46"/>
      <c r="M244" s="209" t="s">
        <v>28</v>
      </c>
      <c r="N244" s="210" t="s">
        <v>45</v>
      </c>
      <c r="O244" s="86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3" t="s">
        <v>242</v>
      </c>
      <c r="AT244" s="213" t="s">
        <v>122</v>
      </c>
      <c r="AU244" s="213" t="s">
        <v>83</v>
      </c>
      <c r="AY244" s="19" t="s">
        <v>119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9" t="s">
        <v>79</v>
      </c>
      <c r="BK244" s="214">
        <f>ROUND(I244*H244,2)</f>
        <v>0</v>
      </c>
      <c r="BL244" s="19" t="s">
        <v>242</v>
      </c>
      <c r="BM244" s="213" t="s">
        <v>308</v>
      </c>
    </row>
    <row r="245" spans="1:65" s="2" customFormat="1" ht="37.8" customHeight="1">
      <c r="A245" s="40"/>
      <c r="B245" s="41"/>
      <c r="C245" s="202" t="s">
        <v>309</v>
      </c>
      <c r="D245" s="202" t="s">
        <v>122</v>
      </c>
      <c r="E245" s="203" t="s">
        <v>310</v>
      </c>
      <c r="F245" s="204" t="s">
        <v>311</v>
      </c>
      <c r="G245" s="205" t="s">
        <v>192</v>
      </c>
      <c r="H245" s="206">
        <v>9.999</v>
      </c>
      <c r="I245" s="207"/>
      <c r="J245" s="208">
        <f>ROUND(I245*H245,2)</f>
        <v>0</v>
      </c>
      <c r="K245" s="204" t="s">
        <v>131</v>
      </c>
      <c r="L245" s="46"/>
      <c r="M245" s="209" t="s">
        <v>28</v>
      </c>
      <c r="N245" s="210" t="s">
        <v>45</v>
      </c>
      <c r="O245" s="86"/>
      <c r="P245" s="211">
        <f>O245*H245</f>
        <v>0</v>
      </c>
      <c r="Q245" s="211">
        <v>0</v>
      </c>
      <c r="R245" s="211">
        <f>Q245*H245</f>
        <v>0</v>
      </c>
      <c r="S245" s="211">
        <v>0.076</v>
      </c>
      <c r="T245" s="212">
        <f>S245*H245</f>
        <v>0.759924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3" t="s">
        <v>242</v>
      </c>
      <c r="AT245" s="213" t="s">
        <v>122</v>
      </c>
      <c r="AU245" s="213" t="s">
        <v>83</v>
      </c>
      <c r="AY245" s="19" t="s">
        <v>119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9" t="s">
        <v>79</v>
      </c>
      <c r="BK245" s="214">
        <f>ROUND(I245*H245,2)</f>
        <v>0</v>
      </c>
      <c r="BL245" s="19" t="s">
        <v>242</v>
      </c>
      <c r="BM245" s="213" t="s">
        <v>312</v>
      </c>
    </row>
    <row r="246" spans="1:47" s="2" customFormat="1" ht="12">
      <c r="A246" s="40"/>
      <c r="B246" s="41"/>
      <c r="C246" s="42"/>
      <c r="D246" s="248" t="s">
        <v>156</v>
      </c>
      <c r="E246" s="42"/>
      <c r="F246" s="249" t="s">
        <v>313</v>
      </c>
      <c r="G246" s="42"/>
      <c r="H246" s="42"/>
      <c r="I246" s="250"/>
      <c r="J246" s="42"/>
      <c r="K246" s="42"/>
      <c r="L246" s="46"/>
      <c r="M246" s="251"/>
      <c r="N246" s="25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156</v>
      </c>
      <c r="AU246" s="19" t="s">
        <v>83</v>
      </c>
    </row>
    <row r="247" spans="1:51" s="13" customFormat="1" ht="12">
      <c r="A247" s="13"/>
      <c r="B247" s="225"/>
      <c r="C247" s="226"/>
      <c r="D247" s="227" t="s">
        <v>134</v>
      </c>
      <c r="E247" s="228" t="s">
        <v>28</v>
      </c>
      <c r="F247" s="229" t="s">
        <v>314</v>
      </c>
      <c r="G247" s="226"/>
      <c r="H247" s="230">
        <v>8.08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134</v>
      </c>
      <c r="AU247" s="236" t="s">
        <v>83</v>
      </c>
      <c r="AV247" s="13" t="s">
        <v>83</v>
      </c>
      <c r="AW247" s="13" t="s">
        <v>35</v>
      </c>
      <c r="AX247" s="13" t="s">
        <v>74</v>
      </c>
      <c r="AY247" s="236" t="s">
        <v>119</v>
      </c>
    </row>
    <row r="248" spans="1:51" s="13" customFormat="1" ht="12">
      <c r="A248" s="13"/>
      <c r="B248" s="225"/>
      <c r="C248" s="226"/>
      <c r="D248" s="227" t="s">
        <v>134</v>
      </c>
      <c r="E248" s="228" t="s">
        <v>28</v>
      </c>
      <c r="F248" s="229" t="s">
        <v>315</v>
      </c>
      <c r="G248" s="226"/>
      <c r="H248" s="230">
        <v>1.919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134</v>
      </c>
      <c r="AU248" s="236" t="s">
        <v>83</v>
      </c>
      <c r="AV248" s="13" t="s">
        <v>83</v>
      </c>
      <c r="AW248" s="13" t="s">
        <v>35</v>
      </c>
      <c r="AX248" s="13" t="s">
        <v>74</v>
      </c>
      <c r="AY248" s="236" t="s">
        <v>119</v>
      </c>
    </row>
    <row r="249" spans="1:51" s="14" customFormat="1" ht="12">
      <c r="A249" s="14"/>
      <c r="B249" s="237"/>
      <c r="C249" s="238"/>
      <c r="D249" s="227" t="s">
        <v>134</v>
      </c>
      <c r="E249" s="239" t="s">
        <v>28</v>
      </c>
      <c r="F249" s="240" t="s">
        <v>137</v>
      </c>
      <c r="G249" s="238"/>
      <c r="H249" s="241">
        <v>9.999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134</v>
      </c>
      <c r="AU249" s="247" t="s">
        <v>83</v>
      </c>
      <c r="AV249" s="14" t="s">
        <v>120</v>
      </c>
      <c r="AW249" s="14" t="s">
        <v>35</v>
      </c>
      <c r="AX249" s="14" t="s">
        <v>79</v>
      </c>
      <c r="AY249" s="247" t="s">
        <v>119</v>
      </c>
    </row>
    <row r="250" spans="1:65" s="2" customFormat="1" ht="37.8" customHeight="1">
      <c r="A250" s="40"/>
      <c r="B250" s="41"/>
      <c r="C250" s="202" t="s">
        <v>316</v>
      </c>
      <c r="D250" s="202" t="s">
        <v>122</v>
      </c>
      <c r="E250" s="203" t="s">
        <v>317</v>
      </c>
      <c r="F250" s="204" t="s">
        <v>318</v>
      </c>
      <c r="G250" s="205" t="s">
        <v>192</v>
      </c>
      <c r="H250" s="206">
        <v>9.292</v>
      </c>
      <c r="I250" s="207"/>
      <c r="J250" s="208">
        <f>ROUND(I250*H250,2)</f>
        <v>0</v>
      </c>
      <c r="K250" s="204" t="s">
        <v>131</v>
      </c>
      <c r="L250" s="46"/>
      <c r="M250" s="209" t="s">
        <v>28</v>
      </c>
      <c r="N250" s="210" t="s">
        <v>45</v>
      </c>
      <c r="O250" s="86"/>
      <c r="P250" s="211">
        <f>O250*H250</f>
        <v>0</v>
      </c>
      <c r="Q250" s="211">
        <v>0</v>
      </c>
      <c r="R250" s="211">
        <f>Q250*H250</f>
        <v>0</v>
      </c>
      <c r="S250" s="211">
        <v>0.063</v>
      </c>
      <c r="T250" s="212">
        <f>S250*H250</f>
        <v>0.585396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3" t="s">
        <v>242</v>
      </c>
      <c r="AT250" s="213" t="s">
        <v>122</v>
      </c>
      <c r="AU250" s="213" t="s">
        <v>83</v>
      </c>
      <c r="AY250" s="19" t="s">
        <v>119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9" t="s">
        <v>79</v>
      </c>
      <c r="BK250" s="214">
        <f>ROUND(I250*H250,2)</f>
        <v>0</v>
      </c>
      <c r="BL250" s="19" t="s">
        <v>242</v>
      </c>
      <c r="BM250" s="213" t="s">
        <v>319</v>
      </c>
    </row>
    <row r="251" spans="1:47" s="2" customFormat="1" ht="12">
      <c r="A251" s="40"/>
      <c r="B251" s="41"/>
      <c r="C251" s="42"/>
      <c r="D251" s="248" t="s">
        <v>156</v>
      </c>
      <c r="E251" s="42"/>
      <c r="F251" s="249" t="s">
        <v>320</v>
      </c>
      <c r="G251" s="42"/>
      <c r="H251" s="42"/>
      <c r="I251" s="250"/>
      <c r="J251" s="42"/>
      <c r="K251" s="42"/>
      <c r="L251" s="46"/>
      <c r="M251" s="251"/>
      <c r="N251" s="25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156</v>
      </c>
      <c r="AU251" s="19" t="s">
        <v>83</v>
      </c>
    </row>
    <row r="252" spans="1:51" s="13" customFormat="1" ht="12">
      <c r="A252" s="13"/>
      <c r="B252" s="225"/>
      <c r="C252" s="226"/>
      <c r="D252" s="227" t="s">
        <v>134</v>
      </c>
      <c r="E252" s="228" t="s">
        <v>28</v>
      </c>
      <c r="F252" s="229" t="s">
        <v>321</v>
      </c>
      <c r="G252" s="226"/>
      <c r="H252" s="230">
        <v>7.272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134</v>
      </c>
      <c r="AU252" s="236" t="s">
        <v>83</v>
      </c>
      <c r="AV252" s="13" t="s">
        <v>83</v>
      </c>
      <c r="AW252" s="13" t="s">
        <v>35</v>
      </c>
      <c r="AX252" s="13" t="s">
        <v>74</v>
      </c>
      <c r="AY252" s="236" t="s">
        <v>119</v>
      </c>
    </row>
    <row r="253" spans="1:51" s="13" customFormat="1" ht="12">
      <c r="A253" s="13"/>
      <c r="B253" s="225"/>
      <c r="C253" s="226"/>
      <c r="D253" s="227" t="s">
        <v>134</v>
      </c>
      <c r="E253" s="228" t="s">
        <v>28</v>
      </c>
      <c r="F253" s="229" t="s">
        <v>322</v>
      </c>
      <c r="G253" s="226"/>
      <c r="H253" s="230">
        <v>2.02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134</v>
      </c>
      <c r="AU253" s="236" t="s">
        <v>83</v>
      </c>
      <c r="AV253" s="13" t="s">
        <v>83</v>
      </c>
      <c r="AW253" s="13" t="s">
        <v>35</v>
      </c>
      <c r="AX253" s="13" t="s">
        <v>74</v>
      </c>
      <c r="AY253" s="236" t="s">
        <v>119</v>
      </c>
    </row>
    <row r="254" spans="1:51" s="14" customFormat="1" ht="12">
      <c r="A254" s="14"/>
      <c r="B254" s="237"/>
      <c r="C254" s="238"/>
      <c r="D254" s="227" t="s">
        <v>134</v>
      </c>
      <c r="E254" s="239" t="s">
        <v>28</v>
      </c>
      <c r="F254" s="240" t="s">
        <v>137</v>
      </c>
      <c r="G254" s="238"/>
      <c r="H254" s="241">
        <v>9.292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134</v>
      </c>
      <c r="AU254" s="247" t="s">
        <v>83</v>
      </c>
      <c r="AV254" s="14" t="s">
        <v>120</v>
      </c>
      <c r="AW254" s="14" t="s">
        <v>35</v>
      </c>
      <c r="AX254" s="14" t="s">
        <v>79</v>
      </c>
      <c r="AY254" s="247" t="s">
        <v>119</v>
      </c>
    </row>
    <row r="255" spans="1:63" s="12" customFormat="1" ht="20.85" customHeight="1">
      <c r="A255" s="12"/>
      <c r="B255" s="186"/>
      <c r="C255" s="187"/>
      <c r="D255" s="188" t="s">
        <v>73</v>
      </c>
      <c r="E255" s="200" t="s">
        <v>323</v>
      </c>
      <c r="F255" s="200" t="s">
        <v>324</v>
      </c>
      <c r="G255" s="187"/>
      <c r="H255" s="187"/>
      <c r="I255" s="190"/>
      <c r="J255" s="201">
        <f>BK255</f>
        <v>0</v>
      </c>
      <c r="K255" s="187"/>
      <c r="L255" s="192"/>
      <c r="M255" s="193"/>
      <c r="N255" s="194"/>
      <c r="O255" s="194"/>
      <c r="P255" s="195">
        <f>SUM(P256:P266)</f>
        <v>0</v>
      </c>
      <c r="Q255" s="194"/>
      <c r="R255" s="195">
        <f>SUM(R256:R266)</f>
        <v>0</v>
      </c>
      <c r="S255" s="194"/>
      <c r="T255" s="196">
        <f>SUM(T256:T266)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97" t="s">
        <v>79</v>
      </c>
      <c r="AT255" s="198" t="s">
        <v>73</v>
      </c>
      <c r="AU255" s="198" t="s">
        <v>83</v>
      </c>
      <c r="AY255" s="197" t="s">
        <v>119</v>
      </c>
      <c r="BK255" s="199">
        <f>SUM(BK256:BK266)</f>
        <v>0</v>
      </c>
    </row>
    <row r="256" spans="1:65" s="2" customFormat="1" ht="37.8" customHeight="1">
      <c r="A256" s="40"/>
      <c r="B256" s="41"/>
      <c r="C256" s="202" t="s">
        <v>325</v>
      </c>
      <c r="D256" s="202" t="s">
        <v>122</v>
      </c>
      <c r="E256" s="203" t="s">
        <v>326</v>
      </c>
      <c r="F256" s="204" t="s">
        <v>327</v>
      </c>
      <c r="G256" s="205" t="s">
        <v>125</v>
      </c>
      <c r="H256" s="206">
        <v>56.991</v>
      </c>
      <c r="I256" s="207"/>
      <c r="J256" s="208">
        <f>ROUND(I256*H256,2)</f>
        <v>0</v>
      </c>
      <c r="K256" s="204" t="s">
        <v>131</v>
      </c>
      <c r="L256" s="46"/>
      <c r="M256" s="209" t="s">
        <v>28</v>
      </c>
      <c r="N256" s="210" t="s">
        <v>45</v>
      </c>
      <c r="O256" s="86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3" t="s">
        <v>120</v>
      </c>
      <c r="AT256" s="213" t="s">
        <v>122</v>
      </c>
      <c r="AU256" s="213" t="s">
        <v>138</v>
      </c>
      <c r="AY256" s="19" t="s">
        <v>119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9" t="s">
        <v>79</v>
      </c>
      <c r="BK256" s="214">
        <f>ROUND(I256*H256,2)</f>
        <v>0</v>
      </c>
      <c r="BL256" s="19" t="s">
        <v>120</v>
      </c>
      <c r="BM256" s="213" t="s">
        <v>328</v>
      </c>
    </row>
    <row r="257" spans="1:47" s="2" customFormat="1" ht="12">
      <c r="A257" s="40"/>
      <c r="B257" s="41"/>
      <c r="C257" s="42"/>
      <c r="D257" s="248" t="s">
        <v>156</v>
      </c>
      <c r="E257" s="42"/>
      <c r="F257" s="249" t="s">
        <v>329</v>
      </c>
      <c r="G257" s="42"/>
      <c r="H257" s="42"/>
      <c r="I257" s="250"/>
      <c r="J257" s="42"/>
      <c r="K257" s="42"/>
      <c r="L257" s="46"/>
      <c r="M257" s="251"/>
      <c r="N257" s="25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156</v>
      </c>
      <c r="AU257" s="19" t="s">
        <v>138</v>
      </c>
    </row>
    <row r="258" spans="1:65" s="2" customFormat="1" ht="33" customHeight="1">
      <c r="A258" s="40"/>
      <c r="B258" s="41"/>
      <c r="C258" s="202" t="s">
        <v>330</v>
      </c>
      <c r="D258" s="202" t="s">
        <v>122</v>
      </c>
      <c r="E258" s="203" t="s">
        <v>331</v>
      </c>
      <c r="F258" s="204" t="s">
        <v>332</v>
      </c>
      <c r="G258" s="205" t="s">
        <v>125</v>
      </c>
      <c r="H258" s="206">
        <v>56.991</v>
      </c>
      <c r="I258" s="207"/>
      <c r="J258" s="208">
        <f>ROUND(I258*H258,2)</f>
        <v>0</v>
      </c>
      <c r="K258" s="204" t="s">
        <v>131</v>
      </c>
      <c r="L258" s="46"/>
      <c r="M258" s="209" t="s">
        <v>28</v>
      </c>
      <c r="N258" s="210" t="s">
        <v>45</v>
      </c>
      <c r="O258" s="86"/>
      <c r="P258" s="211">
        <f>O258*H258</f>
        <v>0</v>
      </c>
      <c r="Q258" s="211">
        <v>0</v>
      </c>
      <c r="R258" s="211">
        <f>Q258*H258</f>
        <v>0</v>
      </c>
      <c r="S258" s="211">
        <v>0</v>
      </c>
      <c r="T258" s="212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3" t="s">
        <v>120</v>
      </c>
      <c r="AT258" s="213" t="s">
        <v>122</v>
      </c>
      <c r="AU258" s="213" t="s">
        <v>138</v>
      </c>
      <c r="AY258" s="19" t="s">
        <v>119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9" t="s">
        <v>79</v>
      </c>
      <c r="BK258" s="214">
        <f>ROUND(I258*H258,2)</f>
        <v>0</v>
      </c>
      <c r="BL258" s="19" t="s">
        <v>120</v>
      </c>
      <c r="BM258" s="213" t="s">
        <v>333</v>
      </c>
    </row>
    <row r="259" spans="1:47" s="2" customFormat="1" ht="12">
      <c r="A259" s="40"/>
      <c r="B259" s="41"/>
      <c r="C259" s="42"/>
      <c r="D259" s="248" t="s">
        <v>156</v>
      </c>
      <c r="E259" s="42"/>
      <c r="F259" s="249" t="s">
        <v>334</v>
      </c>
      <c r="G259" s="42"/>
      <c r="H259" s="42"/>
      <c r="I259" s="250"/>
      <c r="J259" s="42"/>
      <c r="K259" s="42"/>
      <c r="L259" s="46"/>
      <c r="M259" s="251"/>
      <c r="N259" s="25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156</v>
      </c>
      <c r="AU259" s="19" t="s">
        <v>138</v>
      </c>
    </row>
    <row r="260" spans="1:65" s="2" customFormat="1" ht="44.25" customHeight="1">
      <c r="A260" s="40"/>
      <c r="B260" s="41"/>
      <c r="C260" s="202" t="s">
        <v>335</v>
      </c>
      <c r="D260" s="202" t="s">
        <v>122</v>
      </c>
      <c r="E260" s="203" t="s">
        <v>336</v>
      </c>
      <c r="F260" s="204" t="s">
        <v>337</v>
      </c>
      <c r="G260" s="205" t="s">
        <v>125</v>
      </c>
      <c r="H260" s="206">
        <v>797.874</v>
      </c>
      <c r="I260" s="207"/>
      <c r="J260" s="208">
        <f>ROUND(I260*H260,2)</f>
        <v>0</v>
      </c>
      <c r="K260" s="204" t="s">
        <v>131</v>
      </c>
      <c r="L260" s="46"/>
      <c r="M260" s="209" t="s">
        <v>28</v>
      </c>
      <c r="N260" s="210" t="s">
        <v>45</v>
      </c>
      <c r="O260" s="86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3" t="s">
        <v>120</v>
      </c>
      <c r="AT260" s="213" t="s">
        <v>122</v>
      </c>
      <c r="AU260" s="213" t="s">
        <v>138</v>
      </c>
      <c r="AY260" s="19" t="s">
        <v>119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9" t="s">
        <v>79</v>
      </c>
      <c r="BK260" s="214">
        <f>ROUND(I260*H260,2)</f>
        <v>0</v>
      </c>
      <c r="BL260" s="19" t="s">
        <v>120</v>
      </c>
      <c r="BM260" s="213" t="s">
        <v>338</v>
      </c>
    </row>
    <row r="261" spans="1:47" s="2" customFormat="1" ht="12">
      <c r="A261" s="40"/>
      <c r="B261" s="41"/>
      <c r="C261" s="42"/>
      <c r="D261" s="248" t="s">
        <v>156</v>
      </c>
      <c r="E261" s="42"/>
      <c r="F261" s="249" t="s">
        <v>339</v>
      </c>
      <c r="G261" s="42"/>
      <c r="H261" s="42"/>
      <c r="I261" s="250"/>
      <c r="J261" s="42"/>
      <c r="K261" s="42"/>
      <c r="L261" s="46"/>
      <c r="M261" s="251"/>
      <c r="N261" s="25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156</v>
      </c>
      <c r="AU261" s="19" t="s">
        <v>138</v>
      </c>
    </row>
    <row r="262" spans="1:47" s="2" customFormat="1" ht="12">
      <c r="A262" s="40"/>
      <c r="B262" s="41"/>
      <c r="C262" s="42"/>
      <c r="D262" s="227" t="s">
        <v>167</v>
      </c>
      <c r="E262" s="42"/>
      <c r="F262" s="253" t="s">
        <v>340</v>
      </c>
      <c r="G262" s="42"/>
      <c r="H262" s="42"/>
      <c r="I262" s="250"/>
      <c r="J262" s="42"/>
      <c r="K262" s="42"/>
      <c r="L262" s="46"/>
      <c r="M262" s="251"/>
      <c r="N262" s="252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167</v>
      </c>
      <c r="AU262" s="19" t="s">
        <v>138</v>
      </c>
    </row>
    <row r="263" spans="1:51" s="13" customFormat="1" ht="12">
      <c r="A263" s="13"/>
      <c r="B263" s="225"/>
      <c r="C263" s="226"/>
      <c r="D263" s="227" t="s">
        <v>134</v>
      </c>
      <c r="E263" s="226"/>
      <c r="F263" s="229" t="s">
        <v>341</v>
      </c>
      <c r="G263" s="226"/>
      <c r="H263" s="230">
        <v>797.874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134</v>
      </c>
      <c r="AU263" s="236" t="s">
        <v>138</v>
      </c>
      <c r="AV263" s="13" t="s">
        <v>83</v>
      </c>
      <c r="AW263" s="13" t="s">
        <v>4</v>
      </c>
      <c r="AX263" s="13" t="s">
        <v>79</v>
      </c>
      <c r="AY263" s="236" t="s">
        <v>119</v>
      </c>
    </row>
    <row r="264" spans="1:65" s="2" customFormat="1" ht="44.25" customHeight="1">
      <c r="A264" s="40"/>
      <c r="B264" s="41"/>
      <c r="C264" s="202" t="s">
        <v>342</v>
      </c>
      <c r="D264" s="202" t="s">
        <v>122</v>
      </c>
      <c r="E264" s="203" t="s">
        <v>343</v>
      </c>
      <c r="F264" s="204" t="s">
        <v>344</v>
      </c>
      <c r="G264" s="205" t="s">
        <v>125</v>
      </c>
      <c r="H264" s="206">
        <v>56.991</v>
      </c>
      <c r="I264" s="207"/>
      <c r="J264" s="208">
        <f>ROUND(I264*H264,2)</f>
        <v>0</v>
      </c>
      <c r="K264" s="204" t="s">
        <v>131</v>
      </c>
      <c r="L264" s="46"/>
      <c r="M264" s="209" t="s">
        <v>28</v>
      </c>
      <c r="N264" s="210" t="s">
        <v>45</v>
      </c>
      <c r="O264" s="86"/>
      <c r="P264" s="211">
        <f>O264*H264</f>
        <v>0</v>
      </c>
      <c r="Q264" s="211">
        <v>0</v>
      </c>
      <c r="R264" s="211">
        <f>Q264*H264</f>
        <v>0</v>
      </c>
      <c r="S264" s="211">
        <v>0</v>
      </c>
      <c r="T264" s="212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3" t="s">
        <v>120</v>
      </c>
      <c r="AT264" s="213" t="s">
        <v>122</v>
      </c>
      <c r="AU264" s="213" t="s">
        <v>138</v>
      </c>
      <c r="AY264" s="19" t="s">
        <v>119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9" t="s">
        <v>79</v>
      </c>
      <c r="BK264" s="214">
        <f>ROUND(I264*H264,2)</f>
        <v>0</v>
      </c>
      <c r="BL264" s="19" t="s">
        <v>120</v>
      </c>
      <c r="BM264" s="213" t="s">
        <v>345</v>
      </c>
    </row>
    <row r="265" spans="1:47" s="2" customFormat="1" ht="12">
      <c r="A265" s="40"/>
      <c r="B265" s="41"/>
      <c r="C265" s="42"/>
      <c r="D265" s="248" t="s">
        <v>156</v>
      </c>
      <c r="E265" s="42"/>
      <c r="F265" s="249" t="s">
        <v>346</v>
      </c>
      <c r="G265" s="42"/>
      <c r="H265" s="42"/>
      <c r="I265" s="250"/>
      <c r="J265" s="42"/>
      <c r="K265" s="42"/>
      <c r="L265" s="46"/>
      <c r="M265" s="251"/>
      <c r="N265" s="25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156</v>
      </c>
      <c r="AU265" s="19" t="s">
        <v>138</v>
      </c>
    </row>
    <row r="266" spans="1:47" s="2" customFormat="1" ht="12">
      <c r="A266" s="40"/>
      <c r="B266" s="41"/>
      <c r="C266" s="42"/>
      <c r="D266" s="227" t="s">
        <v>167</v>
      </c>
      <c r="E266" s="42"/>
      <c r="F266" s="253" t="s">
        <v>347</v>
      </c>
      <c r="G266" s="42"/>
      <c r="H266" s="42"/>
      <c r="I266" s="250"/>
      <c r="J266" s="42"/>
      <c r="K266" s="42"/>
      <c r="L266" s="46"/>
      <c r="M266" s="251"/>
      <c r="N266" s="25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167</v>
      </c>
      <c r="AU266" s="19" t="s">
        <v>138</v>
      </c>
    </row>
    <row r="267" spans="1:63" s="12" customFormat="1" ht="22.8" customHeight="1">
      <c r="A267" s="12"/>
      <c r="B267" s="186"/>
      <c r="C267" s="187"/>
      <c r="D267" s="188" t="s">
        <v>73</v>
      </c>
      <c r="E267" s="200" t="s">
        <v>348</v>
      </c>
      <c r="F267" s="200" t="s">
        <v>349</v>
      </c>
      <c r="G267" s="187"/>
      <c r="H267" s="187"/>
      <c r="I267" s="190"/>
      <c r="J267" s="201">
        <f>BK267</f>
        <v>0</v>
      </c>
      <c r="K267" s="187"/>
      <c r="L267" s="192"/>
      <c r="M267" s="193"/>
      <c r="N267" s="194"/>
      <c r="O267" s="194"/>
      <c r="P267" s="195">
        <f>SUM(P268:P269)</f>
        <v>0</v>
      </c>
      <c r="Q267" s="194"/>
      <c r="R267" s="195">
        <f>SUM(R268:R269)</f>
        <v>0</v>
      </c>
      <c r="S267" s="194"/>
      <c r="T267" s="196">
        <f>SUM(T268:T269)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7" t="s">
        <v>79</v>
      </c>
      <c r="AT267" s="198" t="s">
        <v>73</v>
      </c>
      <c r="AU267" s="198" t="s">
        <v>79</v>
      </c>
      <c r="AY267" s="197" t="s">
        <v>119</v>
      </c>
      <c r="BK267" s="199">
        <f>SUM(BK268:BK269)</f>
        <v>0</v>
      </c>
    </row>
    <row r="268" spans="1:65" s="2" customFormat="1" ht="55.5" customHeight="1">
      <c r="A268" s="40"/>
      <c r="B268" s="41"/>
      <c r="C268" s="202" t="s">
        <v>350</v>
      </c>
      <c r="D268" s="202" t="s">
        <v>122</v>
      </c>
      <c r="E268" s="203" t="s">
        <v>351</v>
      </c>
      <c r="F268" s="204" t="s">
        <v>352</v>
      </c>
      <c r="G268" s="205" t="s">
        <v>125</v>
      </c>
      <c r="H268" s="206">
        <v>25.756</v>
      </c>
      <c r="I268" s="207"/>
      <c r="J268" s="208">
        <f>ROUND(I268*H268,2)</f>
        <v>0</v>
      </c>
      <c r="K268" s="204" t="s">
        <v>131</v>
      </c>
      <c r="L268" s="46"/>
      <c r="M268" s="209" t="s">
        <v>28</v>
      </c>
      <c r="N268" s="210" t="s">
        <v>45</v>
      </c>
      <c r="O268" s="86"/>
      <c r="P268" s="211">
        <f>O268*H268</f>
        <v>0</v>
      </c>
      <c r="Q268" s="211">
        <v>0</v>
      </c>
      <c r="R268" s="211">
        <f>Q268*H268</f>
        <v>0</v>
      </c>
      <c r="S268" s="211">
        <v>0</v>
      </c>
      <c r="T268" s="212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3" t="s">
        <v>120</v>
      </c>
      <c r="AT268" s="213" t="s">
        <v>122</v>
      </c>
      <c r="AU268" s="213" t="s">
        <v>83</v>
      </c>
      <c r="AY268" s="19" t="s">
        <v>119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9" t="s">
        <v>79</v>
      </c>
      <c r="BK268" s="214">
        <f>ROUND(I268*H268,2)</f>
        <v>0</v>
      </c>
      <c r="BL268" s="19" t="s">
        <v>120</v>
      </c>
      <c r="BM268" s="213" t="s">
        <v>353</v>
      </c>
    </row>
    <row r="269" spans="1:47" s="2" customFormat="1" ht="12">
      <c r="A269" s="40"/>
      <c r="B269" s="41"/>
      <c r="C269" s="42"/>
      <c r="D269" s="248" t="s">
        <v>156</v>
      </c>
      <c r="E269" s="42"/>
      <c r="F269" s="249" t="s">
        <v>354</v>
      </c>
      <c r="G269" s="42"/>
      <c r="H269" s="42"/>
      <c r="I269" s="250"/>
      <c r="J269" s="42"/>
      <c r="K269" s="42"/>
      <c r="L269" s="46"/>
      <c r="M269" s="251"/>
      <c r="N269" s="25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156</v>
      </c>
      <c r="AU269" s="19" t="s">
        <v>83</v>
      </c>
    </row>
    <row r="270" spans="1:63" s="12" customFormat="1" ht="25.9" customHeight="1">
      <c r="A270" s="12"/>
      <c r="B270" s="186"/>
      <c r="C270" s="187"/>
      <c r="D270" s="188" t="s">
        <v>73</v>
      </c>
      <c r="E270" s="189" t="s">
        <v>355</v>
      </c>
      <c r="F270" s="189" t="s">
        <v>356</v>
      </c>
      <c r="G270" s="187"/>
      <c r="H270" s="187"/>
      <c r="I270" s="190"/>
      <c r="J270" s="191">
        <f>BK270</f>
        <v>0</v>
      </c>
      <c r="K270" s="187"/>
      <c r="L270" s="192"/>
      <c r="M270" s="193"/>
      <c r="N270" s="194"/>
      <c r="O270" s="194"/>
      <c r="P270" s="195">
        <f>P271</f>
        <v>0</v>
      </c>
      <c r="Q270" s="194"/>
      <c r="R270" s="195">
        <f>R271</f>
        <v>0.15855104</v>
      </c>
      <c r="S270" s="194"/>
      <c r="T270" s="196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97" t="s">
        <v>83</v>
      </c>
      <c r="AT270" s="198" t="s">
        <v>73</v>
      </c>
      <c r="AU270" s="198" t="s">
        <v>74</v>
      </c>
      <c r="AY270" s="197" t="s">
        <v>119</v>
      </c>
      <c r="BK270" s="199">
        <f>BK271</f>
        <v>0</v>
      </c>
    </row>
    <row r="271" spans="1:63" s="12" customFormat="1" ht="22.8" customHeight="1">
      <c r="A271" s="12"/>
      <c r="B271" s="186"/>
      <c r="C271" s="187"/>
      <c r="D271" s="188" t="s">
        <v>73</v>
      </c>
      <c r="E271" s="200" t="s">
        <v>357</v>
      </c>
      <c r="F271" s="200" t="s">
        <v>358</v>
      </c>
      <c r="G271" s="187"/>
      <c r="H271" s="187"/>
      <c r="I271" s="190"/>
      <c r="J271" s="201">
        <f>BK271</f>
        <v>0</v>
      </c>
      <c r="K271" s="187"/>
      <c r="L271" s="192"/>
      <c r="M271" s="193"/>
      <c r="N271" s="194"/>
      <c r="O271" s="194"/>
      <c r="P271" s="195">
        <f>SUM(P272:P277)</f>
        <v>0</v>
      </c>
      <c r="Q271" s="194"/>
      <c r="R271" s="195">
        <f>SUM(R272:R277)</f>
        <v>0.15855104</v>
      </c>
      <c r="S271" s="194"/>
      <c r="T271" s="196">
        <f>SUM(T272:T277)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97" t="s">
        <v>83</v>
      </c>
      <c r="AT271" s="198" t="s">
        <v>73</v>
      </c>
      <c r="AU271" s="198" t="s">
        <v>79</v>
      </c>
      <c r="AY271" s="197" t="s">
        <v>119</v>
      </c>
      <c r="BK271" s="199">
        <f>SUM(BK272:BK277)</f>
        <v>0</v>
      </c>
    </row>
    <row r="272" spans="1:65" s="2" customFormat="1" ht="44.25" customHeight="1">
      <c r="A272" s="40"/>
      <c r="B272" s="41"/>
      <c r="C272" s="202" t="s">
        <v>359</v>
      </c>
      <c r="D272" s="202" t="s">
        <v>122</v>
      </c>
      <c r="E272" s="203" t="s">
        <v>360</v>
      </c>
      <c r="F272" s="204" t="s">
        <v>361</v>
      </c>
      <c r="G272" s="205" t="s">
        <v>192</v>
      </c>
      <c r="H272" s="206">
        <v>11.456</v>
      </c>
      <c r="I272" s="207"/>
      <c r="J272" s="208">
        <f>ROUND(I272*H272,2)</f>
        <v>0</v>
      </c>
      <c r="K272" s="204" t="s">
        <v>131</v>
      </c>
      <c r="L272" s="46"/>
      <c r="M272" s="209" t="s">
        <v>28</v>
      </c>
      <c r="N272" s="210" t="s">
        <v>45</v>
      </c>
      <c r="O272" s="86"/>
      <c r="P272" s="211">
        <f>O272*H272</f>
        <v>0</v>
      </c>
      <c r="Q272" s="211">
        <v>0.01384</v>
      </c>
      <c r="R272" s="211">
        <f>Q272*H272</f>
        <v>0.15855104</v>
      </c>
      <c r="S272" s="211">
        <v>0</v>
      </c>
      <c r="T272" s="21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3" t="s">
        <v>242</v>
      </c>
      <c r="AT272" s="213" t="s">
        <v>122</v>
      </c>
      <c r="AU272" s="213" t="s">
        <v>83</v>
      </c>
      <c r="AY272" s="19" t="s">
        <v>119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9" t="s">
        <v>79</v>
      </c>
      <c r="BK272" s="214">
        <f>ROUND(I272*H272,2)</f>
        <v>0</v>
      </c>
      <c r="BL272" s="19" t="s">
        <v>242</v>
      </c>
      <c r="BM272" s="213" t="s">
        <v>362</v>
      </c>
    </row>
    <row r="273" spans="1:47" s="2" customFormat="1" ht="12">
      <c r="A273" s="40"/>
      <c r="B273" s="41"/>
      <c r="C273" s="42"/>
      <c r="D273" s="248" t="s">
        <v>156</v>
      </c>
      <c r="E273" s="42"/>
      <c r="F273" s="249" t="s">
        <v>363</v>
      </c>
      <c r="G273" s="42"/>
      <c r="H273" s="42"/>
      <c r="I273" s="250"/>
      <c r="J273" s="42"/>
      <c r="K273" s="42"/>
      <c r="L273" s="46"/>
      <c r="M273" s="251"/>
      <c r="N273" s="25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156</v>
      </c>
      <c r="AU273" s="19" t="s">
        <v>83</v>
      </c>
    </row>
    <row r="274" spans="1:51" s="15" customFormat="1" ht="12">
      <c r="A274" s="15"/>
      <c r="B274" s="254"/>
      <c r="C274" s="255"/>
      <c r="D274" s="227" t="s">
        <v>134</v>
      </c>
      <c r="E274" s="256" t="s">
        <v>28</v>
      </c>
      <c r="F274" s="257" t="s">
        <v>364</v>
      </c>
      <c r="G274" s="255"/>
      <c r="H274" s="256" t="s">
        <v>28</v>
      </c>
      <c r="I274" s="258"/>
      <c r="J274" s="255"/>
      <c r="K274" s="255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134</v>
      </c>
      <c r="AU274" s="263" t="s">
        <v>83</v>
      </c>
      <c r="AV274" s="15" t="s">
        <v>79</v>
      </c>
      <c r="AW274" s="15" t="s">
        <v>35</v>
      </c>
      <c r="AX274" s="15" t="s">
        <v>74</v>
      </c>
      <c r="AY274" s="263" t="s">
        <v>119</v>
      </c>
    </row>
    <row r="275" spans="1:51" s="13" customFormat="1" ht="12">
      <c r="A275" s="13"/>
      <c r="B275" s="225"/>
      <c r="C275" s="226"/>
      <c r="D275" s="227" t="s">
        <v>134</v>
      </c>
      <c r="E275" s="228" t="s">
        <v>28</v>
      </c>
      <c r="F275" s="229" t="s">
        <v>365</v>
      </c>
      <c r="G275" s="226"/>
      <c r="H275" s="230">
        <v>11.456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134</v>
      </c>
      <c r="AU275" s="236" t="s">
        <v>83</v>
      </c>
      <c r="AV275" s="13" t="s">
        <v>83</v>
      </c>
      <c r="AW275" s="13" t="s">
        <v>35</v>
      </c>
      <c r="AX275" s="13" t="s">
        <v>79</v>
      </c>
      <c r="AY275" s="236" t="s">
        <v>119</v>
      </c>
    </row>
    <row r="276" spans="1:65" s="2" customFormat="1" ht="66.75" customHeight="1">
      <c r="A276" s="40"/>
      <c r="B276" s="41"/>
      <c r="C276" s="202" t="s">
        <v>366</v>
      </c>
      <c r="D276" s="202" t="s">
        <v>122</v>
      </c>
      <c r="E276" s="203" t="s">
        <v>367</v>
      </c>
      <c r="F276" s="204" t="s">
        <v>368</v>
      </c>
      <c r="G276" s="205" t="s">
        <v>125</v>
      </c>
      <c r="H276" s="206">
        <v>0.159</v>
      </c>
      <c r="I276" s="207"/>
      <c r="J276" s="208">
        <f>ROUND(I276*H276,2)</f>
        <v>0</v>
      </c>
      <c r="K276" s="204" t="s">
        <v>131</v>
      </c>
      <c r="L276" s="46"/>
      <c r="M276" s="209" t="s">
        <v>28</v>
      </c>
      <c r="N276" s="210" t="s">
        <v>45</v>
      </c>
      <c r="O276" s="86"/>
      <c r="P276" s="211">
        <f>O276*H276</f>
        <v>0</v>
      </c>
      <c r="Q276" s="211">
        <v>0</v>
      </c>
      <c r="R276" s="211">
        <f>Q276*H276</f>
        <v>0</v>
      </c>
      <c r="S276" s="211">
        <v>0</v>
      </c>
      <c r="T276" s="212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3" t="s">
        <v>242</v>
      </c>
      <c r="AT276" s="213" t="s">
        <v>122</v>
      </c>
      <c r="AU276" s="213" t="s">
        <v>83</v>
      </c>
      <c r="AY276" s="19" t="s">
        <v>119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9" t="s">
        <v>79</v>
      </c>
      <c r="BK276" s="214">
        <f>ROUND(I276*H276,2)</f>
        <v>0</v>
      </c>
      <c r="BL276" s="19" t="s">
        <v>242</v>
      </c>
      <c r="BM276" s="213" t="s">
        <v>369</v>
      </c>
    </row>
    <row r="277" spans="1:47" s="2" customFormat="1" ht="12">
      <c r="A277" s="40"/>
      <c r="B277" s="41"/>
      <c r="C277" s="42"/>
      <c r="D277" s="248" t="s">
        <v>156</v>
      </c>
      <c r="E277" s="42"/>
      <c r="F277" s="249" t="s">
        <v>370</v>
      </c>
      <c r="G277" s="42"/>
      <c r="H277" s="42"/>
      <c r="I277" s="250"/>
      <c r="J277" s="42"/>
      <c r="K277" s="42"/>
      <c r="L277" s="46"/>
      <c r="M277" s="251"/>
      <c r="N277" s="252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156</v>
      </c>
      <c r="AU277" s="19" t="s">
        <v>83</v>
      </c>
    </row>
    <row r="278" spans="1:63" s="12" customFormat="1" ht="25.9" customHeight="1">
      <c r="A278" s="12"/>
      <c r="B278" s="186"/>
      <c r="C278" s="187"/>
      <c r="D278" s="188" t="s">
        <v>73</v>
      </c>
      <c r="E278" s="189" t="s">
        <v>371</v>
      </c>
      <c r="F278" s="189" t="s">
        <v>372</v>
      </c>
      <c r="G278" s="187"/>
      <c r="H278" s="187"/>
      <c r="I278" s="190"/>
      <c r="J278" s="191">
        <f>BK278</f>
        <v>0</v>
      </c>
      <c r="K278" s="187"/>
      <c r="L278" s="192"/>
      <c r="M278" s="193"/>
      <c r="N278" s="194"/>
      <c r="O278" s="194"/>
      <c r="P278" s="195">
        <f>SUM(P279:P280)</f>
        <v>0</v>
      </c>
      <c r="Q278" s="194"/>
      <c r="R278" s="195">
        <f>SUM(R279:R280)</f>
        <v>0</v>
      </c>
      <c r="S278" s="194"/>
      <c r="T278" s="196">
        <f>SUM(T279:T280)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97" t="s">
        <v>120</v>
      </c>
      <c r="AT278" s="198" t="s">
        <v>73</v>
      </c>
      <c r="AU278" s="198" t="s">
        <v>74</v>
      </c>
      <c r="AY278" s="197" t="s">
        <v>119</v>
      </c>
      <c r="BK278" s="199">
        <f>SUM(BK279:BK280)</f>
        <v>0</v>
      </c>
    </row>
    <row r="279" spans="1:65" s="2" customFormat="1" ht="21.75" customHeight="1">
      <c r="A279" s="40"/>
      <c r="B279" s="41"/>
      <c r="C279" s="202" t="s">
        <v>373</v>
      </c>
      <c r="D279" s="202" t="s">
        <v>122</v>
      </c>
      <c r="E279" s="203" t="s">
        <v>374</v>
      </c>
      <c r="F279" s="204" t="s">
        <v>375</v>
      </c>
      <c r="G279" s="205" t="s">
        <v>376</v>
      </c>
      <c r="H279" s="206">
        <v>1</v>
      </c>
      <c r="I279" s="207"/>
      <c r="J279" s="208">
        <f>ROUND(I279*H279,2)</f>
        <v>0</v>
      </c>
      <c r="K279" s="204" t="s">
        <v>126</v>
      </c>
      <c r="L279" s="46"/>
      <c r="M279" s="209" t="s">
        <v>28</v>
      </c>
      <c r="N279" s="210" t="s">
        <v>45</v>
      </c>
      <c r="O279" s="86"/>
      <c r="P279" s="211">
        <f>O279*H279</f>
        <v>0</v>
      </c>
      <c r="Q279" s="211">
        <v>0</v>
      </c>
      <c r="R279" s="211">
        <f>Q279*H279</f>
        <v>0</v>
      </c>
      <c r="S279" s="211">
        <v>0</v>
      </c>
      <c r="T279" s="212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3" t="s">
        <v>120</v>
      </c>
      <c r="AT279" s="213" t="s">
        <v>122</v>
      </c>
      <c r="AU279" s="213" t="s">
        <v>79</v>
      </c>
      <c r="AY279" s="19" t="s">
        <v>119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9" t="s">
        <v>79</v>
      </c>
      <c r="BK279" s="214">
        <f>ROUND(I279*H279,2)</f>
        <v>0</v>
      </c>
      <c r="BL279" s="19" t="s">
        <v>120</v>
      </c>
      <c r="BM279" s="213" t="s">
        <v>377</v>
      </c>
    </row>
    <row r="280" spans="1:65" s="2" customFormat="1" ht="21.75" customHeight="1">
      <c r="A280" s="40"/>
      <c r="B280" s="41"/>
      <c r="C280" s="202" t="s">
        <v>378</v>
      </c>
      <c r="D280" s="202" t="s">
        <v>122</v>
      </c>
      <c r="E280" s="203" t="s">
        <v>379</v>
      </c>
      <c r="F280" s="204" t="s">
        <v>380</v>
      </c>
      <c r="G280" s="205" t="s">
        <v>376</v>
      </c>
      <c r="H280" s="206">
        <v>1</v>
      </c>
      <c r="I280" s="207"/>
      <c r="J280" s="208">
        <f>ROUND(I280*H280,2)</f>
        <v>0</v>
      </c>
      <c r="K280" s="204" t="s">
        <v>126</v>
      </c>
      <c r="L280" s="46"/>
      <c r="M280" s="277" t="s">
        <v>28</v>
      </c>
      <c r="N280" s="278" t="s">
        <v>45</v>
      </c>
      <c r="O280" s="279"/>
      <c r="P280" s="280">
        <f>O280*H280</f>
        <v>0</v>
      </c>
      <c r="Q280" s="280">
        <v>0</v>
      </c>
      <c r="R280" s="280">
        <f>Q280*H280</f>
        <v>0</v>
      </c>
      <c r="S280" s="280">
        <v>0</v>
      </c>
      <c r="T280" s="281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3" t="s">
        <v>120</v>
      </c>
      <c r="AT280" s="213" t="s">
        <v>122</v>
      </c>
      <c r="AU280" s="213" t="s">
        <v>79</v>
      </c>
      <c r="AY280" s="19" t="s">
        <v>119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9" t="s">
        <v>79</v>
      </c>
      <c r="BK280" s="214">
        <f>ROUND(I280*H280,2)</f>
        <v>0</v>
      </c>
      <c r="BL280" s="19" t="s">
        <v>120</v>
      </c>
      <c r="BM280" s="213" t="s">
        <v>381</v>
      </c>
    </row>
    <row r="281" spans="1:31" s="2" customFormat="1" ht="6.95" customHeight="1">
      <c r="A281" s="40"/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46"/>
      <c r="M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</row>
  </sheetData>
  <sheetProtection password="FEE5" sheet="1" objects="1" scenarios="1" formatColumns="0" formatRows="0" autoFilter="0"/>
  <autoFilter ref="C91:K28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106" r:id="rId1" display="https://podminky.urs.cz/item/CS_URS_2023_02/975121111"/>
    <hyperlink ref="F113" r:id="rId2" display="https://podminky.urs.cz/item/CS_URS_2023_02/975121112"/>
    <hyperlink ref="F117" r:id="rId3" display="https://podminky.urs.cz/item/CS_URS_2023_02/975121113"/>
    <hyperlink ref="F120" r:id="rId4" display="https://podminky.urs.cz/item/CS_URS_2023_02/631311121"/>
    <hyperlink ref="F129" r:id="rId5" display="https://podminky.urs.cz/item/CS_URS_2023_02/632451103"/>
    <hyperlink ref="F148" r:id="rId6" display="https://podminky.urs.cz/item/CS_URS_2023_02/771121011"/>
    <hyperlink ref="F151" r:id="rId7" display="https://podminky.urs.cz/item/CS_URS_2023_02/952901111"/>
    <hyperlink ref="F171" r:id="rId8" display="https://podminky.urs.cz/item/CS_URS_2023_02/949101111"/>
    <hyperlink ref="F175" r:id="rId9" display="https://podminky.urs.cz/item/CS_URS_2023_02/772523811"/>
    <hyperlink ref="F178" r:id="rId10" display="https://podminky.urs.cz/item/CS_URS_2023_02/771573810"/>
    <hyperlink ref="F183" r:id="rId11" display="https://podminky.urs.cz/item/CS_URS_2023_02/776201811"/>
    <hyperlink ref="F192" r:id="rId12" display="https://podminky.urs.cz/item/CS_URS_2023_02/965046111"/>
    <hyperlink ref="F198" r:id="rId13" display="https://podminky.urs.cz/item/CS_URS_2023_02/962031132"/>
    <hyperlink ref="F201" r:id="rId14" display="https://podminky.urs.cz/item/CS_URS_2023_02/763111811"/>
    <hyperlink ref="F222" r:id="rId15" display="https://podminky.urs.cz/item/CS_URS_2023_02/977311111"/>
    <hyperlink ref="F229" r:id="rId16" display="https://podminky.urs.cz/item/CS_URS_2023_02/974042557"/>
    <hyperlink ref="F241" r:id="rId17" display="https://podminky.urs.cz/item/CS_URS_2023_02/HZS1292"/>
    <hyperlink ref="F246" r:id="rId18" display="https://podminky.urs.cz/item/CS_URS_2023_02/968072455"/>
    <hyperlink ref="F251" r:id="rId19" display="https://podminky.urs.cz/item/CS_URS_2023_02/968072456"/>
    <hyperlink ref="F257" r:id="rId20" display="https://podminky.urs.cz/item/CS_URS_2023_02/997013211"/>
    <hyperlink ref="F259" r:id="rId21" display="https://podminky.urs.cz/item/CS_URS_2023_02/997013501"/>
    <hyperlink ref="F261" r:id="rId22" display="https://podminky.urs.cz/item/CS_URS_2023_02/997013509"/>
    <hyperlink ref="F265" r:id="rId23" display="https://podminky.urs.cz/item/CS_URS_2023_02/997013631"/>
    <hyperlink ref="F269" r:id="rId24" display="https://podminky.urs.cz/item/CS_URS_2023_02/998018001"/>
    <hyperlink ref="F273" r:id="rId25" display="https://podminky.urs.cz/item/CS_URS_2023_02/763164655"/>
    <hyperlink ref="F277" r:id="rId26" display="https://podminky.urs.cz/item/CS_URS_2023_02/9987633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7" customFormat="1" ht="45" customHeight="1">
      <c r="B3" s="286"/>
      <c r="C3" s="287" t="s">
        <v>382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383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384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385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386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387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388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389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390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391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392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81</v>
      </c>
      <c r="F18" s="293" t="s">
        <v>393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394</v>
      </c>
      <c r="F19" s="293" t="s">
        <v>395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396</v>
      </c>
      <c r="F20" s="293" t="s">
        <v>397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398</v>
      </c>
      <c r="F21" s="293" t="s">
        <v>399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371</v>
      </c>
      <c r="F22" s="293" t="s">
        <v>372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400</v>
      </c>
      <c r="F23" s="293" t="s">
        <v>401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402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403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404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405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406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407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408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409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410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105</v>
      </c>
      <c r="F36" s="293"/>
      <c r="G36" s="293" t="s">
        <v>411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412</v>
      </c>
      <c r="F37" s="293"/>
      <c r="G37" s="293" t="s">
        <v>413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55</v>
      </c>
      <c r="F38" s="293"/>
      <c r="G38" s="293" t="s">
        <v>414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56</v>
      </c>
      <c r="F39" s="293"/>
      <c r="G39" s="293" t="s">
        <v>415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106</v>
      </c>
      <c r="F40" s="293"/>
      <c r="G40" s="293" t="s">
        <v>416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107</v>
      </c>
      <c r="F41" s="293"/>
      <c r="G41" s="293" t="s">
        <v>417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418</v>
      </c>
      <c r="F42" s="293"/>
      <c r="G42" s="293" t="s">
        <v>419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420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421</v>
      </c>
      <c r="F44" s="293"/>
      <c r="G44" s="293" t="s">
        <v>422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109</v>
      </c>
      <c r="F45" s="293"/>
      <c r="G45" s="293" t="s">
        <v>423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424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425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426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427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428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429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430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431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432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433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434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435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436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437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438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439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440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441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442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443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444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445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446</v>
      </c>
      <c r="D76" s="311"/>
      <c r="E76" s="311"/>
      <c r="F76" s="311" t="s">
        <v>447</v>
      </c>
      <c r="G76" s="312"/>
      <c r="H76" s="311" t="s">
        <v>56</v>
      </c>
      <c r="I76" s="311" t="s">
        <v>59</v>
      </c>
      <c r="J76" s="311" t="s">
        <v>448</v>
      </c>
      <c r="K76" s="310"/>
    </row>
    <row r="77" spans="2:11" s="1" customFormat="1" ht="17.25" customHeight="1">
      <c r="B77" s="308"/>
      <c r="C77" s="313" t="s">
        <v>449</v>
      </c>
      <c r="D77" s="313"/>
      <c r="E77" s="313"/>
      <c r="F77" s="314" t="s">
        <v>450</v>
      </c>
      <c r="G77" s="315"/>
      <c r="H77" s="313"/>
      <c r="I77" s="313"/>
      <c r="J77" s="313" t="s">
        <v>451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55</v>
      </c>
      <c r="D79" s="318"/>
      <c r="E79" s="318"/>
      <c r="F79" s="319" t="s">
        <v>452</v>
      </c>
      <c r="G79" s="320"/>
      <c r="H79" s="296" t="s">
        <v>453</v>
      </c>
      <c r="I79" s="296" t="s">
        <v>454</v>
      </c>
      <c r="J79" s="296">
        <v>20</v>
      </c>
      <c r="K79" s="310"/>
    </row>
    <row r="80" spans="2:11" s="1" customFormat="1" ht="15" customHeight="1">
      <c r="B80" s="308"/>
      <c r="C80" s="296" t="s">
        <v>455</v>
      </c>
      <c r="D80" s="296"/>
      <c r="E80" s="296"/>
      <c r="F80" s="319" t="s">
        <v>452</v>
      </c>
      <c r="G80" s="320"/>
      <c r="H80" s="296" t="s">
        <v>456</v>
      </c>
      <c r="I80" s="296" t="s">
        <v>454</v>
      </c>
      <c r="J80" s="296">
        <v>120</v>
      </c>
      <c r="K80" s="310"/>
    </row>
    <row r="81" spans="2:11" s="1" customFormat="1" ht="15" customHeight="1">
      <c r="B81" s="321"/>
      <c r="C81" s="296" t="s">
        <v>457</v>
      </c>
      <c r="D81" s="296"/>
      <c r="E81" s="296"/>
      <c r="F81" s="319" t="s">
        <v>458</v>
      </c>
      <c r="G81" s="320"/>
      <c r="H81" s="296" t="s">
        <v>459</v>
      </c>
      <c r="I81" s="296" t="s">
        <v>454</v>
      </c>
      <c r="J81" s="296">
        <v>50</v>
      </c>
      <c r="K81" s="310"/>
    </row>
    <row r="82" spans="2:11" s="1" customFormat="1" ht="15" customHeight="1">
      <c r="B82" s="321"/>
      <c r="C82" s="296" t="s">
        <v>460</v>
      </c>
      <c r="D82" s="296"/>
      <c r="E82" s="296"/>
      <c r="F82" s="319" t="s">
        <v>452</v>
      </c>
      <c r="G82" s="320"/>
      <c r="H82" s="296" t="s">
        <v>461</v>
      </c>
      <c r="I82" s="296" t="s">
        <v>462</v>
      </c>
      <c r="J82" s="296"/>
      <c r="K82" s="310"/>
    </row>
    <row r="83" spans="2:11" s="1" customFormat="1" ht="15" customHeight="1">
      <c r="B83" s="321"/>
      <c r="C83" s="322" t="s">
        <v>463</v>
      </c>
      <c r="D83" s="322"/>
      <c r="E83" s="322"/>
      <c r="F83" s="323" t="s">
        <v>458</v>
      </c>
      <c r="G83" s="322"/>
      <c r="H83" s="322" t="s">
        <v>464</v>
      </c>
      <c r="I83" s="322" t="s">
        <v>454</v>
      </c>
      <c r="J83" s="322">
        <v>15</v>
      </c>
      <c r="K83" s="310"/>
    </row>
    <row r="84" spans="2:11" s="1" customFormat="1" ht="15" customHeight="1">
      <c r="B84" s="321"/>
      <c r="C84" s="322" t="s">
        <v>465</v>
      </c>
      <c r="D84" s="322"/>
      <c r="E84" s="322"/>
      <c r="F84" s="323" t="s">
        <v>458</v>
      </c>
      <c r="G84" s="322"/>
      <c r="H84" s="322" t="s">
        <v>466</v>
      </c>
      <c r="I84" s="322" t="s">
        <v>454</v>
      </c>
      <c r="J84" s="322">
        <v>15</v>
      </c>
      <c r="K84" s="310"/>
    </row>
    <row r="85" spans="2:11" s="1" customFormat="1" ht="15" customHeight="1">
      <c r="B85" s="321"/>
      <c r="C85" s="322" t="s">
        <v>467</v>
      </c>
      <c r="D85" s="322"/>
      <c r="E85" s="322"/>
      <c r="F85" s="323" t="s">
        <v>458</v>
      </c>
      <c r="G85" s="322"/>
      <c r="H85" s="322" t="s">
        <v>468</v>
      </c>
      <c r="I85" s="322" t="s">
        <v>454</v>
      </c>
      <c r="J85" s="322">
        <v>20</v>
      </c>
      <c r="K85" s="310"/>
    </row>
    <row r="86" spans="2:11" s="1" customFormat="1" ht="15" customHeight="1">
      <c r="B86" s="321"/>
      <c r="C86" s="322" t="s">
        <v>469</v>
      </c>
      <c r="D86" s="322"/>
      <c r="E86" s="322"/>
      <c r="F86" s="323" t="s">
        <v>458</v>
      </c>
      <c r="G86" s="322"/>
      <c r="H86" s="322" t="s">
        <v>470</v>
      </c>
      <c r="I86" s="322" t="s">
        <v>454</v>
      </c>
      <c r="J86" s="322">
        <v>20</v>
      </c>
      <c r="K86" s="310"/>
    </row>
    <row r="87" spans="2:11" s="1" customFormat="1" ht="15" customHeight="1">
      <c r="B87" s="321"/>
      <c r="C87" s="296" t="s">
        <v>471</v>
      </c>
      <c r="D87" s="296"/>
      <c r="E87" s="296"/>
      <c r="F87" s="319" t="s">
        <v>458</v>
      </c>
      <c r="G87" s="320"/>
      <c r="H87" s="296" t="s">
        <v>472</v>
      </c>
      <c r="I87" s="296" t="s">
        <v>454</v>
      </c>
      <c r="J87" s="296">
        <v>50</v>
      </c>
      <c r="K87" s="310"/>
    </row>
    <row r="88" spans="2:11" s="1" customFormat="1" ht="15" customHeight="1">
      <c r="B88" s="321"/>
      <c r="C88" s="296" t="s">
        <v>473</v>
      </c>
      <c r="D88" s="296"/>
      <c r="E88" s="296"/>
      <c r="F88" s="319" t="s">
        <v>458</v>
      </c>
      <c r="G88" s="320"/>
      <c r="H88" s="296" t="s">
        <v>474</v>
      </c>
      <c r="I88" s="296" t="s">
        <v>454</v>
      </c>
      <c r="J88" s="296">
        <v>20</v>
      </c>
      <c r="K88" s="310"/>
    </row>
    <row r="89" spans="2:11" s="1" customFormat="1" ht="15" customHeight="1">
      <c r="B89" s="321"/>
      <c r="C89" s="296" t="s">
        <v>475</v>
      </c>
      <c r="D89" s="296"/>
      <c r="E89" s="296"/>
      <c r="F89" s="319" t="s">
        <v>458</v>
      </c>
      <c r="G89" s="320"/>
      <c r="H89" s="296" t="s">
        <v>476</v>
      </c>
      <c r="I89" s="296" t="s">
        <v>454</v>
      </c>
      <c r="J89" s="296">
        <v>20</v>
      </c>
      <c r="K89" s="310"/>
    </row>
    <row r="90" spans="2:11" s="1" customFormat="1" ht="15" customHeight="1">
      <c r="B90" s="321"/>
      <c r="C90" s="296" t="s">
        <v>477</v>
      </c>
      <c r="D90" s="296"/>
      <c r="E90" s="296"/>
      <c r="F90" s="319" t="s">
        <v>458</v>
      </c>
      <c r="G90" s="320"/>
      <c r="H90" s="296" t="s">
        <v>478</v>
      </c>
      <c r="I90" s="296" t="s">
        <v>454</v>
      </c>
      <c r="J90" s="296">
        <v>50</v>
      </c>
      <c r="K90" s="310"/>
    </row>
    <row r="91" spans="2:11" s="1" customFormat="1" ht="15" customHeight="1">
      <c r="B91" s="321"/>
      <c r="C91" s="296" t="s">
        <v>479</v>
      </c>
      <c r="D91" s="296"/>
      <c r="E91" s="296"/>
      <c r="F91" s="319" t="s">
        <v>458</v>
      </c>
      <c r="G91" s="320"/>
      <c r="H91" s="296" t="s">
        <v>479</v>
      </c>
      <c r="I91" s="296" t="s">
        <v>454</v>
      </c>
      <c r="J91" s="296">
        <v>50</v>
      </c>
      <c r="K91" s="310"/>
    </row>
    <row r="92" spans="2:11" s="1" customFormat="1" ht="15" customHeight="1">
      <c r="B92" s="321"/>
      <c r="C92" s="296" t="s">
        <v>480</v>
      </c>
      <c r="D92" s="296"/>
      <c r="E92" s="296"/>
      <c r="F92" s="319" t="s">
        <v>458</v>
      </c>
      <c r="G92" s="320"/>
      <c r="H92" s="296" t="s">
        <v>481</v>
      </c>
      <c r="I92" s="296" t="s">
        <v>454</v>
      </c>
      <c r="J92" s="296">
        <v>255</v>
      </c>
      <c r="K92" s="310"/>
    </row>
    <row r="93" spans="2:11" s="1" customFormat="1" ht="15" customHeight="1">
      <c r="B93" s="321"/>
      <c r="C93" s="296" t="s">
        <v>482</v>
      </c>
      <c r="D93" s="296"/>
      <c r="E93" s="296"/>
      <c r="F93" s="319" t="s">
        <v>452</v>
      </c>
      <c r="G93" s="320"/>
      <c r="H93" s="296" t="s">
        <v>483</v>
      </c>
      <c r="I93" s="296" t="s">
        <v>484</v>
      </c>
      <c r="J93" s="296"/>
      <c r="K93" s="310"/>
    </row>
    <row r="94" spans="2:11" s="1" customFormat="1" ht="15" customHeight="1">
      <c r="B94" s="321"/>
      <c r="C94" s="296" t="s">
        <v>485</v>
      </c>
      <c r="D94" s="296"/>
      <c r="E94" s="296"/>
      <c r="F94" s="319" t="s">
        <v>452</v>
      </c>
      <c r="G94" s="320"/>
      <c r="H94" s="296" t="s">
        <v>486</v>
      </c>
      <c r="I94" s="296" t="s">
        <v>487</v>
      </c>
      <c r="J94" s="296"/>
      <c r="K94" s="310"/>
    </row>
    <row r="95" spans="2:11" s="1" customFormat="1" ht="15" customHeight="1">
      <c r="B95" s="321"/>
      <c r="C95" s="296" t="s">
        <v>488</v>
      </c>
      <c r="D95" s="296"/>
      <c r="E95" s="296"/>
      <c r="F95" s="319" t="s">
        <v>452</v>
      </c>
      <c r="G95" s="320"/>
      <c r="H95" s="296" t="s">
        <v>488</v>
      </c>
      <c r="I95" s="296" t="s">
        <v>487</v>
      </c>
      <c r="J95" s="296"/>
      <c r="K95" s="310"/>
    </row>
    <row r="96" spans="2:11" s="1" customFormat="1" ht="15" customHeight="1">
      <c r="B96" s="321"/>
      <c r="C96" s="296" t="s">
        <v>40</v>
      </c>
      <c r="D96" s="296"/>
      <c r="E96" s="296"/>
      <c r="F96" s="319" t="s">
        <v>452</v>
      </c>
      <c r="G96" s="320"/>
      <c r="H96" s="296" t="s">
        <v>489</v>
      </c>
      <c r="I96" s="296" t="s">
        <v>487</v>
      </c>
      <c r="J96" s="296"/>
      <c r="K96" s="310"/>
    </row>
    <row r="97" spans="2:11" s="1" customFormat="1" ht="15" customHeight="1">
      <c r="B97" s="321"/>
      <c r="C97" s="296" t="s">
        <v>50</v>
      </c>
      <c r="D97" s="296"/>
      <c r="E97" s="296"/>
      <c r="F97" s="319" t="s">
        <v>452</v>
      </c>
      <c r="G97" s="320"/>
      <c r="H97" s="296" t="s">
        <v>490</v>
      </c>
      <c r="I97" s="296" t="s">
        <v>487</v>
      </c>
      <c r="J97" s="296"/>
      <c r="K97" s="310"/>
    </row>
    <row r="98" spans="2:11" s="1" customFormat="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s="1" customFormat="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491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446</v>
      </c>
      <c r="D103" s="311"/>
      <c r="E103" s="311"/>
      <c r="F103" s="311" t="s">
        <v>447</v>
      </c>
      <c r="G103" s="312"/>
      <c r="H103" s="311" t="s">
        <v>56</v>
      </c>
      <c r="I103" s="311" t="s">
        <v>59</v>
      </c>
      <c r="J103" s="311" t="s">
        <v>448</v>
      </c>
      <c r="K103" s="310"/>
    </row>
    <row r="104" spans="2:11" s="1" customFormat="1" ht="17.25" customHeight="1">
      <c r="B104" s="308"/>
      <c r="C104" s="313" t="s">
        <v>449</v>
      </c>
      <c r="D104" s="313"/>
      <c r="E104" s="313"/>
      <c r="F104" s="314" t="s">
        <v>450</v>
      </c>
      <c r="G104" s="315"/>
      <c r="H104" s="313"/>
      <c r="I104" s="313"/>
      <c r="J104" s="313" t="s">
        <v>451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9"/>
      <c r="H105" s="311"/>
      <c r="I105" s="311"/>
      <c r="J105" s="311"/>
      <c r="K105" s="310"/>
    </row>
    <row r="106" spans="2:11" s="1" customFormat="1" ht="15" customHeight="1">
      <c r="B106" s="308"/>
      <c r="C106" s="296" t="s">
        <v>55</v>
      </c>
      <c r="D106" s="318"/>
      <c r="E106" s="318"/>
      <c r="F106" s="319" t="s">
        <v>452</v>
      </c>
      <c r="G106" s="296"/>
      <c r="H106" s="296" t="s">
        <v>492</v>
      </c>
      <c r="I106" s="296" t="s">
        <v>454</v>
      </c>
      <c r="J106" s="296">
        <v>20</v>
      </c>
      <c r="K106" s="310"/>
    </row>
    <row r="107" spans="2:11" s="1" customFormat="1" ht="15" customHeight="1">
      <c r="B107" s="308"/>
      <c r="C107" s="296" t="s">
        <v>455</v>
      </c>
      <c r="D107" s="296"/>
      <c r="E107" s="296"/>
      <c r="F107" s="319" t="s">
        <v>452</v>
      </c>
      <c r="G107" s="296"/>
      <c r="H107" s="296" t="s">
        <v>492</v>
      </c>
      <c r="I107" s="296" t="s">
        <v>454</v>
      </c>
      <c r="J107" s="296">
        <v>120</v>
      </c>
      <c r="K107" s="310"/>
    </row>
    <row r="108" spans="2:11" s="1" customFormat="1" ht="15" customHeight="1">
      <c r="B108" s="321"/>
      <c r="C108" s="296" t="s">
        <v>457</v>
      </c>
      <c r="D108" s="296"/>
      <c r="E108" s="296"/>
      <c r="F108" s="319" t="s">
        <v>458</v>
      </c>
      <c r="G108" s="296"/>
      <c r="H108" s="296" t="s">
        <v>492</v>
      </c>
      <c r="I108" s="296" t="s">
        <v>454</v>
      </c>
      <c r="J108" s="296">
        <v>50</v>
      </c>
      <c r="K108" s="310"/>
    </row>
    <row r="109" spans="2:11" s="1" customFormat="1" ht="15" customHeight="1">
      <c r="B109" s="321"/>
      <c r="C109" s="296" t="s">
        <v>460</v>
      </c>
      <c r="D109" s="296"/>
      <c r="E109" s="296"/>
      <c r="F109" s="319" t="s">
        <v>452</v>
      </c>
      <c r="G109" s="296"/>
      <c r="H109" s="296" t="s">
        <v>492</v>
      </c>
      <c r="I109" s="296" t="s">
        <v>462</v>
      </c>
      <c r="J109" s="296"/>
      <c r="K109" s="310"/>
    </row>
    <row r="110" spans="2:11" s="1" customFormat="1" ht="15" customHeight="1">
      <c r="B110" s="321"/>
      <c r="C110" s="296" t="s">
        <v>471</v>
      </c>
      <c r="D110" s="296"/>
      <c r="E110" s="296"/>
      <c r="F110" s="319" t="s">
        <v>458</v>
      </c>
      <c r="G110" s="296"/>
      <c r="H110" s="296" t="s">
        <v>492</v>
      </c>
      <c r="I110" s="296" t="s">
        <v>454</v>
      </c>
      <c r="J110" s="296">
        <v>50</v>
      </c>
      <c r="K110" s="310"/>
    </row>
    <row r="111" spans="2:11" s="1" customFormat="1" ht="15" customHeight="1">
      <c r="B111" s="321"/>
      <c r="C111" s="296" t="s">
        <v>479</v>
      </c>
      <c r="D111" s="296"/>
      <c r="E111" s="296"/>
      <c r="F111" s="319" t="s">
        <v>458</v>
      </c>
      <c r="G111" s="296"/>
      <c r="H111" s="296" t="s">
        <v>492</v>
      </c>
      <c r="I111" s="296" t="s">
        <v>454</v>
      </c>
      <c r="J111" s="296">
        <v>50</v>
      </c>
      <c r="K111" s="310"/>
    </row>
    <row r="112" spans="2:11" s="1" customFormat="1" ht="15" customHeight="1">
      <c r="B112" s="321"/>
      <c r="C112" s="296" t="s">
        <v>477</v>
      </c>
      <c r="D112" s="296"/>
      <c r="E112" s="296"/>
      <c r="F112" s="319" t="s">
        <v>458</v>
      </c>
      <c r="G112" s="296"/>
      <c r="H112" s="296" t="s">
        <v>492</v>
      </c>
      <c r="I112" s="296" t="s">
        <v>454</v>
      </c>
      <c r="J112" s="296">
        <v>50</v>
      </c>
      <c r="K112" s="310"/>
    </row>
    <row r="113" spans="2:11" s="1" customFormat="1" ht="15" customHeight="1">
      <c r="B113" s="321"/>
      <c r="C113" s="296" t="s">
        <v>55</v>
      </c>
      <c r="D113" s="296"/>
      <c r="E113" s="296"/>
      <c r="F113" s="319" t="s">
        <v>452</v>
      </c>
      <c r="G113" s="296"/>
      <c r="H113" s="296" t="s">
        <v>493</v>
      </c>
      <c r="I113" s="296" t="s">
        <v>454</v>
      </c>
      <c r="J113" s="296">
        <v>20</v>
      </c>
      <c r="K113" s="310"/>
    </row>
    <row r="114" spans="2:11" s="1" customFormat="1" ht="15" customHeight="1">
      <c r="B114" s="321"/>
      <c r="C114" s="296" t="s">
        <v>494</v>
      </c>
      <c r="D114" s="296"/>
      <c r="E114" s="296"/>
      <c r="F114" s="319" t="s">
        <v>452</v>
      </c>
      <c r="G114" s="296"/>
      <c r="H114" s="296" t="s">
        <v>495</v>
      </c>
      <c r="I114" s="296" t="s">
        <v>454</v>
      </c>
      <c r="J114" s="296">
        <v>120</v>
      </c>
      <c r="K114" s="310"/>
    </row>
    <row r="115" spans="2:11" s="1" customFormat="1" ht="15" customHeight="1">
      <c r="B115" s="321"/>
      <c r="C115" s="296" t="s">
        <v>40</v>
      </c>
      <c r="D115" s="296"/>
      <c r="E115" s="296"/>
      <c r="F115" s="319" t="s">
        <v>452</v>
      </c>
      <c r="G115" s="296"/>
      <c r="H115" s="296" t="s">
        <v>496</v>
      </c>
      <c r="I115" s="296" t="s">
        <v>487</v>
      </c>
      <c r="J115" s="296"/>
      <c r="K115" s="310"/>
    </row>
    <row r="116" spans="2:11" s="1" customFormat="1" ht="15" customHeight="1">
      <c r="B116" s="321"/>
      <c r="C116" s="296" t="s">
        <v>50</v>
      </c>
      <c r="D116" s="296"/>
      <c r="E116" s="296"/>
      <c r="F116" s="319" t="s">
        <v>452</v>
      </c>
      <c r="G116" s="296"/>
      <c r="H116" s="296" t="s">
        <v>497</v>
      </c>
      <c r="I116" s="296" t="s">
        <v>487</v>
      </c>
      <c r="J116" s="296"/>
      <c r="K116" s="310"/>
    </row>
    <row r="117" spans="2:11" s="1" customFormat="1" ht="15" customHeight="1">
      <c r="B117" s="321"/>
      <c r="C117" s="296" t="s">
        <v>59</v>
      </c>
      <c r="D117" s="296"/>
      <c r="E117" s="296"/>
      <c r="F117" s="319" t="s">
        <v>452</v>
      </c>
      <c r="G117" s="296"/>
      <c r="H117" s="296" t="s">
        <v>498</v>
      </c>
      <c r="I117" s="296" t="s">
        <v>499</v>
      </c>
      <c r="J117" s="296"/>
      <c r="K117" s="310"/>
    </row>
    <row r="118" spans="2:11" s="1" customFormat="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s="1" customFormat="1" ht="18.75" customHeight="1">
      <c r="B119" s="331"/>
      <c r="C119" s="332"/>
      <c r="D119" s="332"/>
      <c r="E119" s="332"/>
      <c r="F119" s="333"/>
      <c r="G119" s="332"/>
      <c r="H119" s="332"/>
      <c r="I119" s="332"/>
      <c r="J119" s="332"/>
      <c r="K119" s="331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4"/>
      <c r="C121" s="335"/>
      <c r="D121" s="335"/>
      <c r="E121" s="335"/>
      <c r="F121" s="335"/>
      <c r="G121" s="335"/>
      <c r="H121" s="335"/>
      <c r="I121" s="335"/>
      <c r="J121" s="335"/>
      <c r="K121" s="336"/>
    </row>
    <row r="122" spans="2:11" s="1" customFormat="1" ht="45" customHeight="1">
      <c r="B122" s="337"/>
      <c r="C122" s="287" t="s">
        <v>500</v>
      </c>
      <c r="D122" s="287"/>
      <c r="E122" s="287"/>
      <c r="F122" s="287"/>
      <c r="G122" s="287"/>
      <c r="H122" s="287"/>
      <c r="I122" s="287"/>
      <c r="J122" s="287"/>
      <c r="K122" s="338"/>
    </row>
    <row r="123" spans="2:11" s="1" customFormat="1" ht="17.25" customHeight="1">
      <c r="B123" s="339"/>
      <c r="C123" s="311" t="s">
        <v>446</v>
      </c>
      <c r="D123" s="311"/>
      <c r="E123" s="311"/>
      <c r="F123" s="311" t="s">
        <v>447</v>
      </c>
      <c r="G123" s="312"/>
      <c r="H123" s="311" t="s">
        <v>56</v>
      </c>
      <c r="I123" s="311" t="s">
        <v>59</v>
      </c>
      <c r="J123" s="311" t="s">
        <v>448</v>
      </c>
      <c r="K123" s="340"/>
    </row>
    <row r="124" spans="2:11" s="1" customFormat="1" ht="17.25" customHeight="1">
      <c r="B124" s="339"/>
      <c r="C124" s="313" t="s">
        <v>449</v>
      </c>
      <c r="D124" s="313"/>
      <c r="E124" s="313"/>
      <c r="F124" s="314" t="s">
        <v>450</v>
      </c>
      <c r="G124" s="315"/>
      <c r="H124" s="313"/>
      <c r="I124" s="313"/>
      <c r="J124" s="313" t="s">
        <v>451</v>
      </c>
      <c r="K124" s="340"/>
    </row>
    <row r="125" spans="2:11" s="1" customFormat="1" ht="5.25" customHeight="1">
      <c r="B125" s="341"/>
      <c r="C125" s="316"/>
      <c r="D125" s="316"/>
      <c r="E125" s="316"/>
      <c r="F125" s="316"/>
      <c r="G125" s="342"/>
      <c r="H125" s="316"/>
      <c r="I125" s="316"/>
      <c r="J125" s="316"/>
      <c r="K125" s="343"/>
    </row>
    <row r="126" spans="2:11" s="1" customFormat="1" ht="15" customHeight="1">
      <c r="B126" s="341"/>
      <c r="C126" s="296" t="s">
        <v>455</v>
      </c>
      <c r="D126" s="318"/>
      <c r="E126" s="318"/>
      <c r="F126" s="319" t="s">
        <v>452</v>
      </c>
      <c r="G126" s="296"/>
      <c r="H126" s="296" t="s">
        <v>492</v>
      </c>
      <c r="I126" s="296" t="s">
        <v>454</v>
      </c>
      <c r="J126" s="296">
        <v>120</v>
      </c>
      <c r="K126" s="344"/>
    </row>
    <row r="127" spans="2:11" s="1" customFormat="1" ht="15" customHeight="1">
      <c r="B127" s="341"/>
      <c r="C127" s="296" t="s">
        <v>501</v>
      </c>
      <c r="D127" s="296"/>
      <c r="E127" s="296"/>
      <c r="F127" s="319" t="s">
        <v>452</v>
      </c>
      <c r="G127" s="296"/>
      <c r="H127" s="296" t="s">
        <v>502</v>
      </c>
      <c r="I127" s="296" t="s">
        <v>454</v>
      </c>
      <c r="J127" s="296" t="s">
        <v>503</v>
      </c>
      <c r="K127" s="344"/>
    </row>
    <row r="128" spans="2:11" s="1" customFormat="1" ht="15" customHeight="1">
      <c r="B128" s="341"/>
      <c r="C128" s="296" t="s">
        <v>400</v>
      </c>
      <c r="D128" s="296"/>
      <c r="E128" s="296"/>
      <c r="F128" s="319" t="s">
        <v>452</v>
      </c>
      <c r="G128" s="296"/>
      <c r="H128" s="296" t="s">
        <v>504</v>
      </c>
      <c r="I128" s="296" t="s">
        <v>454</v>
      </c>
      <c r="J128" s="296" t="s">
        <v>503</v>
      </c>
      <c r="K128" s="344"/>
    </row>
    <row r="129" spans="2:11" s="1" customFormat="1" ht="15" customHeight="1">
      <c r="B129" s="341"/>
      <c r="C129" s="296" t="s">
        <v>463</v>
      </c>
      <c r="D129" s="296"/>
      <c r="E129" s="296"/>
      <c r="F129" s="319" t="s">
        <v>458</v>
      </c>
      <c r="G129" s="296"/>
      <c r="H129" s="296" t="s">
        <v>464</v>
      </c>
      <c r="I129" s="296" t="s">
        <v>454</v>
      </c>
      <c r="J129" s="296">
        <v>15</v>
      </c>
      <c r="K129" s="344"/>
    </row>
    <row r="130" spans="2:11" s="1" customFormat="1" ht="15" customHeight="1">
      <c r="B130" s="341"/>
      <c r="C130" s="322" t="s">
        <v>465</v>
      </c>
      <c r="D130" s="322"/>
      <c r="E130" s="322"/>
      <c r="F130" s="323" t="s">
        <v>458</v>
      </c>
      <c r="G130" s="322"/>
      <c r="H130" s="322" t="s">
        <v>466</v>
      </c>
      <c r="I130" s="322" t="s">
        <v>454</v>
      </c>
      <c r="J130" s="322">
        <v>15</v>
      </c>
      <c r="K130" s="344"/>
    </row>
    <row r="131" spans="2:11" s="1" customFormat="1" ht="15" customHeight="1">
      <c r="B131" s="341"/>
      <c r="C131" s="322" t="s">
        <v>467</v>
      </c>
      <c r="D131" s="322"/>
      <c r="E131" s="322"/>
      <c r="F131" s="323" t="s">
        <v>458</v>
      </c>
      <c r="G131" s="322"/>
      <c r="H131" s="322" t="s">
        <v>468</v>
      </c>
      <c r="I131" s="322" t="s">
        <v>454</v>
      </c>
      <c r="J131" s="322">
        <v>20</v>
      </c>
      <c r="K131" s="344"/>
    </row>
    <row r="132" spans="2:11" s="1" customFormat="1" ht="15" customHeight="1">
      <c r="B132" s="341"/>
      <c r="C132" s="322" t="s">
        <v>469</v>
      </c>
      <c r="D132" s="322"/>
      <c r="E132" s="322"/>
      <c r="F132" s="323" t="s">
        <v>458</v>
      </c>
      <c r="G132" s="322"/>
      <c r="H132" s="322" t="s">
        <v>470</v>
      </c>
      <c r="I132" s="322" t="s">
        <v>454</v>
      </c>
      <c r="J132" s="322">
        <v>20</v>
      </c>
      <c r="K132" s="344"/>
    </row>
    <row r="133" spans="2:11" s="1" customFormat="1" ht="15" customHeight="1">
      <c r="B133" s="341"/>
      <c r="C133" s="296" t="s">
        <v>457</v>
      </c>
      <c r="D133" s="296"/>
      <c r="E133" s="296"/>
      <c r="F133" s="319" t="s">
        <v>458</v>
      </c>
      <c r="G133" s="296"/>
      <c r="H133" s="296" t="s">
        <v>492</v>
      </c>
      <c r="I133" s="296" t="s">
        <v>454</v>
      </c>
      <c r="J133" s="296">
        <v>50</v>
      </c>
      <c r="K133" s="344"/>
    </row>
    <row r="134" spans="2:11" s="1" customFormat="1" ht="15" customHeight="1">
      <c r="B134" s="341"/>
      <c r="C134" s="296" t="s">
        <v>471</v>
      </c>
      <c r="D134" s="296"/>
      <c r="E134" s="296"/>
      <c r="F134" s="319" t="s">
        <v>458</v>
      </c>
      <c r="G134" s="296"/>
      <c r="H134" s="296" t="s">
        <v>492</v>
      </c>
      <c r="I134" s="296" t="s">
        <v>454</v>
      </c>
      <c r="J134" s="296">
        <v>50</v>
      </c>
      <c r="K134" s="344"/>
    </row>
    <row r="135" spans="2:11" s="1" customFormat="1" ht="15" customHeight="1">
      <c r="B135" s="341"/>
      <c r="C135" s="296" t="s">
        <v>477</v>
      </c>
      <c r="D135" s="296"/>
      <c r="E135" s="296"/>
      <c r="F135" s="319" t="s">
        <v>458</v>
      </c>
      <c r="G135" s="296"/>
      <c r="H135" s="296" t="s">
        <v>492</v>
      </c>
      <c r="I135" s="296" t="s">
        <v>454</v>
      </c>
      <c r="J135" s="296">
        <v>50</v>
      </c>
      <c r="K135" s="344"/>
    </row>
    <row r="136" spans="2:11" s="1" customFormat="1" ht="15" customHeight="1">
      <c r="B136" s="341"/>
      <c r="C136" s="296" t="s">
        <v>479</v>
      </c>
      <c r="D136" s="296"/>
      <c r="E136" s="296"/>
      <c r="F136" s="319" t="s">
        <v>458</v>
      </c>
      <c r="G136" s="296"/>
      <c r="H136" s="296" t="s">
        <v>492</v>
      </c>
      <c r="I136" s="296" t="s">
        <v>454</v>
      </c>
      <c r="J136" s="296">
        <v>50</v>
      </c>
      <c r="K136" s="344"/>
    </row>
    <row r="137" spans="2:11" s="1" customFormat="1" ht="15" customHeight="1">
      <c r="B137" s="341"/>
      <c r="C137" s="296" t="s">
        <v>480</v>
      </c>
      <c r="D137" s="296"/>
      <c r="E137" s="296"/>
      <c r="F137" s="319" t="s">
        <v>458</v>
      </c>
      <c r="G137" s="296"/>
      <c r="H137" s="296" t="s">
        <v>505</v>
      </c>
      <c r="I137" s="296" t="s">
        <v>454</v>
      </c>
      <c r="J137" s="296">
        <v>255</v>
      </c>
      <c r="K137" s="344"/>
    </row>
    <row r="138" spans="2:11" s="1" customFormat="1" ht="15" customHeight="1">
      <c r="B138" s="341"/>
      <c r="C138" s="296" t="s">
        <v>482</v>
      </c>
      <c r="D138" s="296"/>
      <c r="E138" s="296"/>
      <c r="F138" s="319" t="s">
        <v>452</v>
      </c>
      <c r="G138" s="296"/>
      <c r="H138" s="296" t="s">
        <v>506</v>
      </c>
      <c r="I138" s="296" t="s">
        <v>484</v>
      </c>
      <c r="J138" s="296"/>
      <c r="K138" s="344"/>
    </row>
    <row r="139" spans="2:11" s="1" customFormat="1" ht="15" customHeight="1">
      <c r="B139" s="341"/>
      <c r="C139" s="296" t="s">
        <v>485</v>
      </c>
      <c r="D139" s="296"/>
      <c r="E139" s="296"/>
      <c r="F139" s="319" t="s">
        <v>452</v>
      </c>
      <c r="G139" s="296"/>
      <c r="H139" s="296" t="s">
        <v>507</v>
      </c>
      <c r="I139" s="296" t="s">
        <v>487</v>
      </c>
      <c r="J139" s="296"/>
      <c r="K139" s="344"/>
    </row>
    <row r="140" spans="2:11" s="1" customFormat="1" ht="15" customHeight="1">
      <c r="B140" s="341"/>
      <c r="C140" s="296" t="s">
        <v>488</v>
      </c>
      <c r="D140" s="296"/>
      <c r="E140" s="296"/>
      <c r="F140" s="319" t="s">
        <v>452</v>
      </c>
      <c r="G140" s="296"/>
      <c r="H140" s="296" t="s">
        <v>488</v>
      </c>
      <c r="I140" s="296" t="s">
        <v>487</v>
      </c>
      <c r="J140" s="296"/>
      <c r="K140" s="344"/>
    </row>
    <row r="141" spans="2:11" s="1" customFormat="1" ht="15" customHeight="1">
      <c r="B141" s="341"/>
      <c r="C141" s="296" t="s">
        <v>40</v>
      </c>
      <c r="D141" s="296"/>
      <c r="E141" s="296"/>
      <c r="F141" s="319" t="s">
        <v>452</v>
      </c>
      <c r="G141" s="296"/>
      <c r="H141" s="296" t="s">
        <v>508</v>
      </c>
      <c r="I141" s="296" t="s">
        <v>487</v>
      </c>
      <c r="J141" s="296"/>
      <c r="K141" s="344"/>
    </row>
    <row r="142" spans="2:11" s="1" customFormat="1" ht="15" customHeight="1">
      <c r="B142" s="341"/>
      <c r="C142" s="296" t="s">
        <v>509</v>
      </c>
      <c r="D142" s="296"/>
      <c r="E142" s="296"/>
      <c r="F142" s="319" t="s">
        <v>452</v>
      </c>
      <c r="G142" s="296"/>
      <c r="H142" s="296" t="s">
        <v>510</v>
      </c>
      <c r="I142" s="296" t="s">
        <v>487</v>
      </c>
      <c r="J142" s="296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332"/>
      <c r="C144" s="332"/>
      <c r="D144" s="332"/>
      <c r="E144" s="332"/>
      <c r="F144" s="333"/>
      <c r="G144" s="332"/>
      <c r="H144" s="332"/>
      <c r="I144" s="332"/>
      <c r="J144" s="332"/>
      <c r="K144" s="332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511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446</v>
      </c>
      <c r="D148" s="311"/>
      <c r="E148" s="311"/>
      <c r="F148" s="311" t="s">
        <v>447</v>
      </c>
      <c r="G148" s="312"/>
      <c r="H148" s="311" t="s">
        <v>56</v>
      </c>
      <c r="I148" s="311" t="s">
        <v>59</v>
      </c>
      <c r="J148" s="311" t="s">
        <v>448</v>
      </c>
      <c r="K148" s="310"/>
    </row>
    <row r="149" spans="2:11" s="1" customFormat="1" ht="17.25" customHeight="1">
      <c r="B149" s="308"/>
      <c r="C149" s="313" t="s">
        <v>449</v>
      </c>
      <c r="D149" s="313"/>
      <c r="E149" s="313"/>
      <c r="F149" s="314" t="s">
        <v>450</v>
      </c>
      <c r="G149" s="315"/>
      <c r="H149" s="313"/>
      <c r="I149" s="313"/>
      <c r="J149" s="313" t="s">
        <v>451</v>
      </c>
      <c r="K149" s="310"/>
    </row>
    <row r="150" spans="2:11" s="1" customFormat="1" ht="5.25" customHeight="1">
      <c r="B150" s="321"/>
      <c r="C150" s="316"/>
      <c r="D150" s="316"/>
      <c r="E150" s="316"/>
      <c r="F150" s="316"/>
      <c r="G150" s="317"/>
      <c r="H150" s="316"/>
      <c r="I150" s="316"/>
      <c r="J150" s="316"/>
      <c r="K150" s="344"/>
    </row>
    <row r="151" spans="2:11" s="1" customFormat="1" ht="15" customHeight="1">
      <c r="B151" s="321"/>
      <c r="C151" s="348" t="s">
        <v>455</v>
      </c>
      <c r="D151" s="296"/>
      <c r="E151" s="296"/>
      <c r="F151" s="349" t="s">
        <v>452</v>
      </c>
      <c r="G151" s="296"/>
      <c r="H151" s="348" t="s">
        <v>492</v>
      </c>
      <c r="I151" s="348" t="s">
        <v>454</v>
      </c>
      <c r="J151" s="348">
        <v>120</v>
      </c>
      <c r="K151" s="344"/>
    </row>
    <row r="152" spans="2:11" s="1" customFormat="1" ht="15" customHeight="1">
      <c r="B152" s="321"/>
      <c r="C152" s="348" t="s">
        <v>501</v>
      </c>
      <c r="D152" s="296"/>
      <c r="E152" s="296"/>
      <c r="F152" s="349" t="s">
        <v>452</v>
      </c>
      <c r="G152" s="296"/>
      <c r="H152" s="348" t="s">
        <v>512</v>
      </c>
      <c r="I152" s="348" t="s">
        <v>454</v>
      </c>
      <c r="J152" s="348" t="s">
        <v>503</v>
      </c>
      <c r="K152" s="344"/>
    </row>
    <row r="153" spans="2:11" s="1" customFormat="1" ht="15" customHeight="1">
      <c r="B153" s="321"/>
      <c r="C153" s="348" t="s">
        <v>400</v>
      </c>
      <c r="D153" s="296"/>
      <c r="E153" s="296"/>
      <c r="F153" s="349" t="s">
        <v>452</v>
      </c>
      <c r="G153" s="296"/>
      <c r="H153" s="348" t="s">
        <v>513</v>
      </c>
      <c r="I153" s="348" t="s">
        <v>454</v>
      </c>
      <c r="J153" s="348" t="s">
        <v>503</v>
      </c>
      <c r="K153" s="344"/>
    </row>
    <row r="154" spans="2:11" s="1" customFormat="1" ht="15" customHeight="1">
      <c r="B154" s="321"/>
      <c r="C154" s="348" t="s">
        <v>457</v>
      </c>
      <c r="D154" s="296"/>
      <c r="E154" s="296"/>
      <c r="F154" s="349" t="s">
        <v>458</v>
      </c>
      <c r="G154" s="296"/>
      <c r="H154" s="348" t="s">
        <v>492</v>
      </c>
      <c r="I154" s="348" t="s">
        <v>454</v>
      </c>
      <c r="J154" s="348">
        <v>50</v>
      </c>
      <c r="K154" s="344"/>
    </row>
    <row r="155" spans="2:11" s="1" customFormat="1" ht="15" customHeight="1">
      <c r="B155" s="321"/>
      <c r="C155" s="348" t="s">
        <v>460</v>
      </c>
      <c r="D155" s="296"/>
      <c r="E155" s="296"/>
      <c r="F155" s="349" t="s">
        <v>452</v>
      </c>
      <c r="G155" s="296"/>
      <c r="H155" s="348" t="s">
        <v>492</v>
      </c>
      <c r="I155" s="348" t="s">
        <v>462</v>
      </c>
      <c r="J155" s="348"/>
      <c r="K155" s="344"/>
    </row>
    <row r="156" spans="2:11" s="1" customFormat="1" ht="15" customHeight="1">
      <c r="B156" s="321"/>
      <c r="C156" s="348" t="s">
        <v>471</v>
      </c>
      <c r="D156" s="296"/>
      <c r="E156" s="296"/>
      <c r="F156" s="349" t="s">
        <v>458</v>
      </c>
      <c r="G156" s="296"/>
      <c r="H156" s="348" t="s">
        <v>492</v>
      </c>
      <c r="I156" s="348" t="s">
        <v>454</v>
      </c>
      <c r="J156" s="348">
        <v>50</v>
      </c>
      <c r="K156" s="344"/>
    </row>
    <row r="157" spans="2:11" s="1" customFormat="1" ht="15" customHeight="1">
      <c r="B157" s="321"/>
      <c r="C157" s="348" t="s">
        <v>479</v>
      </c>
      <c r="D157" s="296"/>
      <c r="E157" s="296"/>
      <c r="F157" s="349" t="s">
        <v>458</v>
      </c>
      <c r="G157" s="296"/>
      <c r="H157" s="348" t="s">
        <v>492</v>
      </c>
      <c r="I157" s="348" t="s">
        <v>454</v>
      </c>
      <c r="J157" s="348">
        <v>50</v>
      </c>
      <c r="K157" s="344"/>
    </row>
    <row r="158" spans="2:11" s="1" customFormat="1" ht="15" customHeight="1">
      <c r="B158" s="321"/>
      <c r="C158" s="348" t="s">
        <v>477</v>
      </c>
      <c r="D158" s="296"/>
      <c r="E158" s="296"/>
      <c r="F158" s="349" t="s">
        <v>458</v>
      </c>
      <c r="G158" s="296"/>
      <c r="H158" s="348" t="s">
        <v>492</v>
      </c>
      <c r="I158" s="348" t="s">
        <v>454</v>
      </c>
      <c r="J158" s="348">
        <v>50</v>
      </c>
      <c r="K158" s="344"/>
    </row>
    <row r="159" spans="2:11" s="1" customFormat="1" ht="15" customHeight="1">
      <c r="B159" s="321"/>
      <c r="C159" s="348" t="s">
        <v>88</v>
      </c>
      <c r="D159" s="296"/>
      <c r="E159" s="296"/>
      <c r="F159" s="349" t="s">
        <v>452</v>
      </c>
      <c r="G159" s="296"/>
      <c r="H159" s="348" t="s">
        <v>514</v>
      </c>
      <c r="I159" s="348" t="s">
        <v>454</v>
      </c>
      <c r="J159" s="348" t="s">
        <v>515</v>
      </c>
      <c r="K159" s="344"/>
    </row>
    <row r="160" spans="2:11" s="1" customFormat="1" ht="15" customHeight="1">
      <c r="B160" s="321"/>
      <c r="C160" s="348" t="s">
        <v>516</v>
      </c>
      <c r="D160" s="296"/>
      <c r="E160" s="296"/>
      <c r="F160" s="349" t="s">
        <v>452</v>
      </c>
      <c r="G160" s="296"/>
      <c r="H160" s="348" t="s">
        <v>517</v>
      </c>
      <c r="I160" s="348" t="s">
        <v>487</v>
      </c>
      <c r="J160" s="348"/>
      <c r="K160" s="344"/>
    </row>
    <row r="161" spans="2:11" s="1" customFormat="1" ht="15" customHeight="1">
      <c r="B161" s="350"/>
      <c r="C161" s="330"/>
      <c r="D161" s="330"/>
      <c r="E161" s="330"/>
      <c r="F161" s="330"/>
      <c r="G161" s="330"/>
      <c r="H161" s="330"/>
      <c r="I161" s="330"/>
      <c r="J161" s="330"/>
      <c r="K161" s="351"/>
    </row>
    <row r="162" spans="2:11" s="1" customFormat="1" ht="18.75" customHeight="1">
      <c r="B162" s="332"/>
      <c r="C162" s="342"/>
      <c r="D162" s="342"/>
      <c r="E162" s="342"/>
      <c r="F162" s="352"/>
      <c r="G162" s="342"/>
      <c r="H162" s="342"/>
      <c r="I162" s="342"/>
      <c r="J162" s="342"/>
      <c r="K162" s="332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518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446</v>
      </c>
      <c r="D166" s="311"/>
      <c r="E166" s="311"/>
      <c r="F166" s="311" t="s">
        <v>447</v>
      </c>
      <c r="G166" s="353"/>
      <c r="H166" s="354" t="s">
        <v>56</v>
      </c>
      <c r="I166" s="354" t="s">
        <v>59</v>
      </c>
      <c r="J166" s="311" t="s">
        <v>448</v>
      </c>
      <c r="K166" s="288"/>
    </row>
    <row r="167" spans="2:11" s="1" customFormat="1" ht="17.25" customHeight="1">
      <c r="B167" s="289"/>
      <c r="C167" s="313" t="s">
        <v>449</v>
      </c>
      <c r="D167" s="313"/>
      <c r="E167" s="313"/>
      <c r="F167" s="314" t="s">
        <v>450</v>
      </c>
      <c r="G167" s="355"/>
      <c r="H167" s="356"/>
      <c r="I167" s="356"/>
      <c r="J167" s="313" t="s">
        <v>451</v>
      </c>
      <c r="K167" s="291"/>
    </row>
    <row r="168" spans="2:11" s="1" customFormat="1" ht="5.25" customHeight="1">
      <c r="B168" s="321"/>
      <c r="C168" s="316"/>
      <c r="D168" s="316"/>
      <c r="E168" s="316"/>
      <c r="F168" s="316"/>
      <c r="G168" s="317"/>
      <c r="H168" s="316"/>
      <c r="I168" s="316"/>
      <c r="J168" s="316"/>
      <c r="K168" s="344"/>
    </row>
    <row r="169" spans="2:11" s="1" customFormat="1" ht="15" customHeight="1">
      <c r="B169" s="321"/>
      <c r="C169" s="296" t="s">
        <v>455</v>
      </c>
      <c r="D169" s="296"/>
      <c r="E169" s="296"/>
      <c r="F169" s="319" t="s">
        <v>452</v>
      </c>
      <c r="G169" s="296"/>
      <c r="H169" s="296" t="s">
        <v>492</v>
      </c>
      <c r="I169" s="296" t="s">
        <v>454</v>
      </c>
      <c r="J169" s="296">
        <v>120</v>
      </c>
      <c r="K169" s="344"/>
    </row>
    <row r="170" spans="2:11" s="1" customFormat="1" ht="15" customHeight="1">
      <c r="B170" s="321"/>
      <c r="C170" s="296" t="s">
        <v>501</v>
      </c>
      <c r="D170" s="296"/>
      <c r="E170" s="296"/>
      <c r="F170" s="319" t="s">
        <v>452</v>
      </c>
      <c r="G170" s="296"/>
      <c r="H170" s="296" t="s">
        <v>502</v>
      </c>
      <c r="I170" s="296" t="s">
        <v>454</v>
      </c>
      <c r="J170" s="296" t="s">
        <v>503</v>
      </c>
      <c r="K170" s="344"/>
    </row>
    <row r="171" spans="2:11" s="1" customFormat="1" ht="15" customHeight="1">
      <c r="B171" s="321"/>
      <c r="C171" s="296" t="s">
        <v>400</v>
      </c>
      <c r="D171" s="296"/>
      <c r="E171" s="296"/>
      <c r="F171" s="319" t="s">
        <v>452</v>
      </c>
      <c r="G171" s="296"/>
      <c r="H171" s="296" t="s">
        <v>519</v>
      </c>
      <c r="I171" s="296" t="s">
        <v>454</v>
      </c>
      <c r="J171" s="296" t="s">
        <v>503</v>
      </c>
      <c r="K171" s="344"/>
    </row>
    <row r="172" spans="2:11" s="1" customFormat="1" ht="15" customHeight="1">
      <c r="B172" s="321"/>
      <c r="C172" s="296" t="s">
        <v>457</v>
      </c>
      <c r="D172" s="296"/>
      <c r="E172" s="296"/>
      <c r="F172" s="319" t="s">
        <v>458</v>
      </c>
      <c r="G172" s="296"/>
      <c r="H172" s="296" t="s">
        <v>519</v>
      </c>
      <c r="I172" s="296" t="s">
        <v>454</v>
      </c>
      <c r="J172" s="296">
        <v>50</v>
      </c>
      <c r="K172" s="344"/>
    </row>
    <row r="173" spans="2:11" s="1" customFormat="1" ht="15" customHeight="1">
      <c r="B173" s="321"/>
      <c r="C173" s="296" t="s">
        <v>460</v>
      </c>
      <c r="D173" s="296"/>
      <c r="E173" s="296"/>
      <c r="F173" s="319" t="s">
        <v>452</v>
      </c>
      <c r="G173" s="296"/>
      <c r="H173" s="296" t="s">
        <v>519</v>
      </c>
      <c r="I173" s="296" t="s">
        <v>462</v>
      </c>
      <c r="J173" s="296"/>
      <c r="K173" s="344"/>
    </row>
    <row r="174" spans="2:11" s="1" customFormat="1" ht="15" customHeight="1">
      <c r="B174" s="321"/>
      <c r="C174" s="296" t="s">
        <v>471</v>
      </c>
      <c r="D174" s="296"/>
      <c r="E174" s="296"/>
      <c r="F174" s="319" t="s">
        <v>458</v>
      </c>
      <c r="G174" s="296"/>
      <c r="H174" s="296" t="s">
        <v>519</v>
      </c>
      <c r="I174" s="296" t="s">
        <v>454</v>
      </c>
      <c r="J174" s="296">
        <v>50</v>
      </c>
      <c r="K174" s="344"/>
    </row>
    <row r="175" spans="2:11" s="1" customFormat="1" ht="15" customHeight="1">
      <c r="B175" s="321"/>
      <c r="C175" s="296" t="s">
        <v>479</v>
      </c>
      <c r="D175" s="296"/>
      <c r="E175" s="296"/>
      <c r="F175" s="319" t="s">
        <v>458</v>
      </c>
      <c r="G175" s="296"/>
      <c r="H175" s="296" t="s">
        <v>519</v>
      </c>
      <c r="I175" s="296" t="s">
        <v>454</v>
      </c>
      <c r="J175" s="296">
        <v>50</v>
      </c>
      <c r="K175" s="344"/>
    </row>
    <row r="176" spans="2:11" s="1" customFormat="1" ht="15" customHeight="1">
      <c r="B176" s="321"/>
      <c r="C176" s="296" t="s">
        <v>477</v>
      </c>
      <c r="D176" s="296"/>
      <c r="E176" s="296"/>
      <c r="F176" s="319" t="s">
        <v>458</v>
      </c>
      <c r="G176" s="296"/>
      <c r="H176" s="296" t="s">
        <v>519</v>
      </c>
      <c r="I176" s="296" t="s">
        <v>454</v>
      </c>
      <c r="J176" s="296">
        <v>50</v>
      </c>
      <c r="K176" s="344"/>
    </row>
    <row r="177" spans="2:11" s="1" customFormat="1" ht="15" customHeight="1">
      <c r="B177" s="321"/>
      <c r="C177" s="296" t="s">
        <v>105</v>
      </c>
      <c r="D177" s="296"/>
      <c r="E177" s="296"/>
      <c r="F177" s="319" t="s">
        <v>452</v>
      </c>
      <c r="G177" s="296"/>
      <c r="H177" s="296" t="s">
        <v>520</v>
      </c>
      <c r="I177" s="296" t="s">
        <v>521</v>
      </c>
      <c r="J177" s="296"/>
      <c r="K177" s="344"/>
    </row>
    <row r="178" spans="2:11" s="1" customFormat="1" ht="15" customHeight="1">
      <c r="B178" s="321"/>
      <c r="C178" s="296" t="s">
        <v>59</v>
      </c>
      <c r="D178" s="296"/>
      <c r="E178" s="296"/>
      <c r="F178" s="319" t="s">
        <v>452</v>
      </c>
      <c r="G178" s="296"/>
      <c r="H178" s="296" t="s">
        <v>522</v>
      </c>
      <c r="I178" s="296" t="s">
        <v>523</v>
      </c>
      <c r="J178" s="296">
        <v>1</v>
      </c>
      <c r="K178" s="344"/>
    </row>
    <row r="179" spans="2:11" s="1" customFormat="1" ht="15" customHeight="1">
      <c r="B179" s="321"/>
      <c r="C179" s="296" t="s">
        <v>55</v>
      </c>
      <c r="D179" s="296"/>
      <c r="E179" s="296"/>
      <c r="F179" s="319" t="s">
        <v>452</v>
      </c>
      <c r="G179" s="296"/>
      <c r="H179" s="296" t="s">
        <v>524</v>
      </c>
      <c r="I179" s="296" t="s">
        <v>454</v>
      </c>
      <c r="J179" s="296">
        <v>20</v>
      </c>
      <c r="K179" s="344"/>
    </row>
    <row r="180" spans="2:11" s="1" customFormat="1" ht="15" customHeight="1">
      <c r="B180" s="321"/>
      <c r="C180" s="296" t="s">
        <v>56</v>
      </c>
      <c r="D180" s="296"/>
      <c r="E180" s="296"/>
      <c r="F180" s="319" t="s">
        <v>452</v>
      </c>
      <c r="G180" s="296"/>
      <c r="H180" s="296" t="s">
        <v>525</v>
      </c>
      <c r="I180" s="296" t="s">
        <v>454</v>
      </c>
      <c r="J180" s="296">
        <v>255</v>
      </c>
      <c r="K180" s="344"/>
    </row>
    <row r="181" spans="2:11" s="1" customFormat="1" ht="15" customHeight="1">
      <c r="B181" s="321"/>
      <c r="C181" s="296" t="s">
        <v>106</v>
      </c>
      <c r="D181" s="296"/>
      <c r="E181" s="296"/>
      <c r="F181" s="319" t="s">
        <v>452</v>
      </c>
      <c r="G181" s="296"/>
      <c r="H181" s="296" t="s">
        <v>416</v>
      </c>
      <c r="I181" s="296" t="s">
        <v>454</v>
      </c>
      <c r="J181" s="296">
        <v>10</v>
      </c>
      <c r="K181" s="344"/>
    </row>
    <row r="182" spans="2:11" s="1" customFormat="1" ht="15" customHeight="1">
      <c r="B182" s="321"/>
      <c r="C182" s="296" t="s">
        <v>107</v>
      </c>
      <c r="D182" s="296"/>
      <c r="E182" s="296"/>
      <c r="F182" s="319" t="s">
        <v>452</v>
      </c>
      <c r="G182" s="296"/>
      <c r="H182" s="296" t="s">
        <v>526</v>
      </c>
      <c r="I182" s="296" t="s">
        <v>487</v>
      </c>
      <c r="J182" s="296"/>
      <c r="K182" s="344"/>
    </row>
    <row r="183" spans="2:11" s="1" customFormat="1" ht="15" customHeight="1">
      <c r="B183" s="321"/>
      <c r="C183" s="296" t="s">
        <v>527</v>
      </c>
      <c r="D183" s="296"/>
      <c r="E183" s="296"/>
      <c r="F183" s="319" t="s">
        <v>452</v>
      </c>
      <c r="G183" s="296"/>
      <c r="H183" s="296" t="s">
        <v>528</v>
      </c>
      <c r="I183" s="296" t="s">
        <v>487</v>
      </c>
      <c r="J183" s="296"/>
      <c r="K183" s="344"/>
    </row>
    <row r="184" spans="2:11" s="1" customFormat="1" ht="15" customHeight="1">
      <c r="B184" s="321"/>
      <c r="C184" s="296" t="s">
        <v>516</v>
      </c>
      <c r="D184" s="296"/>
      <c r="E184" s="296"/>
      <c r="F184" s="319" t="s">
        <v>452</v>
      </c>
      <c r="G184" s="296"/>
      <c r="H184" s="296" t="s">
        <v>529</v>
      </c>
      <c r="I184" s="296" t="s">
        <v>487</v>
      </c>
      <c r="J184" s="296"/>
      <c r="K184" s="344"/>
    </row>
    <row r="185" spans="2:11" s="1" customFormat="1" ht="15" customHeight="1">
      <c r="B185" s="321"/>
      <c r="C185" s="296" t="s">
        <v>109</v>
      </c>
      <c r="D185" s="296"/>
      <c r="E185" s="296"/>
      <c r="F185" s="319" t="s">
        <v>458</v>
      </c>
      <c r="G185" s="296"/>
      <c r="H185" s="296" t="s">
        <v>530</v>
      </c>
      <c r="I185" s="296" t="s">
        <v>454</v>
      </c>
      <c r="J185" s="296">
        <v>50</v>
      </c>
      <c r="K185" s="344"/>
    </row>
    <row r="186" spans="2:11" s="1" customFormat="1" ht="15" customHeight="1">
      <c r="B186" s="321"/>
      <c r="C186" s="296" t="s">
        <v>531</v>
      </c>
      <c r="D186" s="296"/>
      <c r="E186" s="296"/>
      <c r="F186" s="319" t="s">
        <v>458</v>
      </c>
      <c r="G186" s="296"/>
      <c r="H186" s="296" t="s">
        <v>532</v>
      </c>
      <c r="I186" s="296" t="s">
        <v>533</v>
      </c>
      <c r="J186" s="296"/>
      <c r="K186" s="344"/>
    </row>
    <row r="187" spans="2:11" s="1" customFormat="1" ht="15" customHeight="1">
      <c r="B187" s="321"/>
      <c r="C187" s="296" t="s">
        <v>534</v>
      </c>
      <c r="D187" s="296"/>
      <c r="E187" s="296"/>
      <c r="F187" s="319" t="s">
        <v>458</v>
      </c>
      <c r="G187" s="296"/>
      <c r="H187" s="296" t="s">
        <v>535</v>
      </c>
      <c r="I187" s="296" t="s">
        <v>533</v>
      </c>
      <c r="J187" s="296"/>
      <c r="K187" s="344"/>
    </row>
    <row r="188" spans="2:11" s="1" customFormat="1" ht="15" customHeight="1">
      <c r="B188" s="321"/>
      <c r="C188" s="296" t="s">
        <v>536</v>
      </c>
      <c r="D188" s="296"/>
      <c r="E188" s="296"/>
      <c r="F188" s="319" t="s">
        <v>458</v>
      </c>
      <c r="G188" s="296"/>
      <c r="H188" s="296" t="s">
        <v>537</v>
      </c>
      <c r="I188" s="296" t="s">
        <v>533</v>
      </c>
      <c r="J188" s="296"/>
      <c r="K188" s="344"/>
    </row>
    <row r="189" spans="2:11" s="1" customFormat="1" ht="15" customHeight="1">
      <c r="B189" s="321"/>
      <c r="C189" s="357" t="s">
        <v>538</v>
      </c>
      <c r="D189" s="296"/>
      <c r="E189" s="296"/>
      <c r="F189" s="319" t="s">
        <v>458</v>
      </c>
      <c r="G189" s="296"/>
      <c r="H189" s="296" t="s">
        <v>539</v>
      </c>
      <c r="I189" s="296" t="s">
        <v>540</v>
      </c>
      <c r="J189" s="358" t="s">
        <v>541</v>
      </c>
      <c r="K189" s="344"/>
    </row>
    <row r="190" spans="2:11" s="1" customFormat="1" ht="15" customHeight="1">
      <c r="B190" s="321"/>
      <c r="C190" s="357" t="s">
        <v>44</v>
      </c>
      <c r="D190" s="296"/>
      <c r="E190" s="296"/>
      <c r="F190" s="319" t="s">
        <v>452</v>
      </c>
      <c r="G190" s="296"/>
      <c r="H190" s="293" t="s">
        <v>542</v>
      </c>
      <c r="I190" s="296" t="s">
        <v>543</v>
      </c>
      <c r="J190" s="296"/>
      <c r="K190" s="344"/>
    </row>
    <row r="191" spans="2:11" s="1" customFormat="1" ht="15" customHeight="1">
      <c r="B191" s="321"/>
      <c r="C191" s="357" t="s">
        <v>544</v>
      </c>
      <c r="D191" s="296"/>
      <c r="E191" s="296"/>
      <c r="F191" s="319" t="s">
        <v>452</v>
      </c>
      <c r="G191" s="296"/>
      <c r="H191" s="296" t="s">
        <v>545</v>
      </c>
      <c r="I191" s="296" t="s">
        <v>487</v>
      </c>
      <c r="J191" s="296"/>
      <c r="K191" s="344"/>
    </row>
    <row r="192" spans="2:11" s="1" customFormat="1" ht="15" customHeight="1">
      <c r="B192" s="321"/>
      <c r="C192" s="357" t="s">
        <v>546</v>
      </c>
      <c r="D192" s="296"/>
      <c r="E192" s="296"/>
      <c r="F192" s="319" t="s">
        <v>452</v>
      </c>
      <c r="G192" s="296"/>
      <c r="H192" s="296" t="s">
        <v>547</v>
      </c>
      <c r="I192" s="296" t="s">
        <v>487</v>
      </c>
      <c r="J192" s="296"/>
      <c r="K192" s="344"/>
    </row>
    <row r="193" spans="2:11" s="1" customFormat="1" ht="15" customHeight="1">
      <c r="B193" s="321"/>
      <c r="C193" s="357" t="s">
        <v>548</v>
      </c>
      <c r="D193" s="296"/>
      <c r="E193" s="296"/>
      <c r="F193" s="319" t="s">
        <v>458</v>
      </c>
      <c r="G193" s="296"/>
      <c r="H193" s="296" t="s">
        <v>549</v>
      </c>
      <c r="I193" s="296" t="s">
        <v>487</v>
      </c>
      <c r="J193" s="296"/>
      <c r="K193" s="344"/>
    </row>
    <row r="194" spans="2:11" s="1" customFormat="1" ht="15" customHeight="1">
      <c r="B194" s="350"/>
      <c r="C194" s="359"/>
      <c r="D194" s="330"/>
      <c r="E194" s="330"/>
      <c r="F194" s="330"/>
      <c r="G194" s="330"/>
      <c r="H194" s="330"/>
      <c r="I194" s="330"/>
      <c r="J194" s="330"/>
      <c r="K194" s="351"/>
    </row>
    <row r="195" spans="2:11" s="1" customFormat="1" ht="18.75" customHeight="1">
      <c r="B195" s="332"/>
      <c r="C195" s="342"/>
      <c r="D195" s="342"/>
      <c r="E195" s="342"/>
      <c r="F195" s="352"/>
      <c r="G195" s="342"/>
      <c r="H195" s="342"/>
      <c r="I195" s="342"/>
      <c r="J195" s="342"/>
      <c r="K195" s="332"/>
    </row>
    <row r="196" spans="2:11" s="1" customFormat="1" ht="18.75" customHeight="1">
      <c r="B196" s="332"/>
      <c r="C196" s="342"/>
      <c r="D196" s="342"/>
      <c r="E196" s="342"/>
      <c r="F196" s="352"/>
      <c r="G196" s="342"/>
      <c r="H196" s="342"/>
      <c r="I196" s="342"/>
      <c r="J196" s="342"/>
      <c r="K196" s="332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550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60" t="s">
        <v>551</v>
      </c>
      <c r="D200" s="360"/>
      <c r="E200" s="360"/>
      <c r="F200" s="360" t="s">
        <v>552</v>
      </c>
      <c r="G200" s="361"/>
      <c r="H200" s="360" t="s">
        <v>553</v>
      </c>
      <c r="I200" s="360"/>
      <c r="J200" s="360"/>
      <c r="K200" s="288"/>
    </row>
    <row r="201" spans="2:11" s="1" customFormat="1" ht="5.25" customHeight="1">
      <c r="B201" s="321"/>
      <c r="C201" s="316"/>
      <c r="D201" s="316"/>
      <c r="E201" s="316"/>
      <c r="F201" s="316"/>
      <c r="G201" s="342"/>
      <c r="H201" s="316"/>
      <c r="I201" s="316"/>
      <c r="J201" s="316"/>
      <c r="K201" s="344"/>
    </row>
    <row r="202" spans="2:11" s="1" customFormat="1" ht="15" customHeight="1">
      <c r="B202" s="321"/>
      <c r="C202" s="296" t="s">
        <v>543</v>
      </c>
      <c r="D202" s="296"/>
      <c r="E202" s="296"/>
      <c r="F202" s="319" t="s">
        <v>45</v>
      </c>
      <c r="G202" s="296"/>
      <c r="H202" s="296" t="s">
        <v>554</v>
      </c>
      <c r="I202" s="296"/>
      <c r="J202" s="296"/>
      <c r="K202" s="344"/>
    </row>
    <row r="203" spans="2:11" s="1" customFormat="1" ht="15" customHeight="1">
      <c r="B203" s="321"/>
      <c r="C203" s="296"/>
      <c r="D203" s="296"/>
      <c r="E203" s="296"/>
      <c r="F203" s="319" t="s">
        <v>46</v>
      </c>
      <c r="G203" s="296"/>
      <c r="H203" s="296" t="s">
        <v>555</v>
      </c>
      <c r="I203" s="296"/>
      <c r="J203" s="296"/>
      <c r="K203" s="344"/>
    </row>
    <row r="204" spans="2:11" s="1" customFormat="1" ht="15" customHeight="1">
      <c r="B204" s="321"/>
      <c r="C204" s="296"/>
      <c r="D204" s="296"/>
      <c r="E204" s="296"/>
      <c r="F204" s="319" t="s">
        <v>49</v>
      </c>
      <c r="G204" s="296"/>
      <c r="H204" s="296" t="s">
        <v>556</v>
      </c>
      <c r="I204" s="296"/>
      <c r="J204" s="296"/>
      <c r="K204" s="344"/>
    </row>
    <row r="205" spans="2:11" s="1" customFormat="1" ht="15" customHeight="1">
      <c r="B205" s="321"/>
      <c r="C205" s="296"/>
      <c r="D205" s="296"/>
      <c r="E205" s="296"/>
      <c r="F205" s="319" t="s">
        <v>47</v>
      </c>
      <c r="G205" s="296"/>
      <c r="H205" s="296" t="s">
        <v>557</v>
      </c>
      <c r="I205" s="296"/>
      <c r="J205" s="296"/>
      <c r="K205" s="344"/>
    </row>
    <row r="206" spans="2:11" s="1" customFormat="1" ht="15" customHeight="1">
      <c r="B206" s="321"/>
      <c r="C206" s="296"/>
      <c r="D206" s="296"/>
      <c r="E206" s="296"/>
      <c r="F206" s="319" t="s">
        <v>48</v>
      </c>
      <c r="G206" s="296"/>
      <c r="H206" s="296" t="s">
        <v>558</v>
      </c>
      <c r="I206" s="296"/>
      <c r="J206" s="296"/>
      <c r="K206" s="344"/>
    </row>
    <row r="207" spans="2:11" s="1" customFormat="1" ht="15" customHeight="1">
      <c r="B207" s="321"/>
      <c r="C207" s="296"/>
      <c r="D207" s="296"/>
      <c r="E207" s="296"/>
      <c r="F207" s="319"/>
      <c r="G207" s="296"/>
      <c r="H207" s="296"/>
      <c r="I207" s="296"/>
      <c r="J207" s="296"/>
      <c r="K207" s="344"/>
    </row>
    <row r="208" spans="2:11" s="1" customFormat="1" ht="15" customHeight="1">
      <c r="B208" s="321"/>
      <c r="C208" s="296" t="s">
        <v>499</v>
      </c>
      <c r="D208" s="296"/>
      <c r="E208" s="296"/>
      <c r="F208" s="319" t="s">
        <v>81</v>
      </c>
      <c r="G208" s="296"/>
      <c r="H208" s="296" t="s">
        <v>559</v>
      </c>
      <c r="I208" s="296"/>
      <c r="J208" s="296"/>
      <c r="K208" s="344"/>
    </row>
    <row r="209" spans="2:11" s="1" customFormat="1" ht="15" customHeight="1">
      <c r="B209" s="321"/>
      <c r="C209" s="296"/>
      <c r="D209" s="296"/>
      <c r="E209" s="296"/>
      <c r="F209" s="319" t="s">
        <v>396</v>
      </c>
      <c r="G209" s="296"/>
      <c r="H209" s="296" t="s">
        <v>397</v>
      </c>
      <c r="I209" s="296"/>
      <c r="J209" s="296"/>
      <c r="K209" s="344"/>
    </row>
    <row r="210" spans="2:11" s="1" customFormat="1" ht="15" customHeight="1">
      <c r="B210" s="321"/>
      <c r="C210" s="296"/>
      <c r="D210" s="296"/>
      <c r="E210" s="296"/>
      <c r="F210" s="319" t="s">
        <v>394</v>
      </c>
      <c r="G210" s="296"/>
      <c r="H210" s="296" t="s">
        <v>560</v>
      </c>
      <c r="I210" s="296"/>
      <c r="J210" s="296"/>
      <c r="K210" s="344"/>
    </row>
    <row r="211" spans="2:11" s="1" customFormat="1" ht="15" customHeight="1">
      <c r="B211" s="362"/>
      <c r="C211" s="296"/>
      <c r="D211" s="296"/>
      <c r="E211" s="296"/>
      <c r="F211" s="319" t="s">
        <v>398</v>
      </c>
      <c r="G211" s="357"/>
      <c r="H211" s="348" t="s">
        <v>399</v>
      </c>
      <c r="I211" s="348"/>
      <c r="J211" s="348"/>
      <c r="K211" s="363"/>
    </row>
    <row r="212" spans="2:11" s="1" customFormat="1" ht="15" customHeight="1">
      <c r="B212" s="362"/>
      <c r="C212" s="296"/>
      <c r="D212" s="296"/>
      <c r="E212" s="296"/>
      <c r="F212" s="319" t="s">
        <v>371</v>
      </c>
      <c r="G212" s="357"/>
      <c r="H212" s="348" t="s">
        <v>561</v>
      </c>
      <c r="I212" s="348"/>
      <c r="J212" s="348"/>
      <c r="K212" s="363"/>
    </row>
    <row r="213" spans="2:11" s="1" customFormat="1" ht="15" customHeight="1">
      <c r="B213" s="362"/>
      <c r="C213" s="296"/>
      <c r="D213" s="296"/>
      <c r="E213" s="296"/>
      <c r="F213" s="319"/>
      <c r="G213" s="357"/>
      <c r="H213" s="348"/>
      <c r="I213" s="348"/>
      <c r="J213" s="348"/>
      <c r="K213" s="363"/>
    </row>
    <row r="214" spans="2:11" s="1" customFormat="1" ht="15" customHeight="1">
      <c r="B214" s="362"/>
      <c r="C214" s="296" t="s">
        <v>523</v>
      </c>
      <c r="D214" s="296"/>
      <c r="E214" s="296"/>
      <c r="F214" s="319">
        <v>1</v>
      </c>
      <c r="G214" s="357"/>
      <c r="H214" s="348" t="s">
        <v>562</v>
      </c>
      <c r="I214" s="348"/>
      <c r="J214" s="348"/>
      <c r="K214" s="363"/>
    </row>
    <row r="215" spans="2:11" s="1" customFormat="1" ht="15" customHeight="1">
      <c r="B215" s="362"/>
      <c r="C215" s="296"/>
      <c r="D215" s="296"/>
      <c r="E215" s="296"/>
      <c r="F215" s="319">
        <v>2</v>
      </c>
      <c r="G215" s="357"/>
      <c r="H215" s="348" t="s">
        <v>563</v>
      </c>
      <c r="I215" s="348"/>
      <c r="J215" s="348"/>
      <c r="K215" s="363"/>
    </row>
    <row r="216" spans="2:11" s="1" customFormat="1" ht="15" customHeight="1">
      <c r="B216" s="362"/>
      <c r="C216" s="296"/>
      <c r="D216" s="296"/>
      <c r="E216" s="296"/>
      <c r="F216" s="319">
        <v>3</v>
      </c>
      <c r="G216" s="357"/>
      <c r="H216" s="348" t="s">
        <v>564</v>
      </c>
      <c r="I216" s="348"/>
      <c r="J216" s="348"/>
      <c r="K216" s="363"/>
    </row>
    <row r="217" spans="2:11" s="1" customFormat="1" ht="15" customHeight="1">
      <c r="B217" s="362"/>
      <c r="C217" s="296"/>
      <c r="D217" s="296"/>
      <c r="E217" s="296"/>
      <c r="F217" s="319">
        <v>4</v>
      </c>
      <c r="G217" s="357"/>
      <c r="H217" s="348" t="s">
        <v>565</v>
      </c>
      <c r="I217" s="348"/>
      <c r="J217" s="348"/>
      <c r="K217" s="363"/>
    </row>
    <row r="218" spans="2:11" s="1" customFormat="1" ht="12.75" customHeight="1">
      <c r="B218" s="364"/>
      <c r="C218" s="365"/>
      <c r="D218" s="365"/>
      <c r="E218" s="365"/>
      <c r="F218" s="365"/>
      <c r="G218" s="365"/>
      <c r="H218" s="365"/>
      <c r="I218" s="365"/>
      <c r="J218" s="365"/>
      <c r="K218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Hrdlička</dc:creator>
  <cp:keywords/>
  <dc:description/>
  <cp:lastModifiedBy>Tomáš Hrdlička</cp:lastModifiedBy>
  <dcterms:created xsi:type="dcterms:W3CDTF">2023-07-11T08:18:07Z</dcterms:created>
  <dcterms:modified xsi:type="dcterms:W3CDTF">2023-07-11T08:18:16Z</dcterms:modified>
  <cp:category/>
  <cp:version/>
  <cp:contentType/>
  <cp:contentStatus/>
</cp:coreProperties>
</file>