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ml-my.sharepoint.com/personal/frantisek_malina_muml_cz/Documents/Plocha/OPRAVY KOMUNIKACÍ/Opravy komunikací 2024/"/>
    </mc:Choice>
  </mc:AlternateContent>
  <xr:revisionPtr revIDLastSave="464" documentId="8_{66D45B3E-A823-4C18-B9BA-D83E2600E32D}" xr6:coauthVersionLast="47" xr6:coauthVersionMax="47" xr10:uidLastSave="{90A8191C-1858-44E9-8BEB-8BC02B920062}"/>
  <bookViews>
    <workbookView xWindow="-120" yWindow="-120" windowWidth="29040" windowHeight="15720" tabRatio="845" activeTab="1" xr2:uid="{00000000-000D-0000-FFFF-FFFF00000000}"/>
  </bookViews>
  <sheets>
    <sheet name="Rekapitulace" sheetId="4" r:id="rId1"/>
    <sheet name="1" sheetId="32" r:id="rId2"/>
    <sheet name="kopie" sheetId="33" r:id="rId3"/>
  </sheets>
  <definedNames>
    <definedName name="_xlnm.Print_Area" localSheetId="1">'1'!$A$1:$F$151</definedName>
    <definedName name="_xlnm.Print_Area" localSheetId="0">Rekapitulace!$A$1:$B$9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8" i="33" l="1"/>
  <c r="F225" i="33"/>
  <c r="F221" i="33"/>
  <c r="F220" i="33"/>
  <c r="F219" i="33"/>
  <c r="F218" i="33"/>
  <c r="F217" i="33"/>
  <c r="F216" i="33"/>
  <c r="F215" i="33"/>
  <c r="F214" i="33"/>
  <c r="F222" i="33" s="1"/>
  <c r="F213" i="33"/>
  <c r="F212" i="33"/>
  <c r="F207" i="33"/>
  <c r="F206" i="33"/>
  <c r="F205" i="33"/>
  <c r="F204" i="33"/>
  <c r="F203" i="33"/>
  <c r="F202" i="33"/>
  <c r="F201" i="33"/>
  <c r="F200" i="33"/>
  <c r="F199" i="33"/>
  <c r="F208" i="33" s="1"/>
  <c r="F193" i="33"/>
  <c r="F192" i="33"/>
  <c r="F191" i="33"/>
  <c r="F190" i="33"/>
  <c r="F189" i="33"/>
  <c r="F188" i="33"/>
  <c r="F187" i="33"/>
  <c r="F186" i="33"/>
  <c r="F194" i="33" s="1"/>
  <c r="F181" i="33"/>
  <c r="F180" i="33"/>
  <c r="F179" i="33"/>
  <c r="F178" i="33"/>
  <c r="F177" i="33"/>
  <c r="F176" i="33"/>
  <c r="F175" i="33"/>
  <c r="F174" i="33"/>
  <c r="F182" i="33" s="1"/>
  <c r="F169" i="33"/>
  <c r="F168" i="33"/>
  <c r="F167" i="33"/>
  <c r="F166" i="33"/>
  <c r="F165" i="33"/>
  <c r="F164" i="33"/>
  <c r="F163" i="33"/>
  <c r="F162" i="33"/>
  <c r="F170" i="33" s="1"/>
  <c r="F157" i="33"/>
  <c r="F156" i="33"/>
  <c r="F155" i="33"/>
  <c r="F154" i="33"/>
  <c r="F153" i="33"/>
  <c r="F152" i="33"/>
  <c r="F151" i="33"/>
  <c r="F150" i="33"/>
  <c r="F158" i="33" s="1"/>
  <c r="F145" i="33"/>
  <c r="F144" i="33"/>
  <c r="F143" i="33"/>
  <c r="F142" i="33"/>
  <c r="F141" i="33"/>
  <c r="F140" i="33"/>
  <c r="F139" i="33"/>
  <c r="F138" i="33"/>
  <c r="F146" i="33" s="1"/>
  <c r="F133" i="33"/>
  <c r="F132" i="33"/>
  <c r="F131" i="33"/>
  <c r="F130" i="33"/>
  <c r="F129" i="33"/>
  <c r="F128" i="33"/>
  <c r="F127" i="33"/>
  <c r="F126" i="33"/>
  <c r="F125" i="33"/>
  <c r="F124" i="33"/>
  <c r="F123" i="33"/>
  <c r="F122" i="33"/>
  <c r="F121" i="33"/>
  <c r="F134" i="33" s="1"/>
  <c r="F115" i="33"/>
  <c r="F114" i="33"/>
  <c r="F113" i="33"/>
  <c r="F112" i="33"/>
  <c r="F111" i="33"/>
  <c r="F110" i="33"/>
  <c r="F109" i="33"/>
  <c r="F108" i="33"/>
  <c r="F107" i="33"/>
  <c r="F106" i="33"/>
  <c r="F105" i="33"/>
  <c r="F104" i="33"/>
  <c r="F103" i="33"/>
  <c r="F116" i="33" s="1"/>
  <c r="F99" i="33"/>
  <c r="F98" i="33"/>
  <c r="F97" i="33"/>
  <c r="F96" i="33"/>
  <c r="F95" i="33"/>
  <c r="F94" i="33"/>
  <c r="F93" i="33"/>
  <c r="F92" i="33"/>
  <c r="F91" i="33"/>
  <c r="F90" i="33"/>
  <c r="F89" i="33"/>
  <c r="F88" i="33"/>
  <c r="F87" i="33"/>
  <c r="F86" i="33"/>
  <c r="F81" i="33"/>
  <c r="F80" i="33"/>
  <c r="F79" i="33"/>
  <c r="F78" i="33"/>
  <c r="F77" i="33"/>
  <c r="F76" i="33"/>
  <c r="F75" i="33"/>
  <c r="F74" i="33"/>
  <c r="F73" i="33"/>
  <c r="F82" i="33" s="1"/>
  <c r="F68" i="33"/>
  <c r="F67" i="33"/>
  <c r="F66" i="33"/>
  <c r="F65" i="33"/>
  <c r="F64" i="33"/>
  <c r="F63" i="33"/>
  <c r="F62" i="33"/>
  <c r="F61" i="33"/>
  <c r="F69" i="33" s="1"/>
  <c r="F60" i="33"/>
  <c r="F55" i="33"/>
  <c r="F54" i="33"/>
  <c r="F53" i="33"/>
  <c r="F52" i="33"/>
  <c r="F51" i="33"/>
  <c r="F50" i="33"/>
  <c r="F49" i="33"/>
  <c r="F48" i="33"/>
  <c r="F56" i="33" s="1"/>
  <c r="F43" i="33"/>
  <c r="F42" i="33"/>
  <c r="F41" i="33"/>
  <c r="F40" i="33"/>
  <c r="F39" i="33"/>
  <c r="F38" i="33"/>
  <c r="F37" i="33"/>
  <c r="F36" i="33"/>
  <c r="F44" i="33" s="1"/>
  <c r="F31" i="33"/>
  <c r="F30" i="33"/>
  <c r="F29" i="33"/>
  <c r="F28" i="33"/>
  <c r="F27" i="33"/>
  <c r="F26" i="33"/>
  <c r="F25" i="33"/>
  <c r="F24" i="33"/>
  <c r="F23" i="33"/>
  <c r="F32" i="33" s="1"/>
  <c r="F22" i="33"/>
  <c r="F17" i="33"/>
  <c r="F16" i="33"/>
  <c r="F15" i="33"/>
  <c r="F14" i="33"/>
  <c r="F13" i="33"/>
  <c r="F12" i="33"/>
  <c r="F11" i="33"/>
  <c r="F10" i="33"/>
  <c r="F9" i="33"/>
  <c r="F18" i="33" s="1"/>
  <c r="B8" i="4"/>
  <c r="B7" i="4"/>
  <c r="B9" i="4"/>
  <c r="F229" i="33" l="1"/>
  <c r="F152" i="32" l="1"/>
  <c r="F153" i="32" s="1"/>
  <c r="A120" i="33"/>
  <c r="A120" i="33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<sst xmlns="http://schemas.openxmlformats.org/spreadsheetml/2006/main" count="725" uniqueCount="243">
  <si>
    <t>1.</t>
  </si>
  <si>
    <r>
      <t>m</t>
    </r>
    <r>
      <rPr>
        <sz val="10"/>
        <rFont val="Arial"/>
        <family val="2"/>
        <charset val="238"/>
      </rPr>
      <t>²</t>
    </r>
  </si>
  <si>
    <t>2.</t>
  </si>
  <si>
    <t>3.</t>
  </si>
  <si>
    <t xml:space="preserve">  1.  Opravy chodníků</t>
  </si>
  <si>
    <t xml:space="preserve">  2.  Opravy silnic </t>
  </si>
  <si>
    <t>21% DPH</t>
  </si>
  <si>
    <t>Mezisoučet bez DPH</t>
  </si>
  <si>
    <t>Opravy silnic</t>
  </si>
  <si>
    <t>bm</t>
  </si>
  <si>
    <t>4.</t>
  </si>
  <si>
    <t>CELKEM NABÍDNUTÁ CENA vč. DPH</t>
  </si>
  <si>
    <t>pol.</t>
  </si>
  <si>
    <t>popis činnosti</t>
  </si>
  <si>
    <t>m.j.</t>
  </si>
  <si>
    <t>výměra</t>
  </si>
  <si>
    <t>j. cena</t>
  </si>
  <si>
    <t>celkem</t>
  </si>
  <si>
    <t>kpl</t>
  </si>
  <si>
    <t>Poplatek za zábor prostranství, DIO, poplatek za skládku, srovnání vpustí, sadové úpravy za dotčenými obrubami a.p.</t>
  </si>
  <si>
    <t>Rekapitulace - opravy místních komunikací v Mariánských Lázních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</si>
  <si>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</si>
  <si>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</si>
  <si>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</si>
  <si>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</si>
  <si>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</si>
  <si>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</si>
  <si>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</si>
  <si>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</si>
  <si>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</si>
  <si>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</si>
  <si>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</si>
  <si>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</si>
  <si>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</si>
  <si>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</si>
  <si>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výšková a směrová úprava siln. obrub,vybourání a znovuosazení do lože z betonu se zapřením,vč. likvidace max. 10% nepoužitelných ,které budou nahrazeny</t>
  </si>
  <si>
    <t>ACO11 tl. 50 mm,+ spojovací postřik + zálivka spáry</t>
  </si>
  <si>
    <t>výšková úprava šachtových poklopů a mříží uličních vpustí zvednutím</t>
  </si>
  <si>
    <t>výšková úprava hrnců šoupat a hydrantů zvednutím</t>
  </si>
  <si>
    <t>5.</t>
  </si>
  <si>
    <t>ks</t>
  </si>
  <si>
    <t>m2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</si>
  <si>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</si>
  <si>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</si>
  <si>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</si>
  <si>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</si>
  <si>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</si>
  <si>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</si>
  <si>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</si>
  <si>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</si>
  <si>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</si>
  <si>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Likvidace vybouraných hmot, naložení a odvoz na skládku do 40 km</t>
  </si>
  <si>
    <t>29.</t>
  </si>
  <si>
    <t>30.</t>
  </si>
  <si>
    <t>37.</t>
  </si>
  <si>
    <t>38.</t>
  </si>
  <si>
    <t>39.</t>
  </si>
  <si>
    <t>40.</t>
  </si>
  <si>
    <t>41.</t>
  </si>
  <si>
    <t>42.</t>
  </si>
  <si>
    <t>43.</t>
  </si>
  <si>
    <t>Frézování asfaltového krytu do hl.50 mm, vč. dobourání u obrub, řezání asf. krytu do hl. 80 mm, vč. napojení na asfalt (zálivka spáry MZ)</t>
  </si>
  <si>
    <t>ACO11 tl. 50 mm,+ spojovací postřik + zálivka spáry MZ</t>
  </si>
  <si>
    <t>Frézování asfaltového krytu do hl.50 mm, nebo odstranění odkopáním, vč. dobourání u obrub, řezání asf. krytu do hl. 80 mm, vč. napojení na asfalt (zálivka spáry MZ)</t>
  </si>
  <si>
    <t>44.</t>
  </si>
  <si>
    <t>45.</t>
  </si>
  <si>
    <t>46.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</si>
  <si>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</si>
  <si>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</si>
  <si>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</si>
  <si>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</si>
  <si>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</si>
  <si>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</si>
  <si>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</si>
  <si>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</si>
  <si>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</si>
  <si>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</si>
  <si>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Frézování asfaltového krytu do hl.50 mm, řezání asf. krytu do hl. 80 mm, vč. napojení na asfalt (zálivka spáry MZ)</t>
  </si>
  <si>
    <t>vybourání , odstranění původních žulových obrubníků, vč. likvidace a odvozu na řízenou skládku</t>
  </si>
  <si>
    <t>Odstranění nánosu, stržení krajnic tl. do 150 mm, vč. rozprostření, vč. doplnění krajnic AC drceného v šířce 500 mm u obou krajnic se zaválcováním</t>
  </si>
  <si>
    <t>dodávka siničních obrubníků 1000/250/100 mm</t>
  </si>
  <si>
    <t>osazení silničních beton obrub, 1000/250/100 mm, výšková a směrová úprava, siln. betonových obrub,osazení do lože z betonu se zapřením,</t>
  </si>
  <si>
    <t>očištění původního asfaltového povrchu tlakovou vodou a zametením od nánosů bláta, písku apod.</t>
  </si>
  <si>
    <t>výšková a směrová úprava siln. žulových obrub,vybourání a znovuosazení do lože z betonu se zapřením,vč. likvidace max. 10% nepoužitelných ,které budou nahrazeny obrubníky z TDS s.r.o.</t>
  </si>
  <si>
    <t>dodávka beton. silničních obrubníků 1000/250/100 mm</t>
  </si>
  <si>
    <t>Frézování asfaltového krytu do hl.50 mm, nebo odstranění odkopáním, vč. dobourání u obrub, u objektu, řezání asf. krytu do hl. 80 mm, vč. napojení na asfalt (zálivka spáry MZ)</t>
  </si>
  <si>
    <t>31.</t>
  </si>
  <si>
    <t>32.</t>
  </si>
  <si>
    <t>33.</t>
  </si>
  <si>
    <t>34.</t>
  </si>
  <si>
    <t>35.</t>
  </si>
  <si>
    <t>36.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</si>
  <si>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</si>
  <si>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</si>
  <si>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</si>
  <si>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</si>
  <si>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</si>
  <si>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</si>
  <si>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</si>
  <si>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</si>
  <si>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</si>
  <si>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</si>
  <si>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</si>
  <si>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</si>
  <si>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</si>
  <si>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</si>
  <si>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</si>
  <si>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</si>
  <si>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</si>
  <si>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</si>
  <si>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</si>
  <si>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 xml:space="preserve">výšková a směrová úprava siln. obrub,vybourání a znovuosazení původních žulových silničních obrub do lože z betonu se zapřením </t>
  </si>
  <si>
    <t>m</t>
  </si>
  <si>
    <t>dodávka + osazení do bet. lože, betonových silničních přejezdových obrubníků 1000/250/100 mm</t>
  </si>
  <si>
    <t>výšková a směrová úprava siln. žulových obrub,vybourání a znovuosazení do lože z betonu se zapřením,případně vč. likvidace max. 10% nepoužitelných ,které budou nahrazeny ze skladu TDS s.r.o.</t>
  </si>
  <si>
    <t>Doplnění podkladních vyrovnávacích vrstev, event. ACP, do 40 mm, max.15%, se souhlasem investora</t>
  </si>
  <si>
    <t>33.a</t>
  </si>
  <si>
    <r>
      <t>Doplnění podkladních asfaltových vrstev, event.ACP do 40 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</si>
  <si>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>Doplnění podkladních asfaltových vrstev, event.ACL do 40 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</si>
  <si>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Zahradní ulice, Průhon, KN 1239, k.ú. Úšovice</t>
  </si>
  <si>
    <t xml:space="preserve"> Celkem: Zahradní ulice, Průhon, KN 1239, k.ú. Úšovice</t>
  </si>
  <si>
    <t xml:space="preserve"> Ulice U Ploché dráhy, Průhon, KN 1238 k.ú. Úšovice</t>
  </si>
  <si>
    <t xml:space="preserve"> Celkem:ulice U Ploché dráhy, Průhon, KN 1238 k.ú. Úšovice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</si>
  <si>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</si>
  <si>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</si>
  <si>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</si>
  <si>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</si>
  <si>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</si>
  <si>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</si>
  <si>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</si>
  <si>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</si>
  <si>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</si>
  <si>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</si>
  <si>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</si>
  <si>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</si>
  <si>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</si>
  <si>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</si>
  <si>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</si>
  <si>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</si>
  <si>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12.a</t>
  </si>
  <si>
    <t>Doplnění podkladních asfaltových vrstev, event. ACL do 40 mm, max.15%, se souhlasem investora</t>
  </si>
  <si>
    <r>
      <t>Doplnění podkladních asfaltových vrstev, event.ACP do 40 mm, max.20%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</si>
  <si>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>Doplnění podkladních asfaltových vrstev, event.ACL do 40 mm, max.20%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</si>
  <si>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odstranění silničních beton obrub, 1000/250/100 mm,  odvoz na skládku do 40 km</t>
  </si>
  <si>
    <t>Odstranění původního asfaltového a betonového krytu, v hornině 1-4, (zářez frézou), frézováním nebo narušením a odkopáním zpevněného povrchu, doplnění, vyrovnání podkladních štěrkových vrstev (32-64mm, 16-32mm) v tl.do 300mm, se zhutněním v profilu příčném i podélném profilu,řezání asf. krytu pro spáru do hl. 80 mm, vč. napojení na asfalt (zálivka spáry).</t>
  </si>
  <si>
    <r>
      <t>Doplnění podkladních asfaltových vrstev, do příčného sklonu, event.ACP, vyrovnávka ACL do 40mm,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</si>
  <si>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Celkem:ulice Palackého, u Kovárny, KN 1148/1,168/1,1149/1, k.ú. Úšovice</t>
  </si>
  <si>
    <t>Havlíčkova ulice , KN 304/3 k.ú. Úšovice</t>
  </si>
  <si>
    <t>Celkem: Havlíčkova ulice , KN 304/3 k.ú. Úšovice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</si>
  <si>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</si>
  <si>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</si>
  <si>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</si>
  <si>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</si>
  <si>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</si>
  <si>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</si>
  <si>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</si>
  <si>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</si>
  <si>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</si>
  <si>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</si>
  <si>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</si>
  <si>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</si>
  <si>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</si>
  <si>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</si>
  <si>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</si>
  <si>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</si>
  <si>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</si>
  <si>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</si>
  <si>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</si>
  <si>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vybourání starých původních betonových obrubníků, včetně likvidace a odvozu starých obrub</t>
  </si>
  <si>
    <t>CELKEM OPRAVY KOMUNIKACÍ v roce 2023  bez DPH</t>
  </si>
  <si>
    <t>CELKEM OPRAVY KOMUNIKACÍ  v roce 2023  s DPH</t>
  </si>
  <si>
    <t>ulice Palackého, u Kovárny, KN 1148/1,168/1,1149/1, k.ú. Úšovice</t>
  </si>
  <si>
    <t>Opravy místních komunikací v Mariánských Lázních 2024</t>
  </si>
  <si>
    <r>
      <t>Doplnění podkladních asfaltových vrstev, event. ACL do min. 50 mm, max. 10% z opravované plochy,</t>
    </r>
    <r>
      <rPr>
        <sz val="10"/>
        <color indexed="10"/>
        <rFont val="Arial"/>
        <family val="2"/>
        <charset val="238"/>
      </rPr>
      <t>se souhlasem investora</t>
    </r>
  </si>
  <si>
    <r>
      <t>Doplnění podkladních vyrovnávacích vrstev, event. ACP, do min. 50 mm, max.15%,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</si>
  <si>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>Doplnění podkladních asfaltových vrstev, event. ACL do min. 50 mm, max.15%,</t>
    </r>
    <r>
      <rPr>
        <sz val="10"/>
        <color indexed="10"/>
        <rFont val="Arial"/>
        <family val="2"/>
        <charset val="238"/>
      </rPr>
      <t xml:space="preserve"> se souhlasem investora</t>
    </r>
  </si>
  <si>
    <t>4a</t>
  </si>
  <si>
    <r>
      <t>Doplnění podkladních vyrovnávacích vrstev, event. ACP, do min. 50 mm, max.10%,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</si>
  <si>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>Doplnění podkladních asfaltových vrstev, event. ACP do min. 50 mm, max.10%,</t>
    </r>
    <r>
      <rPr>
        <sz val="10"/>
        <color indexed="10"/>
        <rFont val="Arial"/>
        <family val="2"/>
        <charset val="238"/>
      </rPr>
      <t xml:space="preserve"> se souhlasem investora</t>
    </r>
  </si>
  <si>
    <t>20a.</t>
  </si>
  <si>
    <r>
      <t xml:space="preserve">Doplnění podkladních vyrovnávacích vrstev, event. ACP, do min.50 mm, max.15%, </t>
    </r>
    <r>
      <rPr>
        <sz val="10"/>
        <color indexed="10"/>
        <rFont val="Arial"/>
        <family val="2"/>
        <charset val="238"/>
      </rPr>
      <t>se souhlasem investora</t>
    </r>
  </si>
  <si>
    <r>
      <t>Doplnění podkladních vyrovnávacích vrstev, event. ACL do min. 50 mm, max.15%,</t>
    </r>
    <r>
      <rPr>
        <sz val="10"/>
        <color indexed="10"/>
        <rFont val="Arial"/>
        <family val="2"/>
        <charset val="238"/>
      </rPr>
      <t xml:space="preserve"> se souhlasem investora</t>
    </r>
  </si>
  <si>
    <t>Doplnění podkladních vyrovnávacích vrstev, event. ACP,  do min. 50 mm, max. 10% se souhlasem investora</t>
  </si>
  <si>
    <t>Doplnění podkladních vyrovnávacích vrstev, event., ACL do min. 50 mm, max.15%, se souhlasem investora</t>
  </si>
  <si>
    <r>
      <t xml:space="preserve"> Karlovarská ul. KN</t>
    </r>
    <r>
      <rPr>
        <b/>
        <sz val="10"/>
        <rFont val="Arial CE"/>
        <charset val="238"/>
      </rPr>
      <t xml:space="preserve"> 187/2</t>
    </r>
    <r>
      <rPr>
        <b/>
        <sz val="10"/>
        <rFont val="Arial CE"/>
        <family val="2"/>
        <charset val="238"/>
      </rPr>
      <t>,182/6,2141,2142 k.ú., Mariánské Lázně</t>
    </r>
  </si>
  <si>
    <t>Celkem: Karlovarská ulice, KN 187/2 k.ú., Mariánské Lázně</t>
  </si>
  <si>
    <t>Třebízského ulice Křižovatka,KN 224, k.ú. Mariánské Lázně</t>
  </si>
  <si>
    <t>celkem: Třebízského ulice Křižovatka, KN 224, k.ú.Mariánské Lázně</t>
  </si>
  <si>
    <t>Husova ul., KN 1220/1, 1221/1 k.ú. Mariánské Lázně</t>
  </si>
  <si>
    <t>Celkem: Husova ulice, KN 1220/1, 1221/1 k.ú. Mariánské Lázně</t>
  </si>
  <si>
    <t>Žižkova ulice, KN 1240/1,1234/7,1234/6,1234/4 k.ú. Mariánské Lázně</t>
  </si>
  <si>
    <r>
      <t>celkem:Žižkova ulice, KN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1240/1 k.ú. Mariánské Lázně</t>
    </r>
  </si>
  <si>
    <t>Libušina  ulice, KN 1234/1,1234/15,1234/39 k.ú. Mariánské Lázně</t>
  </si>
  <si>
    <t>Celkem: Libušina ulice, KN 1234/1 k.ú. Mar. Lázně</t>
  </si>
  <si>
    <r>
      <t xml:space="preserve"> Americká ul. KN</t>
    </r>
    <r>
      <rPr>
        <b/>
        <sz val="10"/>
        <rFont val="Arial CE"/>
        <charset val="238"/>
      </rPr>
      <t xml:space="preserve"> 304/3</t>
    </r>
    <r>
      <rPr>
        <b/>
        <sz val="10"/>
        <rFont val="Arial CE"/>
        <family val="2"/>
        <charset val="238"/>
      </rPr>
      <t>, 356/1 k.ú., Úšovice</t>
    </r>
  </si>
  <si>
    <t>Celkem: Americká ulice, KN 304/3, 356/1 k.ú.,Úšovice</t>
  </si>
  <si>
    <t>49a.</t>
  </si>
  <si>
    <t>Odstranění nánosu, stržení krajnic tl. do 150 mm, vč. rozprostření, vč. doplnění krajnic AC drceného v šířce 300 mm u  krajnice z jedné strany komunikace se zaválcováním</t>
  </si>
  <si>
    <r>
      <t>Doplnění podkladních asfaltových vrstev, event. ACP do min. 50 mm, max. 20% z opravované plochy,</t>
    </r>
    <r>
      <rPr>
        <sz val="10"/>
        <color indexed="10"/>
        <rFont val="Arial"/>
        <family val="2"/>
        <charset val="238"/>
      </rPr>
      <t>se souhlasem investora</t>
    </r>
  </si>
  <si>
    <r>
      <t>Doplnění podkladních vyrovnávacích vrstev, event. ACL, do min. 50 mm, max.20%,</t>
    </r>
    <r>
      <rPr>
        <sz val="10"/>
        <color indexed="10"/>
        <rFont val="Arial"/>
        <family val="2"/>
        <charset val="238"/>
      </rPr>
      <t xml:space="preserve"> se souhlasem investora</t>
    </r>
  </si>
  <si>
    <t xml:space="preserve">Odstranění nánosu, stržení krajnic tl. do 150 mm, vč. rozprostření, </t>
  </si>
  <si>
    <r>
      <t>Doplnění podkladních asfaltových vrstev, event. ACP do min. 50 mm, max. 10% z opravované plochy,</t>
    </r>
    <r>
      <rPr>
        <sz val="10"/>
        <color indexed="10"/>
        <rFont val="Arial"/>
        <family val="2"/>
        <charset val="238"/>
      </rPr>
      <t>se souhlasem investora</t>
    </r>
  </si>
  <si>
    <r>
      <t>Doplnění podkladních vyrovnávacích vrstev, event. ACL, do min. 50 mm, max.10%,</t>
    </r>
    <r>
      <rPr>
        <sz val="10"/>
        <color indexed="10"/>
        <rFont val="Arial"/>
        <family val="2"/>
        <charset val="238"/>
      </rPr>
      <t xml:space="preserve"> se souhlasem investora</t>
    </r>
  </si>
  <si>
    <t>Müllerka, od Miniaturparku, KN 1518, k.ú. Mariánské Lázně</t>
  </si>
  <si>
    <t>Celkem: Müllerka, KN 991/2, k.ú. Vlkovice</t>
  </si>
  <si>
    <t>Müllerka, KN 991/2, k.ú. Vlkovice</t>
  </si>
  <si>
    <t>Celkem: Müllerka,od Miniaturparku, KN 1518, k.ú. Mariánské Lázně</t>
  </si>
  <si>
    <t>Müllerka, střední část, KN 1446, k.ú. Úšovice</t>
  </si>
  <si>
    <t>Celkem: Müllerka, střední část KN 1446, k.ú. Úšovice</t>
  </si>
  <si>
    <t>Hamrníky, Zelená ul., KN 1262, k.ú. Úšovice</t>
  </si>
  <si>
    <t>Celkem: Hamrníky, Zelená ul., KN 1262, k.ú. Úšovice</t>
  </si>
  <si>
    <t>Doplnění podkladních asfaltových vrstev, event.ACL do 40 mm,ACL do min. 50mm, max.10% z plochy, se souhlasem investora</t>
  </si>
  <si>
    <r>
      <t>m</t>
    </r>
    <r>
      <rPr>
        <sz val="10"/>
        <color rgb="FFFF0000"/>
        <rFont val="Arial"/>
        <family val="2"/>
        <charset val="238"/>
      </rPr>
      <t>²</t>
    </r>
  </si>
  <si>
    <r>
      <t>Doplnění podkladních asfaltových vrstev, event.ACP do min.50 mm,ACL do min.50mm,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</si>
  <si>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Hamrníky, ul. Na Vyhlídce, KN 1183,1112/51 k.ú. Úšovice</t>
  </si>
  <si>
    <t>Celkem: Hamrníky, ul. Na Vyhlídce, KN 1183,1112/51 k.ú. Úšovice</t>
  </si>
  <si>
    <r>
      <t>Doplnění podkladních asfaltových vrstev, event.ACL do min. 50 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</si>
  <si>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>Doplnění podkladních asfaltových vrstev, event.ACP do min.50 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</si>
  <si>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Hamrníky, ul.Ve Vilkách KN 1263, k.ú. Úšovice</t>
  </si>
  <si>
    <r>
      <t>Doplnění podkladních asfaltových vrstev, event.ACP do min. 50 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</si>
  <si>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rPr>
        <b/>
        <sz val="10"/>
        <rFont val="Arial"/>
        <family val="2"/>
        <charset val="238"/>
      </rPr>
      <t>Zastávka MHD</t>
    </r>
    <r>
      <rPr>
        <sz val="10"/>
        <rFont val="Arial"/>
        <family val="2"/>
        <charset val="238"/>
      </rPr>
      <t>, odstranění asf.vrstev v označené části komunikace včetně podkladních štěrkových  vrstev  - podloží,do hloubky 450mm, doplnění vč. hutnění podkladních štěrk.vrstev (32-64mm, 16-32mm,) do tl. 250 mm, odvoz vybouraných hmot na skládku</t>
    </r>
  </si>
  <si>
    <r>
      <rPr>
        <b/>
        <sz val="10"/>
        <rFont val="Arial"/>
        <family val="2"/>
        <charset val="238"/>
      </rPr>
      <t>Zastávka MHD</t>
    </r>
    <r>
      <rPr>
        <sz val="10"/>
        <rFont val="Arial"/>
        <family val="2"/>
        <charset val="238"/>
      </rPr>
      <t xml:space="preserve">, na novou podkladní vrstvu ze štěrku , provést vibrovanou ŽB desku B 25 v tl. 200mm, vyztuženou armovanou Kari sítí 2 x 100/100mm v ploše,s úpravou povrchu se zdrsněním,  </t>
    </r>
    <r>
      <rPr>
        <sz val="10"/>
        <color rgb="FFFF0000"/>
        <rFont val="Arial"/>
        <family val="2"/>
        <charset val="238"/>
      </rPr>
      <t>s odsouhlasením investora</t>
    </r>
  </si>
  <si>
    <t>Odstranění původního asfaltového a betonového krytu, v hornině 1-4, (zářez frézou), frézováním nebo narušením a odkopáním zpevněného povrchu, doplnění, vyrovnání podkladních štěrkových vrstev (32-64mm, 16-32mm), se zhutněním v profilu příčném i podélném profilu,do max. 15% z plochy,řezání asf. krytu pro spáru do hl. 80 mm, vč. napojení na asfalt (zálivka spáry).</t>
  </si>
  <si>
    <r>
      <t>Doplnění podkladních asfaltových vrstev, event.ACP do min.50 mm, max.20%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</si>
  <si>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>Doplnění podkladních asfaltových vrstev, event.ACL do min.50 mm, max.20%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</si>
  <si>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Odstranění původního asfaltového a betonového krytu, v hornině 1-4, (zářez frézou), frézováním nebo narušením a odkopáním zpevněného povrchu, doplnění, vyrovnání podkladních štěrkových vrstev (32-64mm, 16-32mm), se zhutněním v profilu příčném i podélném profilu,do max. 10% z plochy,řezání asf. krytu pro spáru do hl. 80 mm, vč. napojení na asfalt (zálivka spáry).</t>
  </si>
  <si>
    <r>
      <t>Doplnění podkladních asfaltových vrstev, event.ACP do min.50 mm, max.5%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</si>
  <si>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>Doplnění podkladních asfaltových vrstev, event.ACL do mi.50 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</si>
  <si>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 xml:space="preserve"> Celkem: Vysoká Pec 2.úsek, KN 346,351/2 k.ú. Stanoviště u Mar. Lázní</t>
  </si>
  <si>
    <t>Vysoká Pec 2. úsek KN 346,351/2 k.ú. Stanoviště u Mar.Lázní</t>
  </si>
  <si>
    <t>Celkem:Vysoká Pec 1. úsek,KN 370/1, k.ú. Chotěnov u Mar. Lázní</t>
  </si>
  <si>
    <t>Vysoká Pec 1. úsek, KN 370/1 k.ú. Chotěnov u Mar. Lázní</t>
  </si>
  <si>
    <t>Vysoká Pec 3. úsek KN 344/2, k.ú. Stanoviště u Mar.Lázní</t>
  </si>
  <si>
    <t>Celkem:Vysoká Pec 3. úsek, KN 344/2, k.ú.Stanoviště u Mar. Lázní</t>
  </si>
  <si>
    <r>
      <t>Doplnění podkladních asfaltových vrstev, do příčného sklonu, event., vyrovnávka ACL do min. 50mm, max.15%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</si>
  <si>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Ruská  ulice , KN 142/27 k.ú. Mariánské Lázně</t>
  </si>
  <si>
    <t>Celkem: Ruská ulice , KN 142/27, k.ú. Mar. Lázně</t>
  </si>
  <si>
    <r>
      <t>Doplnění podkladních asfaltových vrstev, event. ACL do min.50 mm, max.15%,</t>
    </r>
    <r>
      <rPr>
        <sz val="10"/>
        <color rgb="FFFF0000"/>
        <rFont val="Arial"/>
        <family val="2"/>
        <charset val="238"/>
      </rPr>
      <t xml:space="preserve"> se souhlasem investora</t>
    </r>
  </si>
  <si>
    <r>
      <t xml:space="preserve">Doplnění podkladních vyrovnávacích vrstev, event. ACP, do min. 50 mm, max.5%, </t>
    </r>
    <r>
      <rPr>
        <sz val="10"/>
        <color rgb="FFFF0000"/>
        <rFont val="Arial"/>
        <family val="2"/>
        <charset val="238"/>
      </rPr>
      <t>se souhlasem investora</t>
    </r>
  </si>
  <si>
    <t>CELKEM OPRAVY KOMUNIKACÍ v roce 2024  bez DPH</t>
  </si>
  <si>
    <t>CELKEM OPRAVY KOMUNIKACÍ  v roce 2024  s DPH</t>
  </si>
  <si>
    <t xml:space="preserve">Odstranění nánosu, stržení krajnic tl. do 150 mm, vč. rozprostření, vč. doplnění krajnic AC drceného v šířce do 300mm u obou krajnic se zaválcováním </t>
  </si>
  <si>
    <t>výšková a směrová úprava siln. obrub,vybourání a znovuosazení do lože z betonu se zapřením,vč. likvidace max. 10% nepoužitelných ,které budou nahrazeny ze skladu TDS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</si>
</sst>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20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164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justify" vertical="top" wrapText="1"/>
    </xf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9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/>
    </xf>
    <xf numFmtId="165" fontId="6" fillId="0" borderId="9" xfId="0" applyNumberFormat="1" applyFont="1" applyBorder="1"/>
    <xf numFmtId="16" fontId="5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/>
    <xf numFmtId="165" fontId="2" fillId="0" borderId="10" xfId="0" applyNumberFormat="1" applyFont="1" applyBorder="1"/>
    <xf numFmtId="165" fontId="2" fillId="0" borderId="9" xfId="0" applyNumberFormat="1" applyFont="1" applyBorder="1"/>
    <xf numFmtId="0" fontId="2" fillId="0" borderId="0" xfId="0" applyFont="1"/>
    <xf numFmtId="0" fontId="6" fillId="3" borderId="0" xfId="0" applyFont="1" applyFill="1" applyAlignment="1">
      <alignment vertical="center"/>
    </xf>
    <xf numFmtId="0" fontId="5" fillId="0" borderId="3" xfId="0" applyFont="1" applyBorder="1"/>
    <xf numFmtId="0" fontId="5" fillId="0" borderId="11" xfId="0" applyFont="1" applyBorder="1" applyAlignment="1">
      <alignment horizontal="center"/>
    </xf>
    <xf numFmtId="16" fontId="5" fillId="0" borderId="11" xfId="0" applyNumberFormat="1" applyFont="1" applyBorder="1" applyAlignment="1">
      <alignment horizontal="center" vertical="center"/>
    </xf>
    <xf numFmtId="16" fontId="5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justify" vertical="center" wrapText="1"/>
    </xf>
    <xf numFmtId="16" fontId="5" fillId="0" borderId="12" xfId="0" applyNumberFormat="1" applyFont="1" applyBorder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0" fontId="9" fillId="0" borderId="0" xfId="0" applyFont="1" applyAlignment="1">
      <alignment horizontal="justify" vertical="center" wrapText="1"/>
    </xf>
    <xf numFmtId="3" fontId="11" fillId="0" borderId="3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right" vertical="center"/>
    </xf>
    <xf numFmtId="4" fontId="18" fillId="0" borderId="0" xfId="0" applyNumberFormat="1" applyFont="1"/>
    <xf numFmtId="3" fontId="0" fillId="0" borderId="0" xfId="0" applyNumberFormat="1"/>
    <xf numFmtId="0" fontId="19" fillId="0" borderId="3" xfId="0" applyFont="1" applyBorder="1" applyAlignment="1">
      <alignment horizontal="justify" vertical="center" wrapText="1"/>
    </xf>
    <xf numFmtId="3" fontId="15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5" fontId="18" fillId="0" borderId="0" xfId="0" applyNumberFormat="1" applyFont="1" applyAlignment="1">
      <alignment horizontal="right"/>
    </xf>
    <xf numFmtId="3" fontId="11" fillId="0" borderId="4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right" vertical="center"/>
    </xf>
    <xf numFmtId="2" fontId="16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2" fontId="16" fillId="0" borderId="3" xfId="0" applyNumberFormat="1" applyFont="1" applyBorder="1" applyAlignment="1">
      <alignment horizontal="right" vertical="center"/>
    </xf>
    <xf numFmtId="2" fontId="5" fillId="0" borderId="6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2" fontId="3" fillId="0" borderId="3" xfId="0" applyNumberFormat="1" applyFont="1" applyBorder="1" applyAlignment="1">
      <alignment horizontal="right" vertical="center"/>
    </xf>
    <xf numFmtId="2" fontId="11" fillId="0" borderId="3" xfId="0" applyNumberFormat="1" applyFont="1" applyBorder="1" applyAlignment="1">
      <alignment horizontal="right" vertical="center"/>
    </xf>
    <xf numFmtId="2" fontId="15" fillId="0" borderId="4" xfId="0" applyNumberFormat="1" applyFont="1" applyBorder="1" applyAlignment="1">
      <alignment horizontal="right" vertical="center"/>
    </xf>
    <xf numFmtId="2" fontId="17" fillId="0" borderId="4" xfId="0" applyNumberFormat="1" applyFont="1" applyBorder="1" applyAlignment="1">
      <alignment horizontal="right" vertical="center"/>
    </xf>
    <xf numFmtId="2" fontId="3" fillId="0" borderId="4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15" fillId="0" borderId="3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2" fontId="11" fillId="0" borderId="4" xfId="0" applyNumberFormat="1" applyFont="1" applyBorder="1" applyAlignment="1">
      <alignment horizontal="right" vertical="center"/>
    </xf>
    <xf numFmtId="2" fontId="18" fillId="0" borderId="0" xfId="0" applyNumberFormat="1" applyFont="1" applyAlignment="1">
      <alignment horizontal="right"/>
    </xf>
    <xf numFmtId="2" fontId="0" fillId="0" borderId="0" xfId="0" applyNumberFormat="1"/>
    <xf numFmtId="2" fontId="18" fillId="0" borderId="0" xfId="0" applyNumberFormat="1" applyFont="1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13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B8" sqref="B8"/>
    </sheetView>
  </sheetViews>
  <sheetFormatPr defaultRowHeight="12.75" x14ac:dyDescent="0.2"/>
  <cols>
    <col min="1" max="1" width="68.140625" customWidth="1"/>
    <col min="2" max="2" width="27.85546875" customWidth="1"/>
  </cols>
  <sheetData>
    <row r="1" spans="1:3" ht="18" x14ac:dyDescent="0.25">
      <c r="A1" s="32" t="s">
        <v>20</v>
      </c>
      <c r="B1" s="3"/>
    </row>
    <row r="2" spans="1:3" ht="18.75" customHeight="1" x14ac:dyDescent="0.2">
      <c r="A2" s="3"/>
      <c r="B2" s="3"/>
    </row>
    <row r="3" spans="1:3" ht="24.95" customHeight="1" x14ac:dyDescent="0.25">
      <c r="A3" s="33" t="s">
        <v>4</v>
      </c>
      <c r="B3" s="30">
        <v>1544290</v>
      </c>
      <c r="C3" s="3"/>
    </row>
    <row r="4" spans="1:3" ht="24.95" customHeight="1" x14ac:dyDescent="0.25">
      <c r="A4" s="24" t="s">
        <v>5</v>
      </c>
      <c r="B4" s="30">
        <v>1782520</v>
      </c>
      <c r="C4" s="3"/>
    </row>
    <row r="5" spans="1:3" ht="23.25" customHeight="1" thickBot="1" x14ac:dyDescent="0.25">
      <c r="A5" s="1"/>
      <c r="B5" s="2"/>
    </row>
    <row r="6" spans="1:3" x14ac:dyDescent="0.2">
      <c r="A6" s="3"/>
      <c r="B6" s="4"/>
    </row>
    <row r="7" spans="1:3" ht="24.95" customHeight="1" thickBot="1" x14ac:dyDescent="0.3">
      <c r="A7" s="34" t="s">
        <v>7</v>
      </c>
      <c r="B7" s="35">
        <f>SUM(B3:B5)</f>
        <v>3326810</v>
      </c>
    </row>
    <row r="8" spans="1:3" ht="24.95" customHeight="1" x14ac:dyDescent="0.25">
      <c r="A8" s="34" t="s">
        <v>6</v>
      </c>
      <c r="B8" s="36">
        <f>(B7*21%)</f>
        <v>698630.1</v>
      </c>
    </row>
    <row r="9" spans="1:3" ht="24.95" customHeight="1" thickBot="1" x14ac:dyDescent="0.3">
      <c r="A9" s="37" t="s">
        <v>11</v>
      </c>
      <c r="B9" s="35">
        <f>SUM(B7+B8)</f>
        <v>4025440.1</v>
      </c>
      <c r="C9" s="8"/>
    </row>
    <row r="10" spans="1:3" x14ac:dyDescent="0.2">
      <c r="A10" s="3"/>
      <c r="B10" s="3"/>
    </row>
    <row r="11" spans="1:3" x14ac:dyDescent="0.2">
      <c r="A11" s="3"/>
      <c r="B11" s="3"/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5"/>
  <sheetViews>
    <sheetView tabSelected="1" workbookViewId="0">
      <selection activeCell="H54" sqref="H54"/>
    </sheetView>
  </sheetViews>
  <sheetFormatPr defaultRowHeight="12.75" x14ac:dyDescent="0.2"/>
  <cols>
    <col min="1" max="1" width="6" customWidth="1"/>
    <col min="2" max="2" width="55.28515625" customWidth="1"/>
    <col min="3" max="3" width="5.85546875" customWidth="1"/>
    <col min="4" max="5" width="8.7109375" customWidth="1"/>
    <col min="6" max="6" width="15.42578125" customWidth="1"/>
    <col min="7" max="7" width="8" customWidth="1"/>
    <col min="8" max="8" width="14.140625" customWidth="1"/>
    <col min="9" max="9" width="23.42578125" customWidth="1"/>
    <col min="20" max="20" width="8.42578125" customWidth="1"/>
  </cols>
  <sheetData>
    <row r="1" spans="1:6" ht="13.5" thickBot="1" x14ac:dyDescent="0.25">
      <c r="B1" s="16"/>
    </row>
    <row r="2" spans="1:6" ht="30" customHeight="1" thickBot="1" x14ac:dyDescent="0.25">
      <c r="A2" s="17"/>
      <c r="B2" s="83" t="s">
        <v>172</v>
      </c>
      <c r="C2" s="84"/>
      <c r="D2" s="84"/>
      <c r="E2" s="85"/>
      <c r="F2" s="17"/>
    </row>
    <row r="3" spans="1:6" ht="6.75" customHeight="1" thickBot="1" x14ac:dyDescent="0.25">
      <c r="A3" s="17"/>
      <c r="B3" s="17"/>
      <c r="C3" s="17"/>
      <c r="D3" s="17"/>
      <c r="E3" s="17"/>
      <c r="F3" s="17"/>
    </row>
    <row r="4" spans="1:6" ht="13.5" thickBot="1" x14ac:dyDescent="0.25">
      <c r="A4" s="5" t="s">
        <v>12</v>
      </c>
      <c r="B4" s="6" t="s">
        <v>13</v>
      </c>
      <c r="C4" s="5" t="s">
        <v>14</v>
      </c>
      <c r="D4" s="5" t="s">
        <v>15</v>
      </c>
      <c r="E4" s="5" t="s">
        <v>16</v>
      </c>
      <c r="F4" s="5" t="s">
        <v>17</v>
      </c>
    </row>
    <row r="5" spans="1:6" ht="7.5" customHeight="1" thickBot="1" x14ac:dyDescent="0.25">
      <c r="A5" s="7"/>
      <c r="B5" s="8"/>
      <c r="C5" s="7"/>
      <c r="D5" s="7"/>
      <c r="E5" s="7"/>
      <c r="F5" s="7"/>
    </row>
    <row r="6" spans="1:6" ht="13.5" customHeight="1" thickBot="1" x14ac:dyDescent="0.25">
      <c r="A6" s="7"/>
      <c r="B6" s="27" t="s">
        <v>8</v>
      </c>
      <c r="C6" s="7"/>
      <c r="D6" s="7"/>
      <c r="E6" s="7"/>
      <c r="F6" s="7"/>
    </row>
    <row r="7" spans="1:6" ht="15" customHeight="1" x14ac:dyDescent="0.2">
      <c r="A7" s="7"/>
      <c r="B7" s="38"/>
      <c r="C7" s="7"/>
      <c r="D7" s="7"/>
      <c r="E7" s="7"/>
      <c r="F7" s="7"/>
    </row>
    <row r="8" spans="1:6" ht="17.25" customHeight="1" x14ac:dyDescent="0.2">
      <c r="A8" s="40"/>
      <c r="B8" s="39" t="s">
        <v>184</v>
      </c>
      <c r="C8" s="7"/>
      <c r="D8" s="7"/>
      <c r="E8" s="7"/>
      <c r="F8" s="7"/>
    </row>
    <row r="9" spans="1:6" ht="42.75" customHeight="1" x14ac:dyDescent="0.2">
      <c r="A9" s="9" t="s">
        <v>0</v>
      </c>
      <c r="B9" s="20" t="s">
        <v>61</v>
      </c>
      <c r="C9" s="10" t="s">
        <v>1</v>
      </c>
      <c r="D9" s="61">
        <v>3982</v>
      </c>
      <c r="E9" s="11"/>
      <c r="F9" s="11"/>
    </row>
    <row r="10" spans="1:6" ht="39" customHeight="1" x14ac:dyDescent="0.2">
      <c r="A10" s="9" t="s">
        <v>2</v>
      </c>
      <c r="B10" s="20" t="s">
        <v>111</v>
      </c>
      <c r="C10" s="10" t="s">
        <v>9</v>
      </c>
      <c r="D10" s="61">
        <v>35</v>
      </c>
      <c r="E10" s="11"/>
      <c r="F10" s="11"/>
    </row>
    <row r="11" spans="1:6" ht="26.25" customHeight="1" x14ac:dyDescent="0.2">
      <c r="A11" s="9" t="s">
        <v>10</v>
      </c>
      <c r="B11" s="20" t="s">
        <v>173</v>
      </c>
      <c r="C11" s="10" t="s">
        <v>1</v>
      </c>
      <c r="D11" s="61">
        <v>398</v>
      </c>
      <c r="E11" s="11"/>
      <c r="F11" s="11"/>
    </row>
    <row r="12" spans="1:6" ht="26.25" customHeight="1" x14ac:dyDescent="0.2">
      <c r="A12" s="9">
        <v>5</v>
      </c>
      <c r="B12" s="20" t="s">
        <v>177</v>
      </c>
      <c r="C12" s="10" t="s">
        <v>1</v>
      </c>
      <c r="D12" s="61">
        <v>398</v>
      </c>
      <c r="E12" s="11"/>
      <c r="F12" s="11"/>
    </row>
    <row r="13" spans="1:6" ht="15" customHeight="1" x14ac:dyDescent="0.2">
      <c r="A13" s="9">
        <v>6</v>
      </c>
      <c r="B13" s="20" t="s">
        <v>36</v>
      </c>
      <c r="C13" s="10" t="s">
        <v>1</v>
      </c>
      <c r="D13" s="61">
        <v>3982</v>
      </c>
      <c r="E13" s="11"/>
      <c r="F13" s="11"/>
    </row>
    <row r="14" spans="1:6" ht="27.75" customHeight="1" x14ac:dyDescent="0.2">
      <c r="A14" s="9">
        <v>7</v>
      </c>
      <c r="B14" s="20" t="s">
        <v>37</v>
      </c>
      <c r="C14" s="10" t="s">
        <v>40</v>
      </c>
      <c r="D14" s="61">
        <v>16</v>
      </c>
      <c r="E14" s="11"/>
      <c r="F14" s="11"/>
    </row>
    <row r="15" spans="1:6" ht="15" customHeight="1" x14ac:dyDescent="0.2">
      <c r="A15" s="9">
        <v>8</v>
      </c>
      <c r="B15" s="20" t="s">
        <v>38</v>
      </c>
      <c r="C15" s="10" t="s">
        <v>40</v>
      </c>
      <c r="D15" s="61">
        <v>12</v>
      </c>
      <c r="E15" s="11"/>
      <c r="F15" s="11"/>
    </row>
    <row r="16" spans="1:6" ht="26.25" customHeight="1" x14ac:dyDescent="0.2">
      <c r="A16" s="31">
        <v>9</v>
      </c>
      <c r="B16" s="20" t="s">
        <v>51</v>
      </c>
      <c r="C16" s="10" t="s">
        <v>18</v>
      </c>
      <c r="D16" s="61">
        <v>1</v>
      </c>
      <c r="E16" s="11"/>
      <c r="F16" s="11"/>
    </row>
    <row r="17" spans="1:6" ht="15" customHeight="1" x14ac:dyDescent="0.2">
      <c r="A17" s="31"/>
      <c r="B17" s="28" t="s">
        <v>185</v>
      </c>
      <c r="C17" s="10"/>
      <c r="D17" s="61"/>
      <c r="E17" s="11"/>
      <c r="F17" s="48"/>
    </row>
    <row r="18" spans="1:6" ht="16.5" customHeight="1" x14ac:dyDescent="0.2">
      <c r="A18" s="42"/>
      <c r="B18" s="49"/>
      <c r="C18" s="18"/>
      <c r="D18" s="63"/>
      <c r="E18" s="19"/>
      <c r="F18" s="51"/>
    </row>
    <row r="19" spans="1:6" ht="23.25" customHeight="1" x14ac:dyDescent="0.2">
      <c r="A19" s="42"/>
      <c r="B19" s="43"/>
      <c r="C19" s="18"/>
      <c r="D19" s="63"/>
      <c r="E19" s="19"/>
      <c r="F19" s="19"/>
    </row>
    <row r="20" spans="1:6" ht="33" customHeight="1" x14ac:dyDescent="0.2">
      <c r="A20" s="44"/>
      <c r="B20" s="28" t="s">
        <v>190</v>
      </c>
      <c r="C20" s="29"/>
      <c r="D20" s="66"/>
      <c r="E20" s="22"/>
      <c r="F20" s="22"/>
    </row>
    <row r="21" spans="1:6" ht="46.5" customHeight="1" x14ac:dyDescent="0.2">
      <c r="A21" s="9">
        <v>10</v>
      </c>
      <c r="B21" s="20" t="s">
        <v>61</v>
      </c>
      <c r="C21" s="10" t="s">
        <v>1</v>
      </c>
      <c r="D21" s="61">
        <v>868</v>
      </c>
      <c r="E21" s="11"/>
      <c r="F21" s="11"/>
    </row>
    <row r="22" spans="1:6" ht="38.25" customHeight="1" x14ac:dyDescent="0.2">
      <c r="A22" s="9">
        <v>11</v>
      </c>
      <c r="B22" s="20" t="s">
        <v>114</v>
      </c>
      <c r="C22" s="10" t="s">
        <v>9</v>
      </c>
      <c r="D22" s="61">
        <v>40</v>
      </c>
      <c r="E22" s="11"/>
      <c r="F22" s="11"/>
    </row>
    <row r="23" spans="1:6" ht="38.25" customHeight="1" x14ac:dyDescent="0.2">
      <c r="A23" s="9">
        <v>12</v>
      </c>
      <c r="B23" s="20" t="s">
        <v>180</v>
      </c>
      <c r="C23" s="10" t="s">
        <v>1</v>
      </c>
      <c r="D23" s="61">
        <v>130</v>
      </c>
      <c r="E23" s="11"/>
      <c r="F23" s="11"/>
    </row>
    <row r="24" spans="1:6" ht="32.25" customHeight="1" x14ac:dyDescent="0.2">
      <c r="A24" s="9">
        <v>13</v>
      </c>
      <c r="B24" s="20" t="s">
        <v>181</v>
      </c>
      <c r="C24" s="10" t="s">
        <v>1</v>
      </c>
      <c r="D24" s="61">
        <v>130</v>
      </c>
      <c r="E24" s="11"/>
      <c r="F24" s="11"/>
    </row>
    <row r="25" spans="1:6" ht="15" customHeight="1" x14ac:dyDescent="0.2">
      <c r="A25" s="9">
        <v>14</v>
      </c>
      <c r="B25" s="20" t="s">
        <v>36</v>
      </c>
      <c r="C25" s="10" t="s">
        <v>1</v>
      </c>
      <c r="D25" s="61">
        <v>868</v>
      </c>
      <c r="E25" s="11"/>
      <c r="F25" s="11"/>
    </row>
    <row r="26" spans="1:6" ht="24" customHeight="1" x14ac:dyDescent="0.2">
      <c r="A26" s="9">
        <v>15</v>
      </c>
      <c r="B26" s="20" t="s">
        <v>37</v>
      </c>
      <c r="C26" s="10" t="s">
        <v>40</v>
      </c>
      <c r="D26" s="65">
        <v>4</v>
      </c>
      <c r="E26" s="55"/>
      <c r="F26" s="55"/>
    </row>
    <row r="27" spans="1:6" ht="15" customHeight="1" x14ac:dyDescent="0.2">
      <c r="A27" s="9">
        <v>16</v>
      </c>
      <c r="B27" s="20" t="s">
        <v>38</v>
      </c>
      <c r="C27" s="10" t="s">
        <v>40</v>
      </c>
      <c r="D27" s="65">
        <v>5</v>
      </c>
      <c r="E27" s="55"/>
      <c r="F27" s="55"/>
    </row>
    <row r="28" spans="1:6" ht="28.5" customHeight="1" x14ac:dyDescent="0.2">
      <c r="A28" s="9">
        <v>17</v>
      </c>
      <c r="B28" s="20" t="s">
        <v>51</v>
      </c>
      <c r="C28" s="10" t="s">
        <v>18</v>
      </c>
      <c r="D28" s="61">
        <v>1</v>
      </c>
      <c r="E28" s="11"/>
      <c r="F28" s="11"/>
    </row>
    <row r="29" spans="1:6" ht="31.5" customHeight="1" x14ac:dyDescent="0.2">
      <c r="A29" s="31"/>
      <c r="B29" s="28" t="s">
        <v>191</v>
      </c>
      <c r="C29" s="10"/>
      <c r="D29" s="61"/>
      <c r="E29" s="11"/>
      <c r="F29" s="48"/>
    </row>
    <row r="30" spans="1:6" ht="21" customHeight="1" x14ac:dyDescent="0.2">
      <c r="B30" s="49"/>
      <c r="C30" s="13"/>
      <c r="D30" s="64"/>
      <c r="E30" s="15"/>
      <c r="F30" s="51"/>
    </row>
    <row r="31" spans="1:6" ht="21" customHeight="1" x14ac:dyDescent="0.2">
      <c r="B31" s="21"/>
      <c r="C31" s="13"/>
      <c r="D31" s="64"/>
      <c r="E31" s="15"/>
      <c r="F31" s="15"/>
    </row>
    <row r="32" spans="1:6" ht="30.75" customHeight="1" x14ac:dyDescent="0.2">
      <c r="A32" s="9"/>
      <c r="B32" s="28" t="s">
        <v>192</v>
      </c>
      <c r="C32" s="10"/>
      <c r="D32" s="61"/>
      <c r="E32" s="11"/>
      <c r="F32" s="11"/>
    </row>
    <row r="33" spans="1:6" ht="51" customHeight="1" x14ac:dyDescent="0.2">
      <c r="A33" s="9">
        <v>18</v>
      </c>
      <c r="B33" s="20" t="s">
        <v>61</v>
      </c>
      <c r="C33" s="10" t="s">
        <v>1</v>
      </c>
      <c r="D33" s="61">
        <v>1515</v>
      </c>
      <c r="E33" s="11"/>
      <c r="F33" s="11"/>
    </row>
    <row r="34" spans="1:6" ht="79.5" customHeight="1" x14ac:dyDescent="0.2">
      <c r="A34" s="9">
        <v>19</v>
      </c>
      <c r="B34" s="20" t="s">
        <v>220</v>
      </c>
      <c r="C34" s="10" t="s">
        <v>1</v>
      </c>
      <c r="D34" s="61">
        <v>60</v>
      </c>
      <c r="E34" s="11"/>
      <c r="F34" s="11"/>
    </row>
    <row r="35" spans="1:6" ht="63" customHeight="1" x14ac:dyDescent="0.2">
      <c r="A35" s="9">
        <v>20</v>
      </c>
      <c r="B35" s="20" t="s">
        <v>221</v>
      </c>
      <c r="C35" s="10" t="s">
        <v>18</v>
      </c>
      <c r="D35" s="61">
        <v>1</v>
      </c>
      <c r="E35" s="11"/>
      <c r="F35" s="11"/>
    </row>
    <row r="36" spans="1:6" ht="40.5" customHeight="1" x14ac:dyDescent="0.2">
      <c r="A36" s="9">
        <v>21</v>
      </c>
      <c r="B36" s="20" t="s">
        <v>182</v>
      </c>
      <c r="C36" s="10" t="s">
        <v>1</v>
      </c>
      <c r="D36" s="61">
        <v>152</v>
      </c>
      <c r="E36" s="11"/>
      <c r="F36" s="11"/>
    </row>
    <row r="37" spans="1:6" ht="28.5" customHeight="1" x14ac:dyDescent="0.2">
      <c r="A37" s="9">
        <v>22</v>
      </c>
      <c r="B37" s="20" t="s">
        <v>183</v>
      </c>
      <c r="C37" s="10" t="s">
        <v>1</v>
      </c>
      <c r="D37" s="61">
        <v>227</v>
      </c>
      <c r="E37" s="11"/>
      <c r="F37" s="11"/>
    </row>
    <row r="38" spans="1:6" ht="17.25" customHeight="1" x14ac:dyDescent="0.2">
      <c r="A38" s="9">
        <v>23</v>
      </c>
      <c r="B38" s="20" t="s">
        <v>36</v>
      </c>
      <c r="C38" s="10" t="s">
        <v>1</v>
      </c>
      <c r="D38" s="61">
        <v>1515</v>
      </c>
      <c r="E38" s="11"/>
      <c r="F38" s="11"/>
    </row>
    <row r="39" spans="1:6" ht="28.5" customHeight="1" x14ac:dyDescent="0.2">
      <c r="A39" s="9">
        <v>24</v>
      </c>
      <c r="B39" s="20" t="s">
        <v>37</v>
      </c>
      <c r="C39" s="10" t="s">
        <v>40</v>
      </c>
      <c r="D39" s="61">
        <v>8</v>
      </c>
      <c r="E39" s="11"/>
      <c r="F39" s="11"/>
    </row>
    <row r="40" spans="1:6" ht="16.5" customHeight="1" x14ac:dyDescent="0.2">
      <c r="A40" s="9">
        <v>25</v>
      </c>
      <c r="B40" s="20" t="s">
        <v>38</v>
      </c>
      <c r="C40" s="10" t="s">
        <v>40</v>
      </c>
      <c r="D40" s="61">
        <v>4</v>
      </c>
      <c r="E40" s="11"/>
      <c r="F40" s="11"/>
    </row>
    <row r="41" spans="1:6" ht="28.5" customHeight="1" x14ac:dyDescent="0.2">
      <c r="A41" s="9">
        <v>26</v>
      </c>
      <c r="B41" s="20" t="s">
        <v>51</v>
      </c>
      <c r="C41" s="10" t="s">
        <v>18</v>
      </c>
      <c r="D41" s="61">
        <v>1</v>
      </c>
      <c r="E41" s="11"/>
      <c r="F41" s="11"/>
    </row>
    <row r="42" spans="1:6" ht="12.75" customHeight="1" x14ac:dyDescent="0.2">
      <c r="A42" s="9"/>
      <c r="B42" s="28" t="s">
        <v>193</v>
      </c>
      <c r="C42" s="10"/>
      <c r="D42" s="61"/>
      <c r="E42" s="11"/>
      <c r="F42" s="48"/>
    </row>
    <row r="43" spans="1:6" ht="19.5" customHeight="1" x14ac:dyDescent="0.2">
      <c r="A43" s="12"/>
      <c r="B43" s="43"/>
      <c r="C43" s="13"/>
      <c r="D43" s="64"/>
      <c r="E43" s="15"/>
      <c r="F43" s="59"/>
    </row>
    <row r="44" spans="1:6" ht="19.5" customHeight="1" x14ac:dyDescent="0.2">
      <c r="A44" s="12"/>
      <c r="B44" s="43"/>
      <c r="C44" s="13"/>
      <c r="D44" s="64"/>
      <c r="E44" s="15"/>
      <c r="F44" s="59"/>
    </row>
    <row r="45" spans="1:6" ht="24.75" customHeight="1" x14ac:dyDescent="0.2">
      <c r="A45" s="40"/>
      <c r="B45" s="39" t="s">
        <v>194</v>
      </c>
      <c r="C45" s="7"/>
      <c r="D45" s="67"/>
      <c r="E45" s="68"/>
      <c r="F45" s="68"/>
    </row>
    <row r="46" spans="1:6" ht="42" customHeight="1" x14ac:dyDescent="0.2">
      <c r="A46" s="9">
        <v>27</v>
      </c>
      <c r="B46" s="20" t="s">
        <v>61</v>
      </c>
      <c r="C46" s="10" t="s">
        <v>1</v>
      </c>
      <c r="D46" s="61">
        <v>3034</v>
      </c>
      <c r="E46" s="11"/>
      <c r="F46" s="11"/>
    </row>
    <row r="47" spans="1:6" ht="45" customHeight="1" x14ac:dyDescent="0.2">
      <c r="A47" s="9">
        <v>28</v>
      </c>
      <c r="B47" s="20" t="s">
        <v>111</v>
      </c>
      <c r="C47" s="10" t="s">
        <v>9</v>
      </c>
      <c r="D47" s="61">
        <v>55</v>
      </c>
      <c r="E47" s="11"/>
      <c r="F47" s="11"/>
    </row>
    <row r="48" spans="1:6" ht="27" customHeight="1" x14ac:dyDescent="0.2">
      <c r="A48" s="9">
        <v>29</v>
      </c>
      <c r="B48" s="20" t="s">
        <v>201</v>
      </c>
      <c r="C48" s="10" t="s">
        <v>1</v>
      </c>
      <c r="D48" s="61">
        <v>303</v>
      </c>
      <c r="E48" s="11"/>
      <c r="F48" s="11"/>
    </row>
    <row r="49" spans="1:6" ht="32.25" customHeight="1" x14ac:dyDescent="0.2">
      <c r="A49" s="9">
        <v>30</v>
      </c>
      <c r="B49" s="20" t="s">
        <v>202</v>
      </c>
      <c r="C49" s="10" t="s">
        <v>1</v>
      </c>
      <c r="D49" s="61">
        <v>303</v>
      </c>
      <c r="E49" s="11"/>
      <c r="F49" s="11"/>
    </row>
    <row r="50" spans="1:6" ht="24.75" customHeight="1" x14ac:dyDescent="0.2">
      <c r="A50" s="9">
        <v>31</v>
      </c>
      <c r="B50" s="20" t="s">
        <v>36</v>
      </c>
      <c r="C50" s="10" t="s">
        <v>1</v>
      </c>
      <c r="D50" s="61">
        <v>3034</v>
      </c>
      <c r="E50" s="11"/>
      <c r="F50" s="11"/>
    </row>
    <row r="51" spans="1:6" ht="26.25" customHeight="1" x14ac:dyDescent="0.2">
      <c r="A51" s="9">
        <v>32</v>
      </c>
      <c r="B51" s="20" t="s">
        <v>37</v>
      </c>
      <c r="C51" s="10" t="s">
        <v>40</v>
      </c>
      <c r="D51" s="61">
        <v>15</v>
      </c>
      <c r="E51" s="11"/>
      <c r="F51" s="11"/>
    </row>
    <row r="52" spans="1:6" ht="17.25" customHeight="1" x14ac:dyDescent="0.2">
      <c r="A52" s="9">
        <v>33</v>
      </c>
      <c r="B52" s="20" t="s">
        <v>38</v>
      </c>
      <c r="C52" s="10" t="s">
        <v>40</v>
      </c>
      <c r="D52" s="61">
        <v>4</v>
      </c>
      <c r="E52" s="11"/>
      <c r="F52" s="11"/>
    </row>
    <row r="53" spans="1:6" ht="21.75" customHeight="1" x14ac:dyDescent="0.2">
      <c r="A53" s="31">
        <v>34</v>
      </c>
      <c r="B53" s="20" t="s">
        <v>51</v>
      </c>
      <c r="C53" s="10" t="s">
        <v>18</v>
      </c>
      <c r="D53" s="61">
        <v>1</v>
      </c>
      <c r="E53" s="11"/>
      <c r="F53" s="11"/>
    </row>
    <row r="54" spans="1:6" ht="30" customHeight="1" x14ac:dyDescent="0.2">
      <c r="A54" s="31"/>
      <c r="B54" s="28" t="s">
        <v>195</v>
      </c>
      <c r="C54" s="10"/>
      <c r="D54" s="61"/>
      <c r="E54" s="11"/>
      <c r="F54" s="48"/>
    </row>
    <row r="55" spans="1:6" ht="16.5" customHeight="1" x14ac:dyDescent="0.2">
      <c r="A55" s="12"/>
      <c r="B55" s="43"/>
      <c r="C55" s="13"/>
      <c r="D55" s="64"/>
      <c r="E55" s="15"/>
      <c r="F55" s="59"/>
    </row>
    <row r="56" spans="1:6" ht="17.25" customHeight="1" x14ac:dyDescent="0.2">
      <c r="A56" s="12"/>
      <c r="B56" s="43"/>
      <c r="C56" s="13"/>
      <c r="D56" s="64"/>
      <c r="E56" s="15"/>
      <c r="F56" s="59"/>
    </row>
    <row r="57" spans="1:6" ht="30.75" customHeight="1" x14ac:dyDescent="0.2">
      <c r="A57" s="12"/>
      <c r="B57" s="28" t="s">
        <v>205</v>
      </c>
      <c r="C57" s="10"/>
      <c r="D57" s="61"/>
      <c r="E57" s="11"/>
      <c r="F57" s="11"/>
    </row>
    <row r="58" spans="1:6" ht="39" customHeight="1" x14ac:dyDescent="0.2">
      <c r="A58" s="56">
        <v>35</v>
      </c>
      <c r="B58" s="20" t="s">
        <v>82</v>
      </c>
      <c r="C58" s="10" t="s">
        <v>1</v>
      </c>
      <c r="D58" s="61">
        <v>2500</v>
      </c>
      <c r="E58" s="11"/>
      <c r="F58" s="11"/>
    </row>
    <row r="59" spans="1:6" ht="53.25" customHeight="1" x14ac:dyDescent="0.2">
      <c r="A59" s="12">
        <v>36</v>
      </c>
      <c r="B59" s="20" t="s">
        <v>197</v>
      </c>
      <c r="C59" s="10" t="s">
        <v>1</v>
      </c>
      <c r="D59" s="61">
        <v>180</v>
      </c>
      <c r="E59" s="11"/>
      <c r="F59" s="11"/>
    </row>
    <row r="60" spans="1:6" ht="95.25" customHeight="1" x14ac:dyDescent="0.2">
      <c r="A60" s="12">
        <v>37</v>
      </c>
      <c r="B60" s="20" t="s">
        <v>222</v>
      </c>
      <c r="C60" s="10" t="s">
        <v>1</v>
      </c>
      <c r="D60" s="61">
        <v>375</v>
      </c>
      <c r="E60" s="11"/>
      <c r="F60" s="11"/>
    </row>
    <row r="61" spans="1:6" ht="34.5" customHeight="1" x14ac:dyDescent="0.2">
      <c r="A61" s="12">
        <v>38</v>
      </c>
      <c r="B61" s="20" t="s">
        <v>198</v>
      </c>
      <c r="C61" s="10" t="s">
        <v>1</v>
      </c>
      <c r="D61" s="61">
        <v>240</v>
      </c>
      <c r="E61" s="11"/>
      <c r="F61" s="11"/>
    </row>
    <row r="62" spans="1:6" ht="31.5" customHeight="1" x14ac:dyDescent="0.2">
      <c r="A62" s="12">
        <v>39</v>
      </c>
      <c r="B62" s="20" t="s">
        <v>199</v>
      </c>
      <c r="C62" s="10" t="s">
        <v>1</v>
      </c>
      <c r="D62" s="61">
        <v>240</v>
      </c>
      <c r="E62" s="11"/>
      <c r="F62" s="11"/>
    </row>
    <row r="63" spans="1:6" ht="22.5" customHeight="1" x14ac:dyDescent="0.2">
      <c r="A63" s="12">
        <v>40</v>
      </c>
      <c r="B63" s="20" t="s">
        <v>36</v>
      </c>
      <c r="C63" s="10" t="s">
        <v>1</v>
      </c>
      <c r="D63" s="61">
        <v>2500</v>
      </c>
      <c r="E63" s="11"/>
      <c r="F63" s="11"/>
    </row>
    <row r="64" spans="1:6" ht="28.5" customHeight="1" x14ac:dyDescent="0.2">
      <c r="A64" s="12">
        <v>41</v>
      </c>
      <c r="B64" s="20" t="s">
        <v>51</v>
      </c>
      <c r="C64" s="10" t="s">
        <v>18</v>
      </c>
      <c r="D64" s="61">
        <v>1</v>
      </c>
      <c r="E64" s="11"/>
      <c r="F64" s="11"/>
    </row>
    <row r="65" spans="1:6" ht="30" customHeight="1" x14ac:dyDescent="0.2">
      <c r="A65" s="12"/>
      <c r="B65" s="28" t="s">
        <v>204</v>
      </c>
      <c r="C65" s="10"/>
      <c r="D65" s="61"/>
      <c r="E65" s="11"/>
      <c r="F65" s="48"/>
    </row>
    <row r="66" spans="1:6" ht="22.5" customHeight="1" x14ac:dyDescent="0.2">
      <c r="A66" s="12"/>
      <c r="B66" s="43"/>
      <c r="C66" s="13"/>
      <c r="D66" s="64"/>
      <c r="E66" s="15"/>
      <c r="F66" s="59"/>
    </row>
    <row r="67" spans="1:6" ht="18.75" customHeight="1" x14ac:dyDescent="0.2">
      <c r="A67" s="12"/>
      <c r="B67" s="47"/>
      <c r="C67" s="13"/>
      <c r="D67" s="64"/>
      <c r="E67" s="15"/>
      <c r="F67" s="15"/>
    </row>
    <row r="68" spans="1:6" ht="40.5" customHeight="1" x14ac:dyDescent="0.2">
      <c r="A68" s="12"/>
      <c r="B68" s="28" t="s">
        <v>209</v>
      </c>
      <c r="C68" s="10"/>
      <c r="D68" s="61"/>
      <c r="E68" s="11"/>
      <c r="F68" s="11"/>
    </row>
    <row r="69" spans="1:6" ht="39" customHeight="1" x14ac:dyDescent="0.2">
      <c r="A69" s="12">
        <v>42</v>
      </c>
      <c r="B69" s="20" t="s">
        <v>63</v>
      </c>
      <c r="C69" s="10" t="s">
        <v>1</v>
      </c>
      <c r="D69" s="61">
        <v>1024</v>
      </c>
      <c r="E69" s="11"/>
      <c r="F69" s="11"/>
    </row>
    <row r="70" spans="1:6" ht="45" customHeight="1" x14ac:dyDescent="0.2">
      <c r="A70" s="12">
        <v>43</v>
      </c>
      <c r="B70" s="20" t="s">
        <v>242</v>
      </c>
      <c r="C70" s="10" t="s">
        <v>9</v>
      </c>
      <c r="D70" s="61">
        <v>25</v>
      </c>
      <c r="E70" s="11"/>
      <c r="F70" s="11"/>
    </row>
    <row r="71" spans="1:6" ht="44.25" customHeight="1" x14ac:dyDescent="0.2">
      <c r="A71" s="12">
        <v>44</v>
      </c>
      <c r="B71" s="20" t="s">
        <v>213</v>
      </c>
      <c r="C71" s="10" t="s">
        <v>1</v>
      </c>
      <c r="D71" s="61">
        <v>102</v>
      </c>
      <c r="E71" s="11"/>
      <c r="F71" s="11"/>
    </row>
    <row r="72" spans="1:6" ht="32.25" customHeight="1" x14ac:dyDescent="0.2">
      <c r="A72" s="12">
        <v>45</v>
      </c>
      <c r="B72" s="20" t="s">
        <v>62</v>
      </c>
      <c r="C72" s="10" t="s">
        <v>1</v>
      </c>
      <c r="D72" s="61">
        <v>1024</v>
      </c>
      <c r="E72" s="11"/>
      <c r="F72" s="11"/>
    </row>
    <row r="73" spans="1:6" ht="28.5" customHeight="1" x14ac:dyDescent="0.2">
      <c r="A73" s="12">
        <v>46</v>
      </c>
      <c r="B73" s="20" t="s">
        <v>37</v>
      </c>
      <c r="C73" s="10" t="s">
        <v>40</v>
      </c>
      <c r="D73" s="61">
        <v>10</v>
      </c>
      <c r="E73" s="11"/>
      <c r="F73" s="11"/>
    </row>
    <row r="74" spans="1:6" ht="23.25" customHeight="1" x14ac:dyDescent="0.2">
      <c r="A74" s="12">
        <v>47</v>
      </c>
      <c r="B74" s="20" t="s">
        <v>38</v>
      </c>
      <c r="C74" s="10" t="s">
        <v>40</v>
      </c>
      <c r="D74" s="61">
        <v>13</v>
      </c>
      <c r="E74" s="11"/>
      <c r="F74" s="11"/>
    </row>
    <row r="75" spans="1:6" ht="29.25" customHeight="1" x14ac:dyDescent="0.2">
      <c r="A75" s="12">
        <v>48</v>
      </c>
      <c r="B75" s="20" t="s">
        <v>51</v>
      </c>
      <c r="C75" s="10" t="s">
        <v>18</v>
      </c>
      <c r="D75" s="61">
        <v>1</v>
      </c>
      <c r="E75" s="11"/>
      <c r="F75" s="11"/>
    </row>
    <row r="76" spans="1:6" ht="39.75" customHeight="1" x14ac:dyDescent="0.2">
      <c r="A76" s="12"/>
      <c r="B76" s="28" t="s">
        <v>210</v>
      </c>
      <c r="C76" s="10"/>
      <c r="D76" s="61"/>
      <c r="E76" s="11"/>
      <c r="F76" s="48"/>
    </row>
    <row r="77" spans="1:6" ht="17.25" customHeight="1" x14ac:dyDescent="0.2">
      <c r="A77" s="12"/>
      <c r="B77" s="49"/>
      <c r="C77" s="10"/>
      <c r="D77" s="61"/>
      <c r="E77" s="11"/>
      <c r="F77" s="51"/>
    </row>
    <row r="78" spans="1:6" ht="17.25" customHeight="1" x14ac:dyDescent="0.2">
      <c r="A78" s="12"/>
      <c r="B78" s="49"/>
      <c r="C78" s="10"/>
      <c r="D78" s="61"/>
      <c r="E78" s="11"/>
      <c r="F78" s="51"/>
    </row>
    <row r="79" spans="1:6" ht="27" customHeight="1" x14ac:dyDescent="0.2">
      <c r="A79" s="12"/>
      <c r="B79" s="43" t="s">
        <v>214</v>
      </c>
      <c r="C79" s="10"/>
      <c r="D79" s="61"/>
      <c r="E79" s="11"/>
      <c r="F79" s="51"/>
    </row>
    <row r="80" spans="1:6" ht="56.25" customHeight="1" x14ac:dyDescent="0.2">
      <c r="A80" s="12">
        <v>49</v>
      </c>
      <c r="B80" s="20" t="s">
        <v>63</v>
      </c>
      <c r="C80" s="10" t="s">
        <v>1</v>
      </c>
      <c r="D80" s="61">
        <v>1443</v>
      </c>
      <c r="E80" s="11"/>
      <c r="F80" s="11"/>
    </row>
    <row r="81" spans="1:6" ht="38.25" customHeight="1" x14ac:dyDescent="0.2">
      <c r="A81" s="12">
        <v>50</v>
      </c>
      <c r="B81" s="20" t="s">
        <v>242</v>
      </c>
      <c r="C81" s="10" t="s">
        <v>9</v>
      </c>
      <c r="D81" s="61">
        <v>140</v>
      </c>
      <c r="E81" s="11"/>
      <c r="F81" s="11"/>
    </row>
    <row r="82" spans="1:6" ht="44.25" customHeight="1" x14ac:dyDescent="0.2">
      <c r="A82" s="12">
        <v>51</v>
      </c>
      <c r="B82" s="20" t="s">
        <v>217</v>
      </c>
      <c r="C82" s="10" t="s">
        <v>1</v>
      </c>
      <c r="D82" s="61">
        <v>140</v>
      </c>
      <c r="E82" s="11"/>
      <c r="F82" s="11"/>
    </row>
    <row r="83" spans="1:6" ht="36" customHeight="1" x14ac:dyDescent="0.2">
      <c r="A83" s="12">
        <v>52</v>
      </c>
      <c r="B83" s="20" t="s">
        <v>216</v>
      </c>
      <c r="C83" s="10" t="s">
        <v>1</v>
      </c>
      <c r="D83" s="61">
        <v>140</v>
      </c>
      <c r="E83" s="11"/>
      <c r="F83" s="11"/>
    </row>
    <row r="84" spans="1:6" ht="27" customHeight="1" x14ac:dyDescent="0.2">
      <c r="A84" s="12">
        <v>53</v>
      </c>
      <c r="B84" s="20" t="s">
        <v>62</v>
      </c>
      <c r="C84" s="10" t="s">
        <v>1</v>
      </c>
      <c r="D84" s="61">
        <v>1443</v>
      </c>
      <c r="E84" s="11"/>
      <c r="F84" s="11"/>
    </row>
    <row r="85" spans="1:6" ht="39" customHeight="1" x14ac:dyDescent="0.2">
      <c r="A85" s="12">
        <v>54</v>
      </c>
      <c r="B85" s="20" t="s">
        <v>37</v>
      </c>
      <c r="C85" s="10" t="s">
        <v>40</v>
      </c>
      <c r="D85" s="61">
        <v>9</v>
      </c>
      <c r="E85" s="11"/>
      <c r="F85" s="11"/>
    </row>
    <row r="86" spans="1:6" ht="30.75" customHeight="1" x14ac:dyDescent="0.2">
      <c r="A86" s="12">
        <v>55</v>
      </c>
      <c r="B86" s="20" t="s">
        <v>38</v>
      </c>
      <c r="C86" s="10" t="s">
        <v>40</v>
      </c>
      <c r="D86" s="61">
        <v>6</v>
      </c>
      <c r="E86" s="11"/>
      <c r="F86" s="11"/>
    </row>
    <row r="87" spans="1:6" ht="28.5" customHeight="1" x14ac:dyDescent="0.2">
      <c r="A87" s="12">
        <v>56</v>
      </c>
      <c r="B87" s="20" t="s">
        <v>51</v>
      </c>
      <c r="C87" s="10" t="s">
        <v>18</v>
      </c>
      <c r="D87" s="61">
        <v>1</v>
      </c>
      <c r="E87" s="11"/>
      <c r="F87" s="11"/>
    </row>
    <row r="88" spans="1:6" ht="26.25" customHeight="1" x14ac:dyDescent="0.2">
      <c r="A88" s="12"/>
      <c r="B88" s="43" t="s">
        <v>215</v>
      </c>
      <c r="C88" s="10"/>
      <c r="D88" s="61"/>
      <c r="E88" s="11"/>
      <c r="F88" s="48"/>
    </row>
    <row r="89" spans="1:6" ht="24" customHeight="1" x14ac:dyDescent="0.2">
      <c r="A89" s="12"/>
      <c r="B89" s="49"/>
      <c r="C89" s="10"/>
      <c r="D89" s="61"/>
      <c r="E89" s="11"/>
      <c r="F89" s="51"/>
    </row>
    <row r="90" spans="1:6" ht="18" customHeight="1" x14ac:dyDescent="0.2">
      <c r="A90" s="12"/>
      <c r="B90" s="49"/>
      <c r="C90" s="10"/>
      <c r="D90" s="61"/>
      <c r="E90" s="11"/>
      <c r="F90" s="51"/>
    </row>
    <row r="91" spans="1:6" ht="24" customHeight="1" x14ac:dyDescent="0.2">
      <c r="A91" s="12"/>
      <c r="B91" s="43" t="s">
        <v>218</v>
      </c>
      <c r="C91" s="10"/>
      <c r="D91" s="61"/>
      <c r="E91" s="11"/>
      <c r="F91" s="51"/>
    </row>
    <row r="92" spans="1:6" ht="39.75" customHeight="1" x14ac:dyDescent="0.2">
      <c r="A92" s="12">
        <v>57</v>
      </c>
      <c r="B92" s="20" t="s">
        <v>63</v>
      </c>
      <c r="C92" s="10" t="s">
        <v>1</v>
      </c>
      <c r="D92" s="61">
        <v>947</v>
      </c>
      <c r="E92" s="11"/>
      <c r="F92" s="11"/>
    </row>
    <row r="93" spans="1:6" ht="45.75" customHeight="1" x14ac:dyDescent="0.2">
      <c r="A93" s="12">
        <v>58</v>
      </c>
      <c r="B93" s="20" t="s">
        <v>242</v>
      </c>
      <c r="C93" s="10" t="s">
        <v>9</v>
      </c>
      <c r="D93" s="61">
        <v>25</v>
      </c>
      <c r="E93" s="11"/>
      <c r="F93" s="11"/>
    </row>
    <row r="94" spans="1:6" ht="36.75" customHeight="1" x14ac:dyDescent="0.2">
      <c r="A94" s="12">
        <v>59</v>
      </c>
      <c r="B94" s="20" t="s">
        <v>219</v>
      </c>
      <c r="C94" s="10" t="s">
        <v>1</v>
      </c>
      <c r="D94" s="61">
        <v>95</v>
      </c>
      <c r="E94" s="11"/>
      <c r="F94" s="11"/>
    </row>
    <row r="95" spans="1:6" ht="33" customHeight="1" x14ac:dyDescent="0.2">
      <c r="A95" s="12">
        <v>60</v>
      </c>
      <c r="B95" s="20" t="s">
        <v>216</v>
      </c>
      <c r="C95" s="10" t="s">
        <v>1</v>
      </c>
      <c r="D95" s="61">
        <v>95</v>
      </c>
      <c r="E95" s="11"/>
      <c r="F95" s="11"/>
    </row>
    <row r="96" spans="1:6" ht="24" customHeight="1" x14ac:dyDescent="0.2">
      <c r="A96" s="12">
        <v>61</v>
      </c>
      <c r="B96" s="20" t="s">
        <v>62</v>
      </c>
      <c r="C96" s="10" t="s">
        <v>1</v>
      </c>
      <c r="D96" s="61">
        <v>947</v>
      </c>
      <c r="E96" s="11"/>
      <c r="F96" s="11"/>
    </row>
    <row r="97" spans="1:6" ht="33" customHeight="1" x14ac:dyDescent="0.2">
      <c r="A97" s="12">
        <v>62</v>
      </c>
      <c r="B97" s="20" t="s">
        <v>37</v>
      </c>
      <c r="C97" s="10" t="s">
        <v>40</v>
      </c>
      <c r="D97" s="61">
        <v>7</v>
      </c>
      <c r="E97" s="11"/>
      <c r="F97" s="11"/>
    </row>
    <row r="98" spans="1:6" ht="24" customHeight="1" x14ac:dyDescent="0.2">
      <c r="A98" s="12">
        <v>63</v>
      </c>
      <c r="B98" s="20" t="s">
        <v>38</v>
      </c>
      <c r="C98" s="10" t="s">
        <v>40</v>
      </c>
      <c r="D98" s="61">
        <v>9</v>
      </c>
      <c r="E98" s="11"/>
      <c r="F98" s="11"/>
    </row>
    <row r="99" spans="1:6" ht="24" customHeight="1" x14ac:dyDescent="0.2">
      <c r="A99" s="12">
        <v>64</v>
      </c>
      <c r="B99" s="20" t="s">
        <v>51</v>
      </c>
      <c r="C99" s="10" t="s">
        <v>18</v>
      </c>
      <c r="D99" s="61">
        <v>1</v>
      </c>
      <c r="E99" s="11"/>
      <c r="F99" s="11"/>
    </row>
    <row r="100" spans="1:6" ht="24" customHeight="1" x14ac:dyDescent="0.2">
      <c r="A100" s="12"/>
      <c r="B100" s="43" t="s">
        <v>218</v>
      </c>
      <c r="C100" s="10"/>
      <c r="D100" s="61"/>
      <c r="E100" s="11"/>
      <c r="F100" s="48"/>
    </row>
    <row r="101" spans="1:6" ht="24" customHeight="1" x14ac:dyDescent="0.2">
      <c r="A101" s="12"/>
      <c r="B101" s="49"/>
      <c r="C101" s="10"/>
      <c r="D101" s="61"/>
      <c r="E101" s="11"/>
      <c r="F101" s="51"/>
    </row>
    <row r="102" spans="1:6" ht="24" customHeight="1" x14ac:dyDescent="0.2">
      <c r="A102" s="12"/>
      <c r="B102" s="49"/>
      <c r="C102" s="10"/>
      <c r="D102" s="61"/>
      <c r="E102" s="11"/>
      <c r="F102" s="51"/>
    </row>
    <row r="103" spans="1:6" ht="24" customHeight="1" x14ac:dyDescent="0.2">
      <c r="A103" s="12"/>
      <c r="B103" s="43" t="s">
        <v>231</v>
      </c>
      <c r="C103" s="10"/>
      <c r="D103" s="61"/>
      <c r="E103" s="11"/>
      <c r="F103" s="51"/>
    </row>
    <row r="104" spans="1:6" ht="96.75" customHeight="1" x14ac:dyDescent="0.2">
      <c r="A104" s="12">
        <v>65</v>
      </c>
      <c r="B104" s="20" t="s">
        <v>222</v>
      </c>
      <c r="C104" s="10" t="s">
        <v>1</v>
      </c>
      <c r="D104" s="61">
        <v>171</v>
      </c>
      <c r="E104" s="11"/>
      <c r="F104" s="11"/>
    </row>
    <row r="105" spans="1:6" ht="42" customHeight="1" x14ac:dyDescent="0.2">
      <c r="A105" s="12">
        <v>66</v>
      </c>
      <c r="B105" s="20" t="s">
        <v>82</v>
      </c>
      <c r="C105" s="10" t="s">
        <v>1</v>
      </c>
      <c r="D105" s="61">
        <v>1137</v>
      </c>
      <c r="E105" s="11"/>
      <c r="F105" s="11"/>
    </row>
    <row r="106" spans="1:6" ht="41.25" customHeight="1" x14ac:dyDescent="0.2">
      <c r="A106" s="12">
        <v>67</v>
      </c>
      <c r="B106" s="20" t="s">
        <v>241</v>
      </c>
      <c r="C106" s="10" t="s">
        <v>9</v>
      </c>
      <c r="D106" s="61">
        <v>490</v>
      </c>
      <c r="E106" s="11"/>
      <c r="F106" s="11"/>
    </row>
    <row r="107" spans="1:6" ht="33" customHeight="1" x14ac:dyDescent="0.2">
      <c r="A107" s="12">
        <v>68</v>
      </c>
      <c r="B107" s="20" t="s">
        <v>223</v>
      </c>
      <c r="C107" s="10" t="s">
        <v>1</v>
      </c>
      <c r="D107" s="61">
        <v>227</v>
      </c>
      <c r="E107" s="11"/>
      <c r="F107" s="11"/>
    </row>
    <row r="108" spans="1:6" ht="35.25" customHeight="1" x14ac:dyDescent="0.2">
      <c r="A108" s="12">
        <v>69</v>
      </c>
      <c r="B108" s="20" t="s">
        <v>224</v>
      </c>
      <c r="C108" s="10" t="s">
        <v>1</v>
      </c>
      <c r="D108" s="61">
        <v>227</v>
      </c>
      <c r="E108" s="11"/>
      <c r="F108" s="11"/>
    </row>
    <row r="109" spans="1:6" ht="24" customHeight="1" x14ac:dyDescent="0.2">
      <c r="A109" s="12">
        <v>70</v>
      </c>
      <c r="B109" s="20" t="s">
        <v>62</v>
      </c>
      <c r="C109" s="10" t="s">
        <v>1</v>
      </c>
      <c r="D109" s="61">
        <v>1137</v>
      </c>
      <c r="E109" s="11"/>
      <c r="F109" s="11"/>
    </row>
    <row r="110" spans="1:6" ht="31.5" customHeight="1" x14ac:dyDescent="0.2">
      <c r="A110" s="12">
        <v>71</v>
      </c>
      <c r="B110" s="20" t="s">
        <v>37</v>
      </c>
      <c r="C110" s="10" t="s">
        <v>40</v>
      </c>
      <c r="D110" s="61">
        <v>0</v>
      </c>
      <c r="E110" s="11"/>
      <c r="F110" s="11"/>
    </row>
    <row r="111" spans="1:6" ht="24" customHeight="1" x14ac:dyDescent="0.2">
      <c r="A111" s="12">
        <v>72</v>
      </c>
      <c r="B111" s="20" t="s">
        <v>38</v>
      </c>
      <c r="C111" s="10" t="s">
        <v>40</v>
      </c>
      <c r="D111" s="61">
        <v>0</v>
      </c>
      <c r="E111" s="11"/>
      <c r="F111" s="11"/>
    </row>
    <row r="112" spans="1:6" ht="28.5" customHeight="1" x14ac:dyDescent="0.2">
      <c r="A112" s="12">
        <v>73</v>
      </c>
      <c r="B112" s="20" t="s">
        <v>51</v>
      </c>
      <c r="C112" s="10" t="s">
        <v>18</v>
      </c>
      <c r="D112" s="61">
        <v>1</v>
      </c>
      <c r="E112" s="11"/>
      <c r="F112" s="11"/>
    </row>
    <row r="113" spans="1:6" ht="34.5" customHeight="1" x14ac:dyDescent="0.2">
      <c r="A113" s="12"/>
      <c r="B113" s="28" t="s">
        <v>230</v>
      </c>
      <c r="C113" s="10"/>
      <c r="D113" s="61"/>
      <c r="E113" s="11"/>
      <c r="F113" s="48"/>
    </row>
    <row r="114" spans="1:6" ht="15.75" customHeight="1" x14ac:dyDescent="0.2">
      <c r="A114" s="12"/>
      <c r="B114" s="49"/>
      <c r="C114" s="10"/>
      <c r="D114" s="61"/>
      <c r="E114" s="11"/>
      <c r="F114" s="51"/>
    </row>
    <row r="115" spans="1:6" ht="16.5" customHeight="1" x14ac:dyDescent="0.2">
      <c r="A115" s="12"/>
      <c r="B115" s="49"/>
      <c r="C115" s="10"/>
      <c r="D115" s="61"/>
      <c r="E115" s="11"/>
      <c r="F115" s="51"/>
    </row>
    <row r="116" spans="1:6" ht="34.5" customHeight="1" x14ac:dyDescent="0.2">
      <c r="A116" s="12"/>
      <c r="B116" s="43" t="s">
        <v>229</v>
      </c>
      <c r="C116" s="10"/>
      <c r="D116" s="61"/>
      <c r="E116" s="11"/>
      <c r="F116" s="51"/>
    </row>
    <row r="117" spans="1:6" ht="82.5" customHeight="1" x14ac:dyDescent="0.2">
      <c r="A117" s="12">
        <v>74</v>
      </c>
      <c r="B117" s="20" t="s">
        <v>225</v>
      </c>
      <c r="C117" s="10" t="s">
        <v>1</v>
      </c>
      <c r="D117" s="61">
        <v>70</v>
      </c>
      <c r="E117" s="11"/>
      <c r="F117" s="11"/>
    </row>
    <row r="118" spans="1:6" ht="35.25" customHeight="1" x14ac:dyDescent="0.2">
      <c r="A118" s="12">
        <v>75</v>
      </c>
      <c r="B118" s="20" t="s">
        <v>82</v>
      </c>
      <c r="C118" s="10" t="s">
        <v>1</v>
      </c>
      <c r="D118" s="61">
        <v>707</v>
      </c>
      <c r="E118" s="11"/>
      <c r="F118" s="11"/>
    </row>
    <row r="119" spans="1:6" ht="42.75" customHeight="1" x14ac:dyDescent="0.2">
      <c r="A119" s="12">
        <v>76</v>
      </c>
      <c r="B119" s="20" t="s">
        <v>241</v>
      </c>
      <c r="C119" s="10" t="s">
        <v>9</v>
      </c>
      <c r="D119" s="61">
        <v>448</v>
      </c>
      <c r="E119" s="11"/>
      <c r="F119" s="11"/>
    </row>
    <row r="120" spans="1:6" ht="36" customHeight="1" x14ac:dyDescent="0.2">
      <c r="A120" s="12">
        <v>77</v>
      </c>
      <c r="B120" s="20" t="s">
        <v>226</v>
      </c>
      <c r="C120" s="10" t="s">
        <v>1</v>
      </c>
      <c r="D120" s="61">
        <v>35</v>
      </c>
      <c r="E120" s="11"/>
      <c r="F120" s="11"/>
    </row>
    <row r="121" spans="1:6" ht="33.75" customHeight="1" x14ac:dyDescent="0.2">
      <c r="A121" s="12">
        <v>78</v>
      </c>
      <c r="B121" s="20" t="s">
        <v>227</v>
      </c>
      <c r="C121" s="10" t="s">
        <v>1</v>
      </c>
      <c r="D121" s="61">
        <v>70</v>
      </c>
      <c r="E121" s="11"/>
      <c r="F121" s="11"/>
    </row>
    <row r="122" spans="1:6" ht="30.75" customHeight="1" x14ac:dyDescent="0.2">
      <c r="A122" s="12">
        <v>79</v>
      </c>
      <c r="B122" s="20" t="s">
        <v>62</v>
      </c>
      <c r="C122" s="10" t="s">
        <v>1</v>
      </c>
      <c r="D122" s="61">
        <v>707</v>
      </c>
      <c r="E122" s="11"/>
      <c r="F122" s="11"/>
    </row>
    <row r="123" spans="1:6" ht="28.5" customHeight="1" x14ac:dyDescent="0.2">
      <c r="A123" s="12">
        <v>80</v>
      </c>
      <c r="B123" s="20" t="s">
        <v>51</v>
      </c>
      <c r="C123" s="10" t="s">
        <v>18</v>
      </c>
      <c r="D123" s="61">
        <v>1</v>
      </c>
      <c r="E123" s="11"/>
      <c r="F123" s="11"/>
    </row>
    <row r="124" spans="1:6" ht="41.25" customHeight="1" x14ac:dyDescent="0.2">
      <c r="A124" s="12"/>
      <c r="B124" s="28" t="s">
        <v>228</v>
      </c>
      <c r="C124" s="10"/>
      <c r="D124" s="61"/>
      <c r="E124" s="11"/>
      <c r="F124" s="48"/>
    </row>
    <row r="125" spans="1:6" ht="24" customHeight="1" x14ac:dyDescent="0.2">
      <c r="A125" s="12"/>
      <c r="B125" s="49"/>
      <c r="C125" s="10"/>
      <c r="D125" s="61"/>
      <c r="E125" s="11"/>
      <c r="F125" s="51"/>
    </row>
    <row r="126" spans="1:6" ht="24" customHeight="1" x14ac:dyDescent="0.2">
      <c r="A126" s="12"/>
      <c r="B126" s="49"/>
      <c r="C126" s="10"/>
      <c r="D126" s="61"/>
      <c r="E126" s="11"/>
      <c r="F126" s="51"/>
    </row>
    <row r="127" spans="1:6" ht="29.25" customHeight="1" x14ac:dyDescent="0.2">
      <c r="A127" s="12"/>
      <c r="B127" s="43" t="s">
        <v>232</v>
      </c>
      <c r="C127" s="10"/>
      <c r="D127" s="61"/>
      <c r="E127" s="11"/>
      <c r="F127" s="11"/>
    </row>
    <row r="128" spans="1:6" ht="89.25" customHeight="1" x14ac:dyDescent="0.2">
      <c r="A128" s="12">
        <v>81</v>
      </c>
      <c r="B128" s="20" t="s">
        <v>225</v>
      </c>
      <c r="C128" s="10" t="s">
        <v>1</v>
      </c>
      <c r="D128" s="61">
        <v>119</v>
      </c>
      <c r="E128" s="11"/>
      <c r="F128" s="11"/>
    </row>
    <row r="129" spans="1:6" ht="49.5" customHeight="1" x14ac:dyDescent="0.2">
      <c r="A129" s="12">
        <v>82</v>
      </c>
      <c r="B129" s="20" t="s">
        <v>82</v>
      </c>
      <c r="C129" s="10" t="s">
        <v>1</v>
      </c>
      <c r="D129" s="61">
        <v>1184</v>
      </c>
      <c r="E129" s="11"/>
      <c r="F129" s="11"/>
    </row>
    <row r="130" spans="1:6" ht="26.25" customHeight="1" x14ac:dyDescent="0.2">
      <c r="A130" s="12">
        <v>83</v>
      </c>
      <c r="B130" s="20" t="s">
        <v>200</v>
      </c>
      <c r="C130" s="10" t="s">
        <v>9</v>
      </c>
      <c r="D130" s="61">
        <v>584</v>
      </c>
      <c r="E130" s="11"/>
      <c r="F130" s="11"/>
    </row>
    <row r="131" spans="1:6" ht="36" customHeight="1" x14ac:dyDescent="0.2">
      <c r="A131" s="12">
        <v>84</v>
      </c>
      <c r="B131" s="20" t="s">
        <v>217</v>
      </c>
      <c r="C131" s="10" t="s">
        <v>1</v>
      </c>
      <c r="D131" s="61">
        <v>118</v>
      </c>
      <c r="E131" s="11"/>
      <c r="F131" s="11"/>
    </row>
    <row r="132" spans="1:6" ht="39.75" customHeight="1" x14ac:dyDescent="0.2">
      <c r="A132" s="12">
        <v>85</v>
      </c>
      <c r="B132" s="20" t="s">
        <v>234</v>
      </c>
      <c r="C132" s="10" t="s">
        <v>1</v>
      </c>
      <c r="D132" s="61">
        <v>178</v>
      </c>
      <c r="E132" s="11"/>
      <c r="F132" s="11"/>
    </row>
    <row r="133" spans="1:6" ht="21.75" customHeight="1" x14ac:dyDescent="0.2">
      <c r="A133" s="12">
        <v>86</v>
      </c>
      <c r="B133" s="20" t="s">
        <v>62</v>
      </c>
      <c r="C133" s="10" t="s">
        <v>41</v>
      </c>
      <c r="D133" s="61">
        <v>1184</v>
      </c>
      <c r="E133" s="11"/>
      <c r="F133" s="11"/>
    </row>
    <row r="134" spans="1:6" ht="27.75" customHeight="1" x14ac:dyDescent="0.2">
      <c r="A134" s="12">
        <v>87</v>
      </c>
      <c r="B134" s="20" t="s">
        <v>51</v>
      </c>
      <c r="C134" s="10" t="s">
        <v>18</v>
      </c>
      <c r="D134" s="61">
        <v>1</v>
      </c>
      <c r="E134" s="11"/>
      <c r="F134" s="11"/>
    </row>
    <row r="135" spans="1:6" ht="36.75" customHeight="1" x14ac:dyDescent="0.2">
      <c r="A135" s="12"/>
      <c r="B135" s="28" t="s">
        <v>233</v>
      </c>
      <c r="C135" s="10"/>
      <c r="D135" s="61"/>
      <c r="E135" s="11"/>
      <c r="F135" s="48"/>
    </row>
    <row r="136" spans="1:6" ht="19.5" customHeight="1" x14ac:dyDescent="0.2">
      <c r="A136" s="12"/>
      <c r="B136" s="49"/>
      <c r="C136" s="10"/>
      <c r="D136" s="61"/>
      <c r="E136" s="11"/>
      <c r="F136" s="51"/>
    </row>
    <row r="137" spans="1:6" ht="19.5" customHeight="1" x14ac:dyDescent="0.2">
      <c r="A137" s="12"/>
      <c r="B137" s="49"/>
      <c r="C137" s="10"/>
      <c r="D137" s="61"/>
      <c r="E137" s="11"/>
      <c r="F137" s="51"/>
    </row>
    <row r="138" spans="1:6" ht="19.5" customHeight="1" x14ac:dyDescent="0.2">
      <c r="A138" s="12"/>
      <c r="B138" s="28" t="s">
        <v>235</v>
      </c>
      <c r="C138" s="10"/>
      <c r="D138" s="61"/>
      <c r="E138" s="11"/>
      <c r="F138" s="51"/>
    </row>
    <row r="139" spans="1:6" ht="48" customHeight="1" x14ac:dyDescent="0.2">
      <c r="A139" s="12">
        <v>88</v>
      </c>
      <c r="B139" s="20" t="s">
        <v>61</v>
      </c>
      <c r="C139" s="10" t="s">
        <v>1</v>
      </c>
      <c r="D139" s="61">
        <v>886</v>
      </c>
      <c r="E139" s="11"/>
      <c r="F139" s="11"/>
    </row>
    <row r="140" spans="1:6" ht="35.25" customHeight="1" x14ac:dyDescent="0.2">
      <c r="A140" s="12">
        <v>89</v>
      </c>
      <c r="B140" s="20" t="s">
        <v>238</v>
      </c>
      <c r="C140" s="10" t="s">
        <v>1</v>
      </c>
      <c r="D140" s="61">
        <v>44</v>
      </c>
      <c r="E140" s="11"/>
      <c r="F140" s="11"/>
    </row>
    <row r="141" spans="1:6" ht="45" customHeight="1" x14ac:dyDescent="0.2">
      <c r="A141" s="12">
        <v>90</v>
      </c>
      <c r="B141" s="20" t="s">
        <v>237</v>
      </c>
      <c r="C141" s="10" t="s">
        <v>1</v>
      </c>
      <c r="D141" s="61">
        <v>133</v>
      </c>
      <c r="E141" s="11"/>
      <c r="F141" s="11"/>
    </row>
    <row r="142" spans="1:6" ht="33" customHeight="1" x14ac:dyDescent="0.2">
      <c r="A142" s="12">
        <v>91</v>
      </c>
      <c r="B142" s="20" t="s">
        <v>36</v>
      </c>
      <c r="C142" s="10" t="s">
        <v>1</v>
      </c>
      <c r="D142" s="61">
        <v>886</v>
      </c>
      <c r="E142" s="11"/>
      <c r="F142" s="11"/>
    </row>
    <row r="143" spans="1:6" ht="34.5" customHeight="1" x14ac:dyDescent="0.2">
      <c r="A143" s="12">
        <v>92</v>
      </c>
      <c r="B143" s="20" t="s">
        <v>37</v>
      </c>
      <c r="C143" s="10" t="s">
        <v>40</v>
      </c>
      <c r="D143" s="61">
        <v>10</v>
      </c>
      <c r="E143" s="11"/>
      <c r="F143" s="11"/>
    </row>
    <row r="144" spans="1:6" ht="21.75" customHeight="1" x14ac:dyDescent="0.2">
      <c r="A144" s="12">
        <v>93</v>
      </c>
      <c r="B144" s="20" t="s">
        <v>38</v>
      </c>
      <c r="C144" s="10" t="s">
        <v>40</v>
      </c>
      <c r="D144" s="61">
        <v>7</v>
      </c>
      <c r="E144" s="11"/>
      <c r="F144" s="11"/>
    </row>
    <row r="145" spans="1:20" ht="30.75" customHeight="1" x14ac:dyDescent="0.2">
      <c r="A145" s="12">
        <v>94</v>
      </c>
      <c r="B145" s="20" t="s">
        <v>51</v>
      </c>
      <c r="C145" s="10" t="s">
        <v>18</v>
      </c>
      <c r="D145" s="61">
        <v>1</v>
      </c>
      <c r="E145" s="11"/>
      <c r="F145" s="11"/>
    </row>
    <row r="146" spans="1:20" ht="31.5" customHeight="1" x14ac:dyDescent="0.2">
      <c r="A146" s="12"/>
      <c r="B146" s="28" t="s">
        <v>236</v>
      </c>
      <c r="C146" s="10"/>
      <c r="D146" s="61"/>
      <c r="E146" s="11"/>
      <c r="F146" s="48"/>
    </row>
    <row r="147" spans="1:20" ht="24.75" customHeight="1" x14ac:dyDescent="0.2">
      <c r="A147" s="12"/>
      <c r="B147" s="49"/>
      <c r="C147" s="10"/>
      <c r="D147" s="61"/>
      <c r="E147" s="11"/>
      <c r="F147" s="51"/>
    </row>
    <row r="148" spans="1:20" ht="21.75" customHeight="1" x14ac:dyDescent="0.2">
      <c r="A148" s="12"/>
      <c r="B148" s="47"/>
      <c r="C148" s="13"/>
      <c r="D148" s="64"/>
      <c r="E148" s="15"/>
      <c r="F148" s="15"/>
    </row>
    <row r="149" spans="1:20" ht="30.75" customHeight="1" x14ac:dyDescent="0.2">
      <c r="A149" s="12"/>
      <c r="B149" s="28" t="s">
        <v>19</v>
      </c>
      <c r="C149" s="10" t="s">
        <v>18</v>
      </c>
      <c r="D149" s="61">
        <v>1</v>
      </c>
      <c r="E149" s="11"/>
      <c r="F149" s="11"/>
    </row>
    <row r="150" spans="1:20" ht="22.5" customHeight="1" x14ac:dyDescent="0.2">
      <c r="A150" s="12"/>
      <c r="B150" s="47"/>
      <c r="C150" s="13"/>
      <c r="D150" s="14"/>
      <c r="E150" s="15"/>
      <c r="F150" s="15"/>
    </row>
    <row r="151" spans="1:20" ht="20.25" customHeight="1" thickBot="1" x14ac:dyDescent="0.25">
      <c r="A151" s="12"/>
      <c r="B151" s="47"/>
      <c r="C151" s="13"/>
      <c r="D151" s="14"/>
      <c r="E151" s="15"/>
      <c r="F151" s="15"/>
    </row>
    <row r="152" spans="1:20" ht="17.25" customHeight="1" thickBot="1" x14ac:dyDescent="0.3">
      <c r="B152" s="27" t="s">
        <v>239</v>
      </c>
      <c r="C152" s="24"/>
      <c r="D152" s="7"/>
      <c r="E152" s="7"/>
      <c r="F152" s="58" t="e">
        <f>SUM(F149,F146,F135,F124,F113,F100,F88,F76,#REF!,F42,F29,#REF!,#REF!,F17,#REF!,F65,F54)</f>
        <v>#REF!</v>
      </c>
      <c r="H152" s="53"/>
    </row>
    <row r="153" spans="1:20" ht="19.5" customHeight="1" thickBot="1" x14ac:dyDescent="0.3">
      <c r="B153" s="27" t="s">
        <v>240</v>
      </c>
      <c r="F153" s="52" t="e">
        <f>F152*1.21</f>
        <v>#REF!</v>
      </c>
    </row>
    <row r="154" spans="1:20" ht="17.25" customHeight="1" x14ac:dyDescent="0.2"/>
    <row r="155" spans="1:20" ht="18" customHeight="1" x14ac:dyDescent="0.25">
      <c r="E155" s="45"/>
      <c r="F155" s="46"/>
    </row>
    <row r="156" spans="1:20" ht="17.25" customHeight="1" x14ac:dyDescent="0.2"/>
    <row r="157" spans="1:20" ht="18" x14ac:dyDescent="0.25">
      <c r="H157" s="45"/>
      <c r="I157" s="46"/>
    </row>
    <row r="158" spans="1:20" ht="18.75" customHeight="1" x14ac:dyDescent="0.2"/>
    <row r="159" spans="1:20" ht="21" customHeight="1" x14ac:dyDescent="0.2">
      <c r="T159" s="28"/>
    </row>
    <row r="160" spans="1:20" ht="18" x14ac:dyDescent="0.2">
      <c r="A160" s="81"/>
      <c r="B160" s="82"/>
      <c r="C160" s="82"/>
      <c r="D160" s="25"/>
      <c r="E160" s="26"/>
    </row>
    <row r="162" ht="20.25" customHeight="1" x14ac:dyDescent="0.2"/>
    <row r="163" ht="21.75" customHeight="1" x14ac:dyDescent="0.2"/>
    <row r="164" ht="22.5" customHeight="1" x14ac:dyDescent="0.2"/>
    <row r="165" ht="22.5" customHeight="1" x14ac:dyDescent="0.2"/>
  </sheetData>
  <dataConsolidate/>
  <mergeCells count="2">
    <mergeCell ref="A160:C160"/>
    <mergeCell ref="B2:E2"/>
  </mergeCells>
  <phoneticPr fontId="0" type="noConversion"/>
  <pageMargins left="0.19685039370078741" right="0.19685039370078741" top="0.78740157480314965" bottom="0.78740157480314965" header="0.51181102362204722" footer="0.51181102362204722"/>
  <pageSetup paperSize="9" orientation="portrait" horizontalDpi="300" verticalDpi="300" r:id="rId1"/>
  <headerFooter alignWithMargins="0">
    <oddFooter xml:space="preserve">&amp;R&amp;9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DCB0-19DC-48A3-8258-701FEDB6B8D3}">
  <dimension ref="A1:F229"/>
  <sheetViews>
    <sheetView workbookViewId="0">
      <selection activeCell="I12" sqref="I12"/>
    </sheetView>
  </sheetViews>
  <sheetFormatPr defaultRowHeight="12.75" x14ac:dyDescent="0.2"/>
  <cols>
    <col min="2" max="2" width="73.28515625" customWidth="1"/>
    <col min="6" max="6" width="20.28515625" customWidth="1"/>
  </cols>
  <sheetData>
    <row r="1" spans="1:6" ht="13.5" thickBot="1" x14ac:dyDescent="0.25">
      <c r="B1" s="16"/>
    </row>
    <row r="2" spans="1:6" ht="18.75" thickBot="1" x14ac:dyDescent="0.25">
      <c r="A2" s="17"/>
      <c r="B2" s="83" t="s">
        <v>172</v>
      </c>
      <c r="C2" s="84"/>
      <c r="D2" s="84"/>
      <c r="E2" s="85"/>
      <c r="F2" s="17"/>
    </row>
    <row r="3" spans="1:6" ht="13.5" thickBot="1" x14ac:dyDescent="0.25">
      <c r="A3" s="17"/>
      <c r="B3" s="17"/>
      <c r="C3" s="17"/>
      <c r="D3" s="17"/>
      <c r="E3" s="17"/>
      <c r="F3" s="17"/>
    </row>
    <row r="4" spans="1:6" ht="13.5" thickBot="1" x14ac:dyDescent="0.25">
      <c r="A4" s="5" t="s">
        <v>12</v>
      </c>
      <c r="B4" s="6" t="s">
        <v>13</v>
      </c>
      <c r="C4" s="5" t="s">
        <v>14</v>
      </c>
      <c r="D4" s="5" t="s">
        <v>15</v>
      </c>
      <c r="E4" s="5" t="s">
        <v>16</v>
      </c>
      <c r="F4" s="5" t="s">
        <v>17</v>
      </c>
    </row>
    <row r="5" spans="1:6" ht="13.5" thickBot="1" x14ac:dyDescent="0.25">
      <c r="A5" s="7"/>
      <c r="B5" s="8"/>
      <c r="C5" s="7"/>
      <c r="D5" s="7"/>
      <c r="E5" s="7"/>
      <c r="F5" s="7"/>
    </row>
    <row r="6" spans="1:6" ht="15.75" thickBot="1" x14ac:dyDescent="0.25">
      <c r="A6" s="7"/>
      <c r="B6" s="27" t="s">
        <v>8</v>
      </c>
      <c r="C6" s="7"/>
      <c r="D6" s="7"/>
      <c r="E6" s="7"/>
      <c r="F6" s="7"/>
    </row>
    <row r="7" spans="1:6" ht="15" x14ac:dyDescent="0.2">
      <c r="A7" s="7"/>
      <c r="B7" s="38"/>
      <c r="C7" s="7"/>
      <c r="D7" s="7"/>
      <c r="E7" s="7"/>
      <c r="F7" s="7"/>
    </row>
    <row r="8" spans="1:6" x14ac:dyDescent="0.2">
      <c r="A8" s="40"/>
      <c r="B8" s="39" t="s">
        <v>184</v>
      </c>
      <c r="C8" s="7"/>
      <c r="D8" s="7"/>
      <c r="E8" s="7"/>
      <c r="F8" s="7"/>
    </row>
    <row r="9" spans="1:6" ht="25.5" x14ac:dyDescent="0.2">
      <c r="A9" s="9" t="s">
        <v>0</v>
      </c>
      <c r="B9" s="20" t="s">
        <v>61</v>
      </c>
      <c r="C9" s="10" t="s">
        <v>1</v>
      </c>
      <c r="D9" s="61">
        <v>3982</v>
      </c>
      <c r="E9" s="69">
        <v>70</v>
      </c>
      <c r="F9" s="69">
        <f t="shared" ref="F9:F17" si="0">D9*E9</f>
        <v>278740</v>
      </c>
    </row>
    <row r="10" spans="1:6" ht="25.5" x14ac:dyDescent="0.2">
      <c r="A10" s="9" t="s">
        <v>2</v>
      </c>
      <c r="B10" s="20" t="s">
        <v>111</v>
      </c>
      <c r="C10" s="10" t="s">
        <v>9</v>
      </c>
      <c r="D10" s="61">
        <v>35</v>
      </c>
      <c r="E10" s="69">
        <v>395</v>
      </c>
      <c r="F10" s="69">
        <f>D10*E10</f>
        <v>13825</v>
      </c>
    </row>
    <row r="11" spans="1:6" ht="25.5" x14ac:dyDescent="0.2">
      <c r="A11" s="9" t="s">
        <v>3</v>
      </c>
      <c r="B11" s="54" t="s">
        <v>113</v>
      </c>
      <c r="C11" s="10" t="s">
        <v>112</v>
      </c>
      <c r="D11" s="61">
        <v>0</v>
      </c>
      <c r="E11" s="69">
        <v>250</v>
      </c>
      <c r="F11" s="69">
        <f>D11*E11</f>
        <v>0</v>
      </c>
    </row>
    <row r="12" spans="1:6" ht="25.5" x14ac:dyDescent="0.2">
      <c r="A12" s="9" t="s">
        <v>10</v>
      </c>
      <c r="B12" s="20" t="s">
        <v>173</v>
      </c>
      <c r="C12" s="10" t="s">
        <v>1</v>
      </c>
      <c r="D12" s="61">
        <v>398</v>
      </c>
      <c r="E12" s="69">
        <v>280</v>
      </c>
      <c r="F12" s="69">
        <f t="shared" si="0"/>
        <v>111440</v>
      </c>
    </row>
    <row r="13" spans="1:6" ht="25.5" x14ac:dyDescent="0.2">
      <c r="A13" s="9" t="s">
        <v>176</v>
      </c>
      <c r="B13" s="20" t="s">
        <v>177</v>
      </c>
      <c r="C13" s="10" t="s">
        <v>1</v>
      </c>
      <c r="D13" s="61">
        <v>398</v>
      </c>
      <c r="E13" s="69">
        <v>280</v>
      </c>
      <c r="F13" s="69">
        <f t="shared" si="0"/>
        <v>111440</v>
      </c>
    </row>
    <row r="14" spans="1:6" x14ac:dyDescent="0.2">
      <c r="A14" s="9" t="s">
        <v>39</v>
      </c>
      <c r="B14" s="20" t="s">
        <v>36</v>
      </c>
      <c r="C14" s="10" t="s">
        <v>1</v>
      </c>
      <c r="D14" s="61">
        <v>3982</v>
      </c>
      <c r="E14" s="69">
        <v>380</v>
      </c>
      <c r="F14" s="69">
        <f t="shared" si="0"/>
        <v>1513160</v>
      </c>
    </row>
    <row r="15" spans="1:6" x14ac:dyDescent="0.2">
      <c r="A15" s="9" t="s">
        <v>21</v>
      </c>
      <c r="B15" s="20" t="s">
        <v>37</v>
      </c>
      <c r="C15" s="10" t="s">
        <v>40</v>
      </c>
      <c r="D15" s="61">
        <v>16</v>
      </c>
      <c r="E15" s="69">
        <v>3000</v>
      </c>
      <c r="F15" s="69">
        <f t="shared" si="0"/>
        <v>48000</v>
      </c>
    </row>
    <row r="16" spans="1:6" x14ac:dyDescent="0.2">
      <c r="A16" s="9" t="s">
        <v>22</v>
      </c>
      <c r="B16" s="20" t="s">
        <v>38</v>
      </c>
      <c r="C16" s="10" t="s">
        <v>40</v>
      </c>
      <c r="D16" s="61">
        <v>12</v>
      </c>
      <c r="E16" s="69">
        <v>2000</v>
      </c>
      <c r="F16" s="69">
        <f t="shared" si="0"/>
        <v>24000</v>
      </c>
    </row>
    <row r="17" spans="1:6" x14ac:dyDescent="0.2">
      <c r="A17" s="31" t="s">
        <v>23</v>
      </c>
      <c r="B17" s="20" t="s">
        <v>51</v>
      </c>
      <c r="C17" s="10" t="s">
        <v>18</v>
      </c>
      <c r="D17" s="61">
        <v>1</v>
      </c>
      <c r="E17" s="69">
        <v>25000</v>
      </c>
      <c r="F17" s="69">
        <f t="shared" si="0"/>
        <v>25000</v>
      </c>
    </row>
    <row r="18" spans="1:6" x14ac:dyDescent="0.2">
      <c r="A18" s="31"/>
      <c r="B18" s="28" t="s">
        <v>185</v>
      </c>
      <c r="C18" s="10"/>
      <c r="D18" s="61"/>
      <c r="E18" s="69"/>
      <c r="F18" s="70">
        <f>SUM(F9:F17)</f>
        <v>2125605</v>
      </c>
    </row>
    <row r="19" spans="1:6" x14ac:dyDescent="0.2">
      <c r="A19" s="42"/>
      <c r="B19" s="49"/>
      <c r="C19" s="50"/>
      <c r="D19" s="62"/>
      <c r="E19" s="71"/>
      <c r="F19" s="72"/>
    </row>
    <row r="20" spans="1:6" x14ac:dyDescent="0.2">
      <c r="A20" s="42"/>
      <c r="B20" s="43"/>
      <c r="C20" s="18"/>
      <c r="D20" s="63"/>
      <c r="E20" s="73"/>
      <c r="F20" s="73"/>
    </row>
    <row r="21" spans="1:6" x14ac:dyDescent="0.2">
      <c r="A21" s="41"/>
      <c r="B21" s="28" t="s">
        <v>186</v>
      </c>
      <c r="C21" s="23"/>
      <c r="D21" s="64"/>
      <c r="E21" s="74"/>
      <c r="F21" s="74"/>
    </row>
    <row r="22" spans="1:6" ht="25.5" x14ac:dyDescent="0.2">
      <c r="A22" s="9" t="s">
        <v>24</v>
      </c>
      <c r="B22" s="20" t="s">
        <v>61</v>
      </c>
      <c r="C22" s="10" t="s">
        <v>1</v>
      </c>
      <c r="D22" s="61">
        <v>1183</v>
      </c>
      <c r="E22" s="69">
        <v>70</v>
      </c>
      <c r="F22" s="69">
        <f>D22*E22</f>
        <v>82810</v>
      </c>
    </row>
    <row r="23" spans="1:6" ht="38.25" x14ac:dyDescent="0.2">
      <c r="A23" s="9" t="s">
        <v>25</v>
      </c>
      <c r="B23" s="54" t="s">
        <v>83</v>
      </c>
      <c r="C23" s="10" t="s">
        <v>9</v>
      </c>
      <c r="D23" s="65">
        <v>0</v>
      </c>
      <c r="E23" s="75">
        <v>290</v>
      </c>
      <c r="F23" s="75">
        <f>D23*E23</f>
        <v>0</v>
      </c>
    </row>
    <row r="24" spans="1:6" ht="25.5" x14ac:dyDescent="0.2">
      <c r="A24" s="9" t="s">
        <v>26</v>
      </c>
      <c r="B24" s="54" t="s">
        <v>81</v>
      </c>
      <c r="C24" s="10" t="s">
        <v>9</v>
      </c>
      <c r="D24" s="65">
        <v>0</v>
      </c>
      <c r="E24" s="75">
        <v>250</v>
      </c>
      <c r="F24" s="75">
        <f>D24*E24</f>
        <v>0</v>
      </c>
    </row>
    <row r="25" spans="1:6" x14ac:dyDescent="0.2">
      <c r="A25" s="9" t="s">
        <v>27</v>
      </c>
      <c r="B25" s="54" t="s">
        <v>84</v>
      </c>
      <c r="C25" s="10" t="s">
        <v>40</v>
      </c>
      <c r="D25" s="65">
        <v>0</v>
      </c>
      <c r="E25" s="75">
        <v>210</v>
      </c>
      <c r="F25" s="75">
        <f>D25*E25</f>
        <v>0</v>
      </c>
    </row>
    <row r="26" spans="1:6" ht="25.5" x14ac:dyDescent="0.2">
      <c r="A26" s="9" t="s">
        <v>139</v>
      </c>
      <c r="B26" s="20" t="s">
        <v>174</v>
      </c>
      <c r="C26" s="10" t="s">
        <v>1</v>
      </c>
      <c r="D26" s="61">
        <v>177</v>
      </c>
      <c r="E26" s="69">
        <v>280</v>
      </c>
      <c r="F26" s="69">
        <f t="shared" ref="F26:F31" si="1">D26*E26</f>
        <v>49560</v>
      </c>
    </row>
    <row r="27" spans="1:6" ht="25.5" x14ac:dyDescent="0.2">
      <c r="A27" s="9" t="s">
        <v>28</v>
      </c>
      <c r="B27" s="20" t="s">
        <v>175</v>
      </c>
      <c r="C27" s="10" t="s">
        <v>1</v>
      </c>
      <c r="D27" s="61">
        <v>177</v>
      </c>
      <c r="E27" s="69">
        <v>280</v>
      </c>
      <c r="F27" s="69">
        <f t="shared" si="1"/>
        <v>49560</v>
      </c>
    </row>
    <row r="28" spans="1:6" x14ac:dyDescent="0.2">
      <c r="A28" s="9" t="s">
        <v>29</v>
      </c>
      <c r="B28" s="20" t="s">
        <v>36</v>
      </c>
      <c r="C28" s="10" t="s">
        <v>1</v>
      </c>
      <c r="D28" s="61">
        <v>1183</v>
      </c>
      <c r="E28" s="69">
        <v>380</v>
      </c>
      <c r="F28" s="69">
        <f t="shared" si="1"/>
        <v>449540</v>
      </c>
    </row>
    <row r="29" spans="1:6" x14ac:dyDescent="0.2">
      <c r="A29" s="9" t="s">
        <v>30</v>
      </c>
      <c r="B29" s="20" t="s">
        <v>37</v>
      </c>
      <c r="C29" s="10" t="s">
        <v>40</v>
      </c>
      <c r="D29" s="61">
        <v>5</v>
      </c>
      <c r="E29" s="69">
        <v>3000</v>
      </c>
      <c r="F29" s="69">
        <f t="shared" si="1"/>
        <v>15000</v>
      </c>
    </row>
    <row r="30" spans="1:6" x14ac:dyDescent="0.2">
      <c r="A30" s="9" t="s">
        <v>31</v>
      </c>
      <c r="B30" s="20" t="s">
        <v>38</v>
      </c>
      <c r="C30" s="10" t="s">
        <v>40</v>
      </c>
      <c r="D30" s="61">
        <v>5</v>
      </c>
      <c r="E30" s="69">
        <v>2000</v>
      </c>
      <c r="F30" s="69">
        <f t="shared" si="1"/>
        <v>10000</v>
      </c>
    </row>
    <row r="31" spans="1:6" x14ac:dyDescent="0.2">
      <c r="A31" s="9" t="s">
        <v>32</v>
      </c>
      <c r="B31" s="20" t="s">
        <v>51</v>
      </c>
      <c r="C31" s="10" t="s">
        <v>18</v>
      </c>
      <c r="D31" s="61">
        <v>1</v>
      </c>
      <c r="E31" s="69">
        <v>25000</v>
      </c>
      <c r="F31" s="69">
        <f t="shared" si="1"/>
        <v>25000</v>
      </c>
    </row>
    <row r="32" spans="1:6" x14ac:dyDescent="0.2">
      <c r="A32" s="31"/>
      <c r="B32" s="60" t="s">
        <v>187</v>
      </c>
      <c r="C32" s="10"/>
      <c r="D32" s="61"/>
      <c r="E32" s="69"/>
      <c r="F32" s="70">
        <f>SUM(F22:F31)</f>
        <v>681470</v>
      </c>
    </row>
    <row r="33" spans="1:6" x14ac:dyDescent="0.2">
      <c r="A33" s="42"/>
      <c r="B33" s="49"/>
      <c r="C33" s="18"/>
      <c r="D33" s="63"/>
      <c r="E33" s="73"/>
      <c r="F33" s="72"/>
    </row>
    <row r="34" spans="1:6" x14ac:dyDescent="0.2">
      <c r="A34" s="42"/>
      <c r="B34" s="43"/>
      <c r="C34" s="18"/>
      <c r="D34" s="63"/>
      <c r="E34" s="73"/>
      <c r="F34" s="73"/>
    </row>
    <row r="35" spans="1:6" x14ac:dyDescent="0.2">
      <c r="A35" s="41"/>
      <c r="B35" s="28" t="s">
        <v>188</v>
      </c>
      <c r="C35" s="23"/>
      <c r="D35" s="64"/>
      <c r="E35" s="74"/>
      <c r="F35" s="74"/>
    </row>
    <row r="36" spans="1:6" ht="25.5" x14ac:dyDescent="0.2">
      <c r="A36" s="9" t="s">
        <v>33</v>
      </c>
      <c r="B36" s="20" t="s">
        <v>61</v>
      </c>
      <c r="C36" s="10" t="s">
        <v>1</v>
      </c>
      <c r="D36" s="61">
        <v>1882</v>
      </c>
      <c r="E36" s="69">
        <v>70</v>
      </c>
      <c r="F36" s="69">
        <f t="shared" ref="F36:F43" si="2">D36*E36</f>
        <v>131740</v>
      </c>
    </row>
    <row r="37" spans="1:6" ht="38.25" x14ac:dyDescent="0.2">
      <c r="A37" s="9" t="s">
        <v>34</v>
      </c>
      <c r="B37" s="20" t="s">
        <v>114</v>
      </c>
      <c r="C37" s="10" t="s">
        <v>9</v>
      </c>
      <c r="D37" s="61">
        <v>40</v>
      </c>
      <c r="E37" s="69">
        <v>395</v>
      </c>
      <c r="F37" s="69">
        <f t="shared" si="2"/>
        <v>15800</v>
      </c>
    </row>
    <row r="38" spans="1:6" ht="25.5" x14ac:dyDescent="0.2">
      <c r="A38" s="9" t="s">
        <v>42</v>
      </c>
      <c r="B38" s="20" t="s">
        <v>178</v>
      </c>
      <c r="C38" s="10" t="s">
        <v>1</v>
      </c>
      <c r="D38" s="61">
        <v>188</v>
      </c>
      <c r="E38" s="69">
        <v>280</v>
      </c>
      <c r="F38" s="69">
        <f t="shared" si="2"/>
        <v>52640</v>
      </c>
    </row>
    <row r="39" spans="1:6" ht="25.5" x14ac:dyDescent="0.2">
      <c r="A39" s="9" t="s">
        <v>179</v>
      </c>
      <c r="B39" s="20" t="s">
        <v>175</v>
      </c>
      <c r="C39" s="10" t="s">
        <v>1</v>
      </c>
      <c r="D39" s="61">
        <v>188</v>
      </c>
      <c r="E39" s="69">
        <v>280</v>
      </c>
      <c r="F39" s="69">
        <f>D39*E39</f>
        <v>52640</v>
      </c>
    </row>
    <row r="40" spans="1:6" x14ac:dyDescent="0.2">
      <c r="A40" s="9" t="s">
        <v>43</v>
      </c>
      <c r="B40" s="20" t="s">
        <v>36</v>
      </c>
      <c r="C40" s="10" t="s">
        <v>1</v>
      </c>
      <c r="D40" s="61">
        <v>1882</v>
      </c>
      <c r="E40" s="69">
        <v>380</v>
      </c>
      <c r="F40" s="69">
        <f t="shared" si="2"/>
        <v>715160</v>
      </c>
    </row>
    <row r="41" spans="1:6" x14ac:dyDescent="0.2">
      <c r="A41" s="9" t="s">
        <v>44</v>
      </c>
      <c r="B41" s="20" t="s">
        <v>37</v>
      </c>
      <c r="C41" s="10" t="s">
        <v>40</v>
      </c>
      <c r="D41" s="61">
        <v>13</v>
      </c>
      <c r="E41" s="69">
        <v>3000</v>
      </c>
      <c r="F41" s="69">
        <f t="shared" si="2"/>
        <v>39000</v>
      </c>
    </row>
    <row r="42" spans="1:6" x14ac:dyDescent="0.2">
      <c r="A42" s="9" t="s">
        <v>45</v>
      </c>
      <c r="B42" s="20" t="s">
        <v>38</v>
      </c>
      <c r="C42" s="10" t="s">
        <v>40</v>
      </c>
      <c r="D42" s="61">
        <v>13</v>
      </c>
      <c r="E42" s="69">
        <v>2000</v>
      </c>
      <c r="F42" s="69">
        <f t="shared" si="2"/>
        <v>26000</v>
      </c>
    </row>
    <row r="43" spans="1:6" x14ac:dyDescent="0.2">
      <c r="A43" s="9" t="s">
        <v>46</v>
      </c>
      <c r="B43" s="20" t="s">
        <v>51</v>
      </c>
      <c r="C43" s="10" t="s">
        <v>18</v>
      </c>
      <c r="D43" s="61">
        <v>1</v>
      </c>
      <c r="E43" s="69">
        <v>25000</v>
      </c>
      <c r="F43" s="69">
        <f t="shared" si="2"/>
        <v>25000</v>
      </c>
    </row>
    <row r="44" spans="1:6" x14ac:dyDescent="0.2">
      <c r="A44" s="31"/>
      <c r="B44" s="28" t="s">
        <v>189</v>
      </c>
      <c r="C44" s="10"/>
      <c r="D44" s="61"/>
      <c r="E44" s="69"/>
      <c r="F44" s="70">
        <f>SUM(F36:F43)</f>
        <v>1057980</v>
      </c>
    </row>
    <row r="45" spans="1:6" x14ac:dyDescent="0.2">
      <c r="A45" s="42"/>
      <c r="B45" s="49"/>
      <c r="C45" s="18"/>
      <c r="D45" s="63"/>
      <c r="E45" s="73"/>
      <c r="F45" s="72"/>
    </row>
    <row r="46" spans="1:6" x14ac:dyDescent="0.2">
      <c r="A46" s="42"/>
      <c r="B46" s="43"/>
      <c r="C46" s="18"/>
      <c r="D46" s="63"/>
      <c r="E46" s="73"/>
      <c r="F46" s="73"/>
    </row>
    <row r="47" spans="1:6" x14ac:dyDescent="0.2">
      <c r="A47" s="44"/>
      <c r="B47" s="28" t="s">
        <v>190</v>
      </c>
      <c r="C47" s="29"/>
      <c r="D47" s="66"/>
      <c r="E47" s="76"/>
      <c r="F47" s="76"/>
    </row>
    <row r="48" spans="1:6" ht="25.5" x14ac:dyDescent="0.2">
      <c r="A48" s="9" t="s">
        <v>47</v>
      </c>
      <c r="B48" s="20" t="s">
        <v>61</v>
      </c>
      <c r="C48" s="10" t="s">
        <v>1</v>
      </c>
      <c r="D48" s="61">
        <v>868</v>
      </c>
      <c r="E48" s="69">
        <v>70</v>
      </c>
      <c r="F48" s="69">
        <f t="shared" ref="F48:F55" si="3">D48*E48</f>
        <v>60760</v>
      </c>
    </row>
    <row r="49" spans="1:6" ht="38.25" x14ac:dyDescent="0.2">
      <c r="A49" s="9" t="s">
        <v>48</v>
      </c>
      <c r="B49" s="20" t="s">
        <v>114</v>
      </c>
      <c r="C49" s="10" t="s">
        <v>9</v>
      </c>
      <c r="D49" s="61">
        <v>40</v>
      </c>
      <c r="E49" s="69">
        <v>150</v>
      </c>
      <c r="F49" s="69">
        <f t="shared" si="3"/>
        <v>6000</v>
      </c>
    </row>
    <row r="50" spans="1:6" ht="25.5" x14ac:dyDescent="0.2">
      <c r="A50" s="9" t="s">
        <v>49</v>
      </c>
      <c r="B50" s="20" t="s">
        <v>180</v>
      </c>
      <c r="C50" s="10" t="s">
        <v>1</v>
      </c>
      <c r="D50" s="61">
        <v>130</v>
      </c>
      <c r="E50" s="69">
        <v>280</v>
      </c>
      <c r="F50" s="69">
        <f t="shared" si="3"/>
        <v>36400</v>
      </c>
    </row>
    <row r="51" spans="1:6" ht="25.5" x14ac:dyDescent="0.2">
      <c r="A51" s="9" t="s">
        <v>50</v>
      </c>
      <c r="B51" s="20" t="s">
        <v>181</v>
      </c>
      <c r="C51" s="10" t="s">
        <v>1</v>
      </c>
      <c r="D51" s="61">
        <v>130</v>
      </c>
      <c r="E51" s="69">
        <v>280</v>
      </c>
      <c r="F51" s="69">
        <f t="shared" si="3"/>
        <v>36400</v>
      </c>
    </row>
    <row r="52" spans="1:6" x14ac:dyDescent="0.2">
      <c r="A52" s="9" t="s">
        <v>52</v>
      </c>
      <c r="B52" s="20" t="s">
        <v>36</v>
      </c>
      <c r="C52" s="10" t="s">
        <v>1</v>
      </c>
      <c r="D52" s="61">
        <v>868</v>
      </c>
      <c r="E52" s="69">
        <v>380</v>
      </c>
      <c r="F52" s="69">
        <f t="shared" si="3"/>
        <v>329840</v>
      </c>
    </row>
    <row r="53" spans="1:6" x14ac:dyDescent="0.2">
      <c r="A53" s="9" t="s">
        <v>53</v>
      </c>
      <c r="B53" s="54" t="s">
        <v>37</v>
      </c>
      <c r="C53" s="10" t="s">
        <v>40</v>
      </c>
      <c r="D53" s="65">
        <v>4</v>
      </c>
      <c r="E53" s="75">
        <v>2500</v>
      </c>
      <c r="F53" s="75">
        <f t="shared" si="3"/>
        <v>10000</v>
      </c>
    </row>
    <row r="54" spans="1:6" x14ac:dyDescent="0.2">
      <c r="A54" s="9" t="s">
        <v>86</v>
      </c>
      <c r="B54" s="54" t="s">
        <v>38</v>
      </c>
      <c r="C54" s="10" t="s">
        <v>40</v>
      </c>
      <c r="D54" s="65">
        <v>5</v>
      </c>
      <c r="E54" s="75">
        <v>1000</v>
      </c>
      <c r="F54" s="75">
        <f t="shared" si="3"/>
        <v>5000</v>
      </c>
    </row>
    <row r="55" spans="1:6" x14ac:dyDescent="0.2">
      <c r="A55" s="9" t="s">
        <v>87</v>
      </c>
      <c r="B55" s="20" t="s">
        <v>51</v>
      </c>
      <c r="C55" s="10" t="s">
        <v>18</v>
      </c>
      <c r="D55" s="61">
        <v>1</v>
      </c>
      <c r="E55" s="69">
        <v>25000</v>
      </c>
      <c r="F55" s="69">
        <f t="shared" si="3"/>
        <v>25000</v>
      </c>
    </row>
    <row r="56" spans="1:6" x14ac:dyDescent="0.2">
      <c r="A56" s="31"/>
      <c r="B56" s="28" t="s">
        <v>191</v>
      </c>
      <c r="C56" s="10"/>
      <c r="D56" s="61"/>
      <c r="E56" s="69"/>
      <c r="F56" s="70">
        <f>SUM(F48:F55)</f>
        <v>509400</v>
      </c>
    </row>
    <row r="57" spans="1:6" x14ac:dyDescent="0.2">
      <c r="B57" s="49"/>
      <c r="C57" s="13"/>
      <c r="D57" s="64"/>
      <c r="E57" s="74"/>
      <c r="F57" s="72"/>
    </row>
    <row r="58" spans="1:6" x14ac:dyDescent="0.2">
      <c r="B58" s="21"/>
      <c r="C58" s="13"/>
      <c r="D58" s="64"/>
      <c r="E58" s="74"/>
      <c r="F58" s="74"/>
    </row>
    <row r="59" spans="1:6" x14ac:dyDescent="0.2">
      <c r="A59" s="9"/>
      <c r="B59" s="28" t="s">
        <v>192</v>
      </c>
      <c r="C59" s="10"/>
      <c r="D59" s="61"/>
      <c r="E59" s="69"/>
      <c r="F59" s="69"/>
    </row>
    <row r="60" spans="1:6" ht="25.5" x14ac:dyDescent="0.2">
      <c r="A60" s="9" t="s">
        <v>88</v>
      </c>
      <c r="B60" s="20" t="s">
        <v>61</v>
      </c>
      <c r="C60" s="10" t="s">
        <v>1</v>
      </c>
      <c r="D60" s="61">
        <v>1515</v>
      </c>
      <c r="E60" s="69">
        <v>70</v>
      </c>
      <c r="F60" s="69">
        <f>D60*E60</f>
        <v>106050</v>
      </c>
    </row>
    <row r="61" spans="1:6" ht="51" x14ac:dyDescent="0.2">
      <c r="A61" s="9" t="s">
        <v>116</v>
      </c>
      <c r="B61" s="20" t="s">
        <v>220</v>
      </c>
      <c r="C61" s="10" t="s">
        <v>1</v>
      </c>
      <c r="D61" s="61">
        <v>55</v>
      </c>
      <c r="E61" s="69">
        <v>825</v>
      </c>
      <c r="F61" s="69">
        <f>D61*E61</f>
        <v>45375</v>
      </c>
    </row>
    <row r="62" spans="1:6" ht="38.25" x14ac:dyDescent="0.2">
      <c r="A62" s="9" t="s">
        <v>89</v>
      </c>
      <c r="B62" s="20" t="s">
        <v>221</v>
      </c>
      <c r="C62" s="10" t="s">
        <v>1</v>
      </c>
      <c r="D62" s="61">
        <v>55</v>
      </c>
      <c r="E62" s="69">
        <v>1250</v>
      </c>
      <c r="F62" s="69">
        <f>D62*E62</f>
        <v>68750</v>
      </c>
    </row>
    <row r="63" spans="1:6" ht="25.5" x14ac:dyDescent="0.2">
      <c r="A63" s="9" t="s">
        <v>90</v>
      </c>
      <c r="B63" s="20" t="s">
        <v>182</v>
      </c>
      <c r="C63" s="10" t="s">
        <v>1</v>
      </c>
      <c r="D63" s="61">
        <v>152</v>
      </c>
      <c r="E63" s="69">
        <v>280</v>
      </c>
      <c r="F63" s="69">
        <f t="shared" ref="F63:F68" si="4">D63*E63</f>
        <v>42560</v>
      </c>
    </row>
    <row r="64" spans="1:6" ht="25.5" x14ac:dyDescent="0.2">
      <c r="A64" s="9" t="s">
        <v>91</v>
      </c>
      <c r="B64" s="20" t="s">
        <v>183</v>
      </c>
      <c r="C64" s="10" t="s">
        <v>1</v>
      </c>
      <c r="D64" s="61">
        <v>227</v>
      </c>
      <c r="E64" s="69">
        <v>280</v>
      </c>
      <c r="F64" s="69">
        <f t="shared" si="4"/>
        <v>63560</v>
      </c>
    </row>
    <row r="65" spans="1:6" x14ac:dyDescent="0.2">
      <c r="A65" s="9" t="s">
        <v>54</v>
      </c>
      <c r="B65" s="20" t="s">
        <v>36</v>
      </c>
      <c r="C65" s="10" t="s">
        <v>1</v>
      </c>
      <c r="D65" s="61">
        <v>1515</v>
      </c>
      <c r="E65" s="69">
        <v>380</v>
      </c>
      <c r="F65" s="69">
        <f t="shared" si="4"/>
        <v>575700</v>
      </c>
    </row>
    <row r="66" spans="1:6" x14ac:dyDescent="0.2">
      <c r="A66" s="9" t="s">
        <v>55</v>
      </c>
      <c r="B66" s="20" t="s">
        <v>37</v>
      </c>
      <c r="C66" s="10" t="s">
        <v>40</v>
      </c>
      <c r="D66" s="61">
        <v>8</v>
      </c>
      <c r="E66" s="69">
        <v>3000</v>
      </c>
      <c r="F66" s="69">
        <f t="shared" si="4"/>
        <v>24000</v>
      </c>
    </row>
    <row r="67" spans="1:6" x14ac:dyDescent="0.2">
      <c r="A67" s="9" t="s">
        <v>56</v>
      </c>
      <c r="B67" s="20" t="s">
        <v>38</v>
      </c>
      <c r="C67" s="10" t="s">
        <v>40</v>
      </c>
      <c r="D67" s="61">
        <v>4</v>
      </c>
      <c r="E67" s="69">
        <v>2000</v>
      </c>
      <c r="F67" s="69">
        <f t="shared" si="4"/>
        <v>8000</v>
      </c>
    </row>
    <row r="68" spans="1:6" x14ac:dyDescent="0.2">
      <c r="A68" s="9" t="s">
        <v>57</v>
      </c>
      <c r="B68" s="20" t="s">
        <v>51</v>
      </c>
      <c r="C68" s="10" t="s">
        <v>18</v>
      </c>
      <c r="D68" s="61">
        <v>1</v>
      </c>
      <c r="E68" s="69">
        <v>25000</v>
      </c>
      <c r="F68" s="69">
        <f t="shared" si="4"/>
        <v>25000</v>
      </c>
    </row>
    <row r="69" spans="1:6" x14ac:dyDescent="0.2">
      <c r="A69" s="9"/>
      <c r="B69" s="28" t="s">
        <v>193</v>
      </c>
      <c r="C69" s="10"/>
      <c r="D69" s="61"/>
      <c r="E69" s="69"/>
      <c r="F69" s="70">
        <f>SUM(F60:F68)</f>
        <v>958995</v>
      </c>
    </row>
    <row r="70" spans="1:6" x14ac:dyDescent="0.2">
      <c r="A70" s="12"/>
      <c r="B70" s="43"/>
      <c r="C70" s="13"/>
      <c r="D70" s="64"/>
      <c r="E70" s="74"/>
      <c r="F70" s="77"/>
    </row>
    <row r="71" spans="1:6" x14ac:dyDescent="0.2">
      <c r="A71" s="12"/>
      <c r="B71" s="43"/>
      <c r="C71" s="13"/>
      <c r="D71" s="64"/>
      <c r="E71" s="74"/>
      <c r="F71" s="77"/>
    </row>
    <row r="72" spans="1:6" x14ac:dyDescent="0.2">
      <c r="A72" s="40"/>
      <c r="B72" s="39" t="s">
        <v>194</v>
      </c>
      <c r="C72" s="7"/>
      <c r="D72" s="67"/>
      <c r="E72" s="67"/>
      <c r="F72" s="67"/>
    </row>
    <row r="73" spans="1:6" ht="25.5" x14ac:dyDescent="0.2">
      <c r="A73" s="9" t="s">
        <v>0</v>
      </c>
      <c r="B73" s="20" t="s">
        <v>61</v>
      </c>
      <c r="C73" s="10" t="s">
        <v>1</v>
      </c>
      <c r="D73" s="61">
        <v>3034</v>
      </c>
      <c r="E73" s="69">
        <v>70</v>
      </c>
      <c r="F73" s="69">
        <f>D73*E73</f>
        <v>212380</v>
      </c>
    </row>
    <row r="74" spans="1:6" ht="25.5" x14ac:dyDescent="0.2">
      <c r="A74" s="9" t="s">
        <v>2</v>
      </c>
      <c r="B74" s="20" t="s">
        <v>111</v>
      </c>
      <c r="C74" s="10" t="s">
        <v>9</v>
      </c>
      <c r="D74" s="61">
        <v>55</v>
      </c>
      <c r="E74" s="69">
        <v>395</v>
      </c>
      <c r="F74" s="69">
        <f>D74*E74</f>
        <v>21725</v>
      </c>
    </row>
    <row r="75" spans="1:6" ht="25.5" x14ac:dyDescent="0.2">
      <c r="A75" s="9" t="s">
        <v>3</v>
      </c>
      <c r="B75" s="54" t="s">
        <v>113</v>
      </c>
      <c r="C75" s="10" t="s">
        <v>112</v>
      </c>
      <c r="D75" s="61">
        <v>0</v>
      </c>
      <c r="E75" s="69">
        <v>250</v>
      </c>
      <c r="F75" s="69">
        <f>D75*E75</f>
        <v>0</v>
      </c>
    </row>
    <row r="76" spans="1:6" ht="25.5" x14ac:dyDescent="0.2">
      <c r="A76" s="9" t="s">
        <v>10</v>
      </c>
      <c r="B76" s="20" t="s">
        <v>201</v>
      </c>
      <c r="C76" s="10" t="s">
        <v>1</v>
      </c>
      <c r="D76" s="61">
        <v>303</v>
      </c>
      <c r="E76" s="69">
        <v>280</v>
      </c>
      <c r="F76" s="69">
        <f t="shared" ref="F76:F81" si="5">D76*E76</f>
        <v>84840</v>
      </c>
    </row>
    <row r="77" spans="1:6" ht="25.5" x14ac:dyDescent="0.2">
      <c r="A77" s="9" t="s">
        <v>176</v>
      </c>
      <c r="B77" s="20" t="s">
        <v>202</v>
      </c>
      <c r="C77" s="10" t="s">
        <v>1</v>
      </c>
      <c r="D77" s="61">
        <v>303</v>
      </c>
      <c r="E77" s="69">
        <v>280</v>
      </c>
      <c r="F77" s="69">
        <f t="shared" si="5"/>
        <v>84840</v>
      </c>
    </row>
    <row r="78" spans="1:6" x14ac:dyDescent="0.2">
      <c r="A78" s="9" t="s">
        <v>39</v>
      </c>
      <c r="B78" s="20" t="s">
        <v>36</v>
      </c>
      <c r="C78" s="10" t="s">
        <v>1</v>
      </c>
      <c r="D78" s="61">
        <v>3034</v>
      </c>
      <c r="E78" s="69">
        <v>380</v>
      </c>
      <c r="F78" s="69">
        <f t="shared" si="5"/>
        <v>1152920</v>
      </c>
    </row>
    <row r="79" spans="1:6" x14ac:dyDescent="0.2">
      <c r="A79" s="9" t="s">
        <v>21</v>
      </c>
      <c r="B79" s="20" t="s">
        <v>37</v>
      </c>
      <c r="C79" s="10" t="s">
        <v>40</v>
      </c>
      <c r="D79" s="61">
        <v>15</v>
      </c>
      <c r="E79" s="69">
        <v>3000</v>
      </c>
      <c r="F79" s="69">
        <f t="shared" si="5"/>
        <v>45000</v>
      </c>
    </row>
    <row r="80" spans="1:6" x14ac:dyDescent="0.2">
      <c r="A80" s="9" t="s">
        <v>22</v>
      </c>
      <c r="B80" s="20" t="s">
        <v>38</v>
      </c>
      <c r="C80" s="10" t="s">
        <v>40</v>
      </c>
      <c r="D80" s="61">
        <v>4</v>
      </c>
      <c r="E80" s="69">
        <v>2000</v>
      </c>
      <c r="F80" s="69">
        <f t="shared" si="5"/>
        <v>8000</v>
      </c>
    </row>
    <row r="81" spans="1:6" x14ac:dyDescent="0.2">
      <c r="A81" s="31" t="s">
        <v>23</v>
      </c>
      <c r="B81" s="20" t="s">
        <v>51</v>
      </c>
      <c r="C81" s="10" t="s">
        <v>18</v>
      </c>
      <c r="D81" s="61">
        <v>1</v>
      </c>
      <c r="E81" s="69">
        <v>25000</v>
      </c>
      <c r="F81" s="69">
        <f t="shared" si="5"/>
        <v>25000</v>
      </c>
    </row>
    <row r="82" spans="1:6" x14ac:dyDescent="0.2">
      <c r="A82" s="31"/>
      <c r="B82" s="28" t="s">
        <v>195</v>
      </c>
      <c r="C82" s="10"/>
      <c r="D82" s="61"/>
      <c r="E82" s="69"/>
      <c r="F82" s="70">
        <f>SUM(F73:F81)</f>
        <v>1634705</v>
      </c>
    </row>
    <row r="83" spans="1:6" x14ac:dyDescent="0.2">
      <c r="A83" s="12"/>
      <c r="B83" s="43"/>
      <c r="C83" s="13"/>
      <c r="D83" s="64"/>
      <c r="E83" s="74"/>
      <c r="F83" s="77"/>
    </row>
    <row r="84" spans="1:6" x14ac:dyDescent="0.2">
      <c r="A84" s="12"/>
      <c r="B84" s="43"/>
      <c r="C84" s="13"/>
      <c r="D84" s="64"/>
      <c r="E84" s="74"/>
      <c r="F84" s="77"/>
    </row>
    <row r="85" spans="1:6" x14ac:dyDescent="0.2">
      <c r="A85" s="12"/>
      <c r="B85" s="28" t="s">
        <v>205</v>
      </c>
      <c r="C85" s="10"/>
      <c r="D85" s="61"/>
      <c r="E85" s="69"/>
      <c r="F85" s="69"/>
    </row>
    <row r="86" spans="1:6" ht="25.5" x14ac:dyDescent="0.2">
      <c r="A86" s="56" t="s">
        <v>58</v>
      </c>
      <c r="B86" s="20" t="s">
        <v>82</v>
      </c>
      <c r="C86" s="10" t="s">
        <v>18</v>
      </c>
      <c r="D86" s="61">
        <v>1201</v>
      </c>
      <c r="E86" s="69">
        <v>120</v>
      </c>
      <c r="F86" s="69">
        <f t="shared" ref="F86:F92" si="6">D86*E86</f>
        <v>144120</v>
      </c>
    </row>
    <row r="87" spans="1:6" ht="25.5" x14ac:dyDescent="0.2">
      <c r="A87" s="12" t="s">
        <v>59</v>
      </c>
      <c r="B87" s="54" t="s">
        <v>77</v>
      </c>
      <c r="C87" s="10" t="s">
        <v>1</v>
      </c>
      <c r="D87" s="65">
        <v>0</v>
      </c>
      <c r="E87" s="75">
        <v>55</v>
      </c>
      <c r="F87" s="75">
        <f t="shared" si="6"/>
        <v>0</v>
      </c>
    </row>
    <row r="88" spans="1:6" ht="38.25" x14ac:dyDescent="0.2">
      <c r="A88" s="12" t="s">
        <v>60</v>
      </c>
      <c r="B88" s="20" t="s">
        <v>197</v>
      </c>
      <c r="C88" s="10" t="s">
        <v>1</v>
      </c>
      <c r="D88" s="61">
        <v>88</v>
      </c>
      <c r="E88" s="69">
        <v>220</v>
      </c>
      <c r="F88" s="69">
        <f t="shared" si="6"/>
        <v>19360</v>
      </c>
    </row>
    <row r="89" spans="1:6" ht="63.75" x14ac:dyDescent="0.2">
      <c r="A89" s="12" t="s">
        <v>64</v>
      </c>
      <c r="B89" s="54" t="s">
        <v>144</v>
      </c>
      <c r="C89" s="10" t="s">
        <v>1</v>
      </c>
      <c r="D89" s="65">
        <v>190</v>
      </c>
      <c r="E89" s="75">
        <v>0</v>
      </c>
      <c r="F89" s="75">
        <f t="shared" si="6"/>
        <v>0</v>
      </c>
    </row>
    <row r="90" spans="1:6" x14ac:dyDescent="0.2">
      <c r="A90" s="12"/>
      <c r="B90" s="54" t="s">
        <v>143</v>
      </c>
      <c r="C90" s="10" t="s">
        <v>112</v>
      </c>
      <c r="D90" s="65">
        <v>50</v>
      </c>
      <c r="E90" s="75">
        <v>0</v>
      </c>
      <c r="F90" s="75">
        <f t="shared" si="6"/>
        <v>0</v>
      </c>
    </row>
    <row r="91" spans="1:6" ht="25.5" x14ac:dyDescent="0.2">
      <c r="A91" s="12" t="s">
        <v>65</v>
      </c>
      <c r="B91" s="54" t="s">
        <v>81</v>
      </c>
      <c r="C91" s="10" t="s">
        <v>9</v>
      </c>
      <c r="D91" s="65">
        <v>50</v>
      </c>
      <c r="E91" s="75">
        <v>0</v>
      </c>
      <c r="F91" s="75">
        <f t="shared" si="6"/>
        <v>0</v>
      </c>
    </row>
    <row r="92" spans="1:6" x14ac:dyDescent="0.2">
      <c r="A92" s="12" t="s">
        <v>66</v>
      </c>
      <c r="B92" s="54" t="s">
        <v>84</v>
      </c>
      <c r="C92" s="10" t="s">
        <v>40</v>
      </c>
      <c r="D92" s="65">
        <v>50</v>
      </c>
      <c r="E92" s="75">
        <v>0</v>
      </c>
      <c r="F92" s="75">
        <f t="shared" si="6"/>
        <v>0</v>
      </c>
    </row>
    <row r="93" spans="1:6" ht="25.5" x14ac:dyDescent="0.2">
      <c r="A93" s="12" t="s">
        <v>67</v>
      </c>
      <c r="B93" s="20" t="s">
        <v>198</v>
      </c>
      <c r="C93" s="10" t="s">
        <v>1</v>
      </c>
      <c r="D93" s="61">
        <v>240</v>
      </c>
      <c r="E93" s="69">
        <v>280</v>
      </c>
      <c r="F93" s="69">
        <f>D93*E93</f>
        <v>67200</v>
      </c>
    </row>
    <row r="94" spans="1:6" ht="25.5" x14ac:dyDescent="0.2">
      <c r="A94" s="12" t="s">
        <v>196</v>
      </c>
      <c r="B94" s="20" t="s">
        <v>199</v>
      </c>
      <c r="C94" s="10" t="s">
        <v>1</v>
      </c>
      <c r="D94" s="61">
        <v>240</v>
      </c>
      <c r="E94" s="69">
        <v>280</v>
      </c>
      <c r="F94" s="69">
        <f>D94*E94</f>
        <v>67200</v>
      </c>
    </row>
    <row r="95" spans="1:6" x14ac:dyDescent="0.2">
      <c r="A95" s="12" t="s">
        <v>68</v>
      </c>
      <c r="B95" s="20" t="s">
        <v>36</v>
      </c>
      <c r="C95" s="10" t="s">
        <v>1</v>
      </c>
      <c r="D95" s="61">
        <v>1201</v>
      </c>
      <c r="E95" s="69">
        <v>330</v>
      </c>
      <c r="F95" s="69">
        <f t="shared" ref="F95:F98" si="7">D95*E95</f>
        <v>396330</v>
      </c>
    </row>
    <row r="96" spans="1:6" x14ac:dyDescent="0.2">
      <c r="A96" s="12" t="s">
        <v>69</v>
      </c>
      <c r="B96" s="54" t="s">
        <v>37</v>
      </c>
      <c r="C96" s="10" t="s">
        <v>40</v>
      </c>
      <c r="D96" s="65">
        <v>0</v>
      </c>
      <c r="E96" s="75">
        <v>2500</v>
      </c>
      <c r="F96" s="75">
        <f t="shared" si="7"/>
        <v>0</v>
      </c>
    </row>
    <row r="97" spans="1:6" x14ac:dyDescent="0.2">
      <c r="A97" s="12" t="s">
        <v>70</v>
      </c>
      <c r="B97" s="54" t="s">
        <v>38</v>
      </c>
      <c r="C97" s="10" t="s">
        <v>40</v>
      </c>
      <c r="D97" s="65">
        <v>0</v>
      </c>
      <c r="E97" s="75">
        <v>1000</v>
      </c>
      <c r="F97" s="75">
        <f t="shared" si="7"/>
        <v>0</v>
      </c>
    </row>
    <row r="98" spans="1:6" x14ac:dyDescent="0.2">
      <c r="A98" s="12" t="s">
        <v>71</v>
      </c>
      <c r="B98" s="20" t="s">
        <v>51</v>
      </c>
      <c r="C98" s="10" t="s">
        <v>18</v>
      </c>
      <c r="D98" s="61">
        <v>1</v>
      </c>
      <c r="E98" s="69">
        <v>25000</v>
      </c>
      <c r="F98" s="69">
        <f t="shared" si="7"/>
        <v>25000</v>
      </c>
    </row>
    <row r="99" spans="1:6" x14ac:dyDescent="0.2">
      <c r="A99" s="12"/>
      <c r="B99" s="28" t="s">
        <v>204</v>
      </c>
      <c r="C99" s="10"/>
      <c r="D99" s="61"/>
      <c r="E99" s="69"/>
      <c r="F99" s="70">
        <f>SUM(F86:F98)</f>
        <v>719210</v>
      </c>
    </row>
    <row r="100" spans="1:6" x14ac:dyDescent="0.2">
      <c r="A100" s="12"/>
      <c r="B100" s="43"/>
      <c r="C100" s="13"/>
      <c r="D100" s="64"/>
      <c r="E100" s="74"/>
      <c r="F100" s="77"/>
    </row>
    <row r="101" spans="1:6" x14ac:dyDescent="0.2">
      <c r="A101" s="12"/>
      <c r="B101" s="43"/>
      <c r="C101" s="13"/>
      <c r="D101" s="64"/>
      <c r="E101" s="74"/>
      <c r="F101" s="77"/>
    </row>
    <row r="102" spans="1:6" x14ac:dyDescent="0.2">
      <c r="A102" s="12"/>
      <c r="B102" s="28" t="s">
        <v>203</v>
      </c>
      <c r="C102" s="10"/>
      <c r="D102" s="61"/>
      <c r="E102" s="69"/>
      <c r="F102" s="69"/>
    </row>
    <row r="103" spans="1:6" ht="25.5" x14ac:dyDescent="0.2">
      <c r="A103" s="56" t="s">
        <v>58</v>
      </c>
      <c r="B103" s="20" t="s">
        <v>82</v>
      </c>
      <c r="C103" s="10" t="s">
        <v>18</v>
      </c>
      <c r="D103" s="61">
        <v>1088</v>
      </c>
      <c r="E103" s="69">
        <v>35</v>
      </c>
      <c r="F103" s="69">
        <f t="shared" ref="F103:F109" si="8">D103*E103</f>
        <v>38080</v>
      </c>
    </row>
    <row r="104" spans="1:6" ht="25.5" x14ac:dyDescent="0.2">
      <c r="A104" s="12" t="s">
        <v>59</v>
      </c>
      <c r="B104" s="54" t="s">
        <v>77</v>
      </c>
      <c r="C104" s="10" t="s">
        <v>1</v>
      </c>
      <c r="D104" s="65">
        <v>0</v>
      </c>
      <c r="E104" s="75">
        <v>55</v>
      </c>
      <c r="F104" s="75">
        <f t="shared" si="8"/>
        <v>0</v>
      </c>
    </row>
    <row r="105" spans="1:6" x14ac:dyDescent="0.2">
      <c r="A105" s="12" t="s">
        <v>60</v>
      </c>
      <c r="B105" s="20" t="s">
        <v>200</v>
      </c>
      <c r="C105" s="10" t="s">
        <v>112</v>
      </c>
      <c r="D105" s="61">
        <v>544</v>
      </c>
      <c r="E105" s="69">
        <v>25</v>
      </c>
      <c r="F105" s="69">
        <f t="shared" si="8"/>
        <v>13600</v>
      </c>
    </row>
    <row r="106" spans="1:6" ht="63.75" x14ac:dyDescent="0.2">
      <c r="A106" s="12" t="s">
        <v>64</v>
      </c>
      <c r="B106" s="54" t="s">
        <v>144</v>
      </c>
      <c r="C106" s="10" t="s">
        <v>1</v>
      </c>
      <c r="D106" s="65">
        <v>190</v>
      </c>
      <c r="E106" s="75">
        <v>0</v>
      </c>
      <c r="F106" s="75">
        <f t="shared" si="8"/>
        <v>0</v>
      </c>
    </row>
    <row r="107" spans="1:6" x14ac:dyDescent="0.2">
      <c r="A107" s="12"/>
      <c r="B107" s="54" t="s">
        <v>143</v>
      </c>
      <c r="C107" s="10" t="s">
        <v>112</v>
      </c>
      <c r="D107" s="65">
        <v>50</v>
      </c>
      <c r="E107" s="75">
        <v>0</v>
      </c>
      <c r="F107" s="75">
        <f t="shared" si="8"/>
        <v>0</v>
      </c>
    </row>
    <row r="108" spans="1:6" ht="25.5" x14ac:dyDescent="0.2">
      <c r="A108" s="12" t="s">
        <v>65</v>
      </c>
      <c r="B108" s="54" t="s">
        <v>81</v>
      </c>
      <c r="C108" s="10" t="s">
        <v>9</v>
      </c>
      <c r="D108" s="65">
        <v>50</v>
      </c>
      <c r="E108" s="75">
        <v>0</v>
      </c>
      <c r="F108" s="75">
        <f t="shared" si="8"/>
        <v>0</v>
      </c>
    </row>
    <row r="109" spans="1:6" x14ac:dyDescent="0.2">
      <c r="A109" s="12" t="s">
        <v>66</v>
      </c>
      <c r="B109" s="54" t="s">
        <v>84</v>
      </c>
      <c r="C109" s="10" t="s">
        <v>40</v>
      </c>
      <c r="D109" s="65">
        <v>50</v>
      </c>
      <c r="E109" s="75">
        <v>0</v>
      </c>
      <c r="F109" s="75">
        <f t="shared" si="8"/>
        <v>0</v>
      </c>
    </row>
    <row r="110" spans="1:6" ht="25.5" x14ac:dyDescent="0.2">
      <c r="A110" s="12" t="s">
        <v>67</v>
      </c>
      <c r="B110" s="20" t="s">
        <v>201</v>
      </c>
      <c r="C110" s="10" t="s">
        <v>1</v>
      </c>
      <c r="D110" s="61">
        <v>109</v>
      </c>
      <c r="E110" s="69">
        <v>109</v>
      </c>
      <c r="F110" s="69">
        <f>D110*E110</f>
        <v>11881</v>
      </c>
    </row>
    <row r="111" spans="1:6" ht="25.5" x14ac:dyDescent="0.2">
      <c r="A111" s="12" t="s">
        <v>196</v>
      </c>
      <c r="B111" s="20" t="s">
        <v>202</v>
      </c>
      <c r="C111" s="10" t="s">
        <v>1</v>
      </c>
      <c r="D111" s="61">
        <v>109</v>
      </c>
      <c r="E111" s="69">
        <v>109</v>
      </c>
      <c r="F111" s="69">
        <f>D111*E111</f>
        <v>11881</v>
      </c>
    </row>
    <row r="112" spans="1:6" x14ac:dyDescent="0.2">
      <c r="A112" s="12" t="s">
        <v>68</v>
      </c>
      <c r="B112" s="20" t="s">
        <v>36</v>
      </c>
      <c r="C112" s="10" t="s">
        <v>1</v>
      </c>
      <c r="D112" s="61">
        <v>1088</v>
      </c>
      <c r="E112" s="69">
        <v>330</v>
      </c>
      <c r="F112" s="69">
        <f t="shared" ref="F112:F115" si="9">D112*E112</f>
        <v>359040</v>
      </c>
    </row>
    <row r="113" spans="1:6" x14ac:dyDescent="0.2">
      <c r="A113" s="12" t="s">
        <v>69</v>
      </c>
      <c r="B113" s="54" t="s">
        <v>37</v>
      </c>
      <c r="C113" s="10" t="s">
        <v>40</v>
      </c>
      <c r="D113" s="65">
        <v>0</v>
      </c>
      <c r="E113" s="75">
        <v>2500</v>
      </c>
      <c r="F113" s="75">
        <f t="shared" si="9"/>
        <v>0</v>
      </c>
    </row>
    <row r="114" spans="1:6" x14ac:dyDescent="0.2">
      <c r="A114" s="12" t="s">
        <v>70</v>
      </c>
      <c r="B114" s="54" t="s">
        <v>38</v>
      </c>
      <c r="C114" s="10" t="s">
        <v>40</v>
      </c>
      <c r="D114" s="65">
        <v>0</v>
      </c>
      <c r="E114" s="75">
        <v>1000</v>
      </c>
      <c r="F114" s="75">
        <f t="shared" si="9"/>
        <v>0</v>
      </c>
    </row>
    <row r="115" spans="1:6" x14ac:dyDescent="0.2">
      <c r="A115" s="12" t="s">
        <v>71</v>
      </c>
      <c r="B115" s="20" t="s">
        <v>51</v>
      </c>
      <c r="C115" s="10" t="s">
        <v>18</v>
      </c>
      <c r="D115" s="61">
        <v>1</v>
      </c>
      <c r="E115" s="69">
        <v>25000</v>
      </c>
      <c r="F115" s="69">
        <f t="shared" si="9"/>
        <v>25000</v>
      </c>
    </row>
    <row r="116" spans="1:6" x14ac:dyDescent="0.2">
      <c r="A116" s="12"/>
      <c r="B116" s="28" t="s">
        <v>206</v>
      </c>
      <c r="C116" s="10"/>
      <c r="D116" s="61"/>
      <c r="E116" s="69"/>
      <c r="F116" s="70">
        <f>SUM(F103:F115)</f>
        <v>459482</v>
      </c>
    </row>
    <row r="117" spans="1:6" x14ac:dyDescent="0.2">
      <c r="A117" s="12"/>
      <c r="B117" s="43"/>
      <c r="C117" s="13"/>
      <c r="D117" s="64"/>
      <c r="E117" s="74"/>
      <c r="F117" s="77"/>
    </row>
    <row r="118" spans="1:6" x14ac:dyDescent="0.2">
      <c r="A118" s="12"/>
      <c r="B118" s="43"/>
      <c r="C118" s="13"/>
      <c r="D118" s="64"/>
      <c r="E118" s="74"/>
      <c r="F118" s="77"/>
    </row>
    <row r="119" spans="1:6" x14ac:dyDescent="0.2">
      <c r="A119" s="12"/>
      <c r="B119" s="47"/>
      <c r="C119" s="13"/>
      <c r="D119" s="64"/>
      <c r="E119" s="74"/>
      <c r="F119" s="74"/>
    </row>
    <row r="120" spans="1:6" x14ac:dyDescent="0.2">
      <c r="A120" s="12" cm="1">
        <f t="array" aca="1" ref="A120" ca="1">A120:F134</f>
        <v>0</v>
      </c>
      <c r="B120" s="28" t="s">
        <v>207</v>
      </c>
      <c r="C120" s="10"/>
      <c r="D120" s="61"/>
      <c r="E120" s="69"/>
      <c r="F120" s="69"/>
    </row>
    <row r="121" spans="1:6" ht="25.5" x14ac:dyDescent="0.2">
      <c r="A121" s="56" t="s">
        <v>58</v>
      </c>
      <c r="B121" s="20" t="s">
        <v>82</v>
      </c>
      <c r="C121" s="10" t="s">
        <v>18</v>
      </c>
      <c r="D121" s="61">
        <v>3796</v>
      </c>
      <c r="E121" s="69">
        <v>35</v>
      </c>
      <c r="F121" s="69">
        <f t="shared" ref="F121:F133" si="10">D121*E121</f>
        <v>132860</v>
      </c>
    </row>
    <row r="122" spans="1:6" ht="25.5" x14ac:dyDescent="0.2">
      <c r="A122" s="12" t="s">
        <v>59</v>
      </c>
      <c r="B122" s="54" t="s">
        <v>77</v>
      </c>
      <c r="C122" s="10" t="s">
        <v>1</v>
      </c>
      <c r="D122" s="65">
        <v>0</v>
      </c>
      <c r="E122" s="75">
        <v>55</v>
      </c>
      <c r="F122" s="75">
        <f t="shared" si="10"/>
        <v>0</v>
      </c>
    </row>
    <row r="123" spans="1:6" x14ac:dyDescent="0.2">
      <c r="A123" s="12" t="s">
        <v>60</v>
      </c>
      <c r="B123" s="20" t="s">
        <v>200</v>
      </c>
      <c r="C123" s="10" t="s">
        <v>112</v>
      </c>
      <c r="D123" s="61">
        <v>1898</v>
      </c>
      <c r="E123" s="69">
        <v>25</v>
      </c>
      <c r="F123" s="69">
        <f t="shared" si="10"/>
        <v>47450</v>
      </c>
    </row>
    <row r="124" spans="1:6" ht="63.75" x14ac:dyDescent="0.2">
      <c r="A124" s="12" t="s">
        <v>64</v>
      </c>
      <c r="B124" s="54" t="s">
        <v>144</v>
      </c>
      <c r="C124" s="10" t="s">
        <v>1</v>
      </c>
      <c r="D124" s="65">
        <v>190</v>
      </c>
      <c r="E124" s="75">
        <v>0</v>
      </c>
      <c r="F124" s="75">
        <f t="shared" si="10"/>
        <v>0</v>
      </c>
    </row>
    <row r="125" spans="1:6" x14ac:dyDescent="0.2">
      <c r="A125" s="12"/>
      <c r="B125" s="54" t="s">
        <v>143</v>
      </c>
      <c r="C125" s="10" t="s">
        <v>112</v>
      </c>
      <c r="D125" s="65">
        <v>50</v>
      </c>
      <c r="E125" s="75">
        <v>0</v>
      </c>
      <c r="F125" s="75">
        <f t="shared" si="10"/>
        <v>0</v>
      </c>
    </row>
    <row r="126" spans="1:6" ht="25.5" x14ac:dyDescent="0.2">
      <c r="A126" s="12" t="s">
        <v>65</v>
      </c>
      <c r="B126" s="54" t="s">
        <v>81</v>
      </c>
      <c r="C126" s="10" t="s">
        <v>9</v>
      </c>
      <c r="D126" s="65">
        <v>50</v>
      </c>
      <c r="E126" s="75">
        <v>0</v>
      </c>
      <c r="F126" s="75">
        <f t="shared" si="10"/>
        <v>0</v>
      </c>
    </row>
    <row r="127" spans="1:6" x14ac:dyDescent="0.2">
      <c r="A127" s="12" t="s">
        <v>66</v>
      </c>
      <c r="B127" s="54" t="s">
        <v>84</v>
      </c>
      <c r="C127" s="10" t="s">
        <v>40</v>
      </c>
      <c r="D127" s="65">
        <v>50</v>
      </c>
      <c r="E127" s="75">
        <v>0</v>
      </c>
      <c r="F127" s="75">
        <f t="shared" si="10"/>
        <v>0</v>
      </c>
    </row>
    <row r="128" spans="1:6" ht="25.5" x14ac:dyDescent="0.2">
      <c r="A128" s="12" t="s">
        <v>67</v>
      </c>
      <c r="B128" s="20" t="s">
        <v>201</v>
      </c>
      <c r="C128" s="10" t="s">
        <v>1</v>
      </c>
      <c r="D128" s="61">
        <v>380</v>
      </c>
      <c r="E128" s="69">
        <v>280</v>
      </c>
      <c r="F128" s="69">
        <f>D128*E128</f>
        <v>106400</v>
      </c>
    </row>
    <row r="129" spans="1:6" ht="25.5" x14ac:dyDescent="0.2">
      <c r="A129" s="12" t="s">
        <v>196</v>
      </c>
      <c r="B129" s="20" t="s">
        <v>177</v>
      </c>
      <c r="C129" s="10" t="s">
        <v>1</v>
      </c>
      <c r="D129" s="61">
        <v>380</v>
      </c>
      <c r="E129" s="69">
        <v>280</v>
      </c>
      <c r="F129" s="69">
        <f>D129*E129</f>
        <v>106400</v>
      </c>
    </row>
    <row r="130" spans="1:6" x14ac:dyDescent="0.2">
      <c r="A130" s="12" t="s">
        <v>68</v>
      </c>
      <c r="B130" s="20" t="s">
        <v>36</v>
      </c>
      <c r="C130" s="10" t="s">
        <v>1</v>
      </c>
      <c r="D130" s="61">
        <v>3796</v>
      </c>
      <c r="E130" s="69">
        <v>330</v>
      </c>
      <c r="F130" s="69">
        <f t="shared" si="10"/>
        <v>1252680</v>
      </c>
    </row>
    <row r="131" spans="1:6" x14ac:dyDescent="0.2">
      <c r="A131" s="12" t="s">
        <v>69</v>
      </c>
      <c r="B131" s="54" t="s">
        <v>37</v>
      </c>
      <c r="C131" s="10" t="s">
        <v>40</v>
      </c>
      <c r="D131" s="65">
        <v>0</v>
      </c>
      <c r="E131" s="75">
        <v>2500</v>
      </c>
      <c r="F131" s="75">
        <f t="shared" si="10"/>
        <v>0</v>
      </c>
    </row>
    <row r="132" spans="1:6" x14ac:dyDescent="0.2">
      <c r="A132" s="12" t="s">
        <v>70</v>
      </c>
      <c r="B132" s="54" t="s">
        <v>38</v>
      </c>
      <c r="C132" s="10" t="s">
        <v>40</v>
      </c>
      <c r="D132" s="65">
        <v>0</v>
      </c>
      <c r="E132" s="75">
        <v>1000</v>
      </c>
      <c r="F132" s="75">
        <f t="shared" si="10"/>
        <v>0</v>
      </c>
    </row>
    <row r="133" spans="1:6" x14ac:dyDescent="0.2">
      <c r="A133" s="12" t="s">
        <v>71</v>
      </c>
      <c r="B133" s="20" t="s">
        <v>51</v>
      </c>
      <c r="C133" s="10" t="s">
        <v>18</v>
      </c>
      <c r="D133" s="61">
        <v>1</v>
      </c>
      <c r="E133" s="69">
        <v>25000</v>
      </c>
      <c r="F133" s="69">
        <f t="shared" si="10"/>
        <v>25000</v>
      </c>
    </row>
    <row r="134" spans="1:6" x14ac:dyDescent="0.2">
      <c r="A134" s="12"/>
      <c r="B134" s="28" t="s">
        <v>208</v>
      </c>
      <c r="C134" s="10"/>
      <c r="D134" s="61"/>
      <c r="E134" s="69"/>
      <c r="F134" s="70">
        <f>SUM(F121:F133)</f>
        <v>1670790</v>
      </c>
    </row>
    <row r="135" spans="1:6" x14ac:dyDescent="0.2">
      <c r="A135" s="12"/>
      <c r="B135" s="49"/>
      <c r="C135" s="10"/>
      <c r="D135" s="61"/>
      <c r="E135" s="69"/>
      <c r="F135" s="72"/>
    </row>
    <row r="136" spans="1:6" x14ac:dyDescent="0.2">
      <c r="A136" s="12"/>
      <c r="B136" s="28"/>
      <c r="C136" s="10"/>
      <c r="D136" s="61"/>
      <c r="E136" s="69"/>
      <c r="F136" s="70"/>
    </row>
    <row r="137" spans="1:6" x14ac:dyDescent="0.2">
      <c r="A137" s="12"/>
      <c r="B137" s="28" t="s">
        <v>209</v>
      </c>
      <c r="C137" s="10"/>
      <c r="D137" s="61"/>
      <c r="E137" s="69"/>
      <c r="F137" s="69"/>
    </row>
    <row r="138" spans="1:6" ht="25.5" x14ac:dyDescent="0.2">
      <c r="A138" s="12" t="s">
        <v>72</v>
      </c>
      <c r="B138" s="20" t="s">
        <v>63</v>
      </c>
      <c r="C138" s="10" t="s">
        <v>1</v>
      </c>
      <c r="D138" s="61">
        <v>1024</v>
      </c>
      <c r="E138" s="69">
        <v>70</v>
      </c>
      <c r="F138" s="69">
        <f t="shared" ref="F138:F145" si="11">D138*E138</f>
        <v>71680</v>
      </c>
    </row>
    <row r="139" spans="1:6" ht="25.5" x14ac:dyDescent="0.2">
      <c r="A139" s="12" t="s">
        <v>73</v>
      </c>
      <c r="B139" s="20" t="s">
        <v>35</v>
      </c>
      <c r="C139" s="10" t="s">
        <v>9</v>
      </c>
      <c r="D139" s="61">
        <v>25</v>
      </c>
      <c r="E139" s="69">
        <v>140</v>
      </c>
      <c r="F139" s="69">
        <f t="shared" si="11"/>
        <v>3500</v>
      </c>
    </row>
    <row r="140" spans="1:6" ht="25.5" x14ac:dyDescent="0.2">
      <c r="A140" s="12" t="s">
        <v>74</v>
      </c>
      <c r="B140" s="20" t="s">
        <v>213</v>
      </c>
      <c r="C140" s="10" t="s">
        <v>1</v>
      </c>
      <c r="D140" s="61">
        <v>102</v>
      </c>
      <c r="E140" s="69">
        <v>280</v>
      </c>
      <c r="F140" s="69">
        <f>D140*E140</f>
        <v>28560</v>
      </c>
    </row>
    <row r="141" spans="1:6" ht="25.5" x14ac:dyDescent="0.2">
      <c r="A141" s="12" t="s">
        <v>75</v>
      </c>
      <c r="B141" s="54" t="s">
        <v>211</v>
      </c>
      <c r="C141" s="57" t="s">
        <v>212</v>
      </c>
      <c r="D141" s="65">
        <v>89</v>
      </c>
      <c r="E141" s="75">
        <v>0</v>
      </c>
      <c r="F141" s="75">
        <f>D141*E141</f>
        <v>0</v>
      </c>
    </row>
    <row r="142" spans="1:6" x14ac:dyDescent="0.2">
      <c r="A142" s="12" t="s">
        <v>76</v>
      </c>
      <c r="B142" s="20" t="s">
        <v>62</v>
      </c>
      <c r="C142" s="10" t="s">
        <v>1</v>
      </c>
      <c r="D142" s="61">
        <v>1024</v>
      </c>
      <c r="E142" s="69">
        <v>380</v>
      </c>
      <c r="F142" s="69">
        <f t="shared" si="11"/>
        <v>389120</v>
      </c>
    </row>
    <row r="143" spans="1:6" x14ac:dyDescent="0.2">
      <c r="A143" s="12" t="s">
        <v>92</v>
      </c>
      <c r="B143" s="20" t="s">
        <v>37</v>
      </c>
      <c r="C143" s="10" t="s">
        <v>40</v>
      </c>
      <c r="D143" s="61">
        <v>10</v>
      </c>
      <c r="E143" s="69">
        <v>3000</v>
      </c>
      <c r="F143" s="69">
        <f t="shared" si="11"/>
        <v>30000</v>
      </c>
    </row>
    <row r="144" spans="1:6" x14ac:dyDescent="0.2">
      <c r="A144" s="12" t="s">
        <v>93</v>
      </c>
      <c r="B144" s="20" t="s">
        <v>38</v>
      </c>
      <c r="C144" s="10" t="s">
        <v>40</v>
      </c>
      <c r="D144" s="61">
        <v>13</v>
      </c>
      <c r="E144" s="69">
        <v>2000</v>
      </c>
      <c r="F144" s="69">
        <f t="shared" si="11"/>
        <v>26000</v>
      </c>
    </row>
    <row r="145" spans="1:6" x14ac:dyDescent="0.2">
      <c r="A145" s="12" t="s">
        <v>94</v>
      </c>
      <c r="B145" s="20" t="s">
        <v>51</v>
      </c>
      <c r="C145" s="10" t="s">
        <v>18</v>
      </c>
      <c r="D145" s="61">
        <v>1</v>
      </c>
      <c r="E145" s="69">
        <v>25000</v>
      </c>
      <c r="F145" s="69">
        <f t="shared" si="11"/>
        <v>25000</v>
      </c>
    </row>
    <row r="146" spans="1:6" x14ac:dyDescent="0.2">
      <c r="A146" s="12"/>
      <c r="B146" s="28" t="s">
        <v>210</v>
      </c>
      <c r="C146" s="10"/>
      <c r="D146" s="61"/>
      <c r="E146" s="69"/>
      <c r="F146" s="70">
        <f>SUM(F138:F145)</f>
        <v>573860</v>
      </c>
    </row>
    <row r="147" spans="1:6" x14ac:dyDescent="0.2">
      <c r="A147" s="12"/>
      <c r="B147" s="49"/>
      <c r="C147" s="10"/>
      <c r="D147" s="61"/>
      <c r="E147" s="69"/>
      <c r="F147" s="72"/>
    </row>
    <row r="148" spans="1:6" x14ac:dyDescent="0.2">
      <c r="A148" s="12"/>
      <c r="B148" s="49"/>
      <c r="C148" s="10"/>
      <c r="D148" s="61"/>
      <c r="E148" s="69"/>
      <c r="F148" s="72"/>
    </row>
    <row r="149" spans="1:6" x14ac:dyDescent="0.2">
      <c r="A149" s="12"/>
      <c r="B149" s="43" t="s">
        <v>214</v>
      </c>
      <c r="C149" s="10"/>
      <c r="D149" s="61"/>
      <c r="E149" s="69"/>
      <c r="F149" s="72"/>
    </row>
    <row r="150" spans="1:6" ht="25.5" x14ac:dyDescent="0.2">
      <c r="A150" s="12" t="s">
        <v>95</v>
      </c>
      <c r="B150" s="20" t="s">
        <v>63</v>
      </c>
      <c r="C150" s="10" t="s">
        <v>1</v>
      </c>
      <c r="D150" s="61">
        <v>1443</v>
      </c>
      <c r="E150" s="69">
        <v>70</v>
      </c>
      <c r="F150" s="69">
        <f t="shared" ref="F150:F157" si="12">D150*E150</f>
        <v>101010</v>
      </c>
    </row>
    <row r="151" spans="1:6" ht="25.5" x14ac:dyDescent="0.2">
      <c r="A151" s="12" t="s">
        <v>96</v>
      </c>
      <c r="B151" s="20" t="s">
        <v>35</v>
      </c>
      <c r="C151" s="10" t="s">
        <v>9</v>
      </c>
      <c r="D151" s="61">
        <v>140</v>
      </c>
      <c r="E151" s="69">
        <v>140</v>
      </c>
      <c r="F151" s="75">
        <f t="shared" si="12"/>
        <v>19600</v>
      </c>
    </row>
    <row r="152" spans="1:6" ht="25.5" x14ac:dyDescent="0.2">
      <c r="A152" s="12" t="s">
        <v>97</v>
      </c>
      <c r="B152" s="20" t="s">
        <v>217</v>
      </c>
      <c r="C152" s="10" t="s">
        <v>1</v>
      </c>
      <c r="D152" s="61">
        <v>140</v>
      </c>
      <c r="E152" s="69">
        <v>280</v>
      </c>
      <c r="F152" s="69">
        <f t="shared" si="12"/>
        <v>39200</v>
      </c>
    </row>
    <row r="153" spans="1:6" ht="25.5" x14ac:dyDescent="0.2">
      <c r="A153" s="12" t="s">
        <v>98</v>
      </c>
      <c r="B153" s="20" t="s">
        <v>216</v>
      </c>
      <c r="C153" s="10" t="s">
        <v>1</v>
      </c>
      <c r="D153" s="61">
        <v>140</v>
      </c>
      <c r="E153" s="69">
        <v>280</v>
      </c>
      <c r="F153" s="69">
        <f t="shared" si="12"/>
        <v>39200</v>
      </c>
    </row>
    <row r="154" spans="1:6" x14ac:dyDescent="0.2">
      <c r="A154" s="12" t="s">
        <v>99</v>
      </c>
      <c r="B154" s="20" t="s">
        <v>62</v>
      </c>
      <c r="C154" s="10" t="s">
        <v>1</v>
      </c>
      <c r="D154" s="61">
        <v>1443</v>
      </c>
      <c r="E154" s="69">
        <v>380</v>
      </c>
      <c r="F154" s="69">
        <f t="shared" si="12"/>
        <v>548340</v>
      </c>
    </row>
    <row r="155" spans="1:6" x14ac:dyDescent="0.2">
      <c r="A155" s="12" t="s">
        <v>100</v>
      </c>
      <c r="B155" s="20" t="s">
        <v>37</v>
      </c>
      <c r="C155" s="10" t="s">
        <v>40</v>
      </c>
      <c r="D155" s="61">
        <v>9</v>
      </c>
      <c r="E155" s="69">
        <v>3000</v>
      </c>
      <c r="F155" s="69">
        <f t="shared" si="12"/>
        <v>27000</v>
      </c>
    </row>
    <row r="156" spans="1:6" x14ac:dyDescent="0.2">
      <c r="A156" s="12" t="s">
        <v>101</v>
      </c>
      <c r="B156" s="20" t="s">
        <v>38</v>
      </c>
      <c r="C156" s="10" t="s">
        <v>40</v>
      </c>
      <c r="D156" s="61">
        <v>6</v>
      </c>
      <c r="E156" s="69">
        <v>2000</v>
      </c>
      <c r="F156" s="69">
        <f t="shared" si="12"/>
        <v>12000</v>
      </c>
    </row>
    <row r="157" spans="1:6" x14ac:dyDescent="0.2">
      <c r="A157" s="12" t="s">
        <v>102</v>
      </c>
      <c r="B157" s="20" t="s">
        <v>51</v>
      </c>
      <c r="C157" s="10" t="s">
        <v>18</v>
      </c>
      <c r="D157" s="61">
        <v>1</v>
      </c>
      <c r="E157" s="69">
        <v>25000</v>
      </c>
      <c r="F157" s="69">
        <f t="shared" si="12"/>
        <v>25000</v>
      </c>
    </row>
    <row r="158" spans="1:6" x14ac:dyDescent="0.2">
      <c r="A158" s="12"/>
      <c r="B158" s="43" t="s">
        <v>215</v>
      </c>
      <c r="C158" s="10"/>
      <c r="D158" s="61"/>
      <c r="E158" s="69"/>
      <c r="F158" s="70">
        <f>SUM(F150:F157)</f>
        <v>811350</v>
      </c>
    </row>
    <row r="159" spans="1:6" x14ac:dyDescent="0.2">
      <c r="A159" s="12"/>
      <c r="B159" s="49"/>
      <c r="C159" s="10"/>
      <c r="D159" s="61"/>
      <c r="E159" s="69"/>
      <c r="F159" s="72"/>
    </row>
    <row r="160" spans="1:6" x14ac:dyDescent="0.2">
      <c r="A160" s="12"/>
      <c r="B160" s="49"/>
      <c r="C160" s="10"/>
      <c r="D160" s="61"/>
      <c r="E160" s="69"/>
      <c r="F160" s="72"/>
    </row>
    <row r="161" spans="1:6" x14ac:dyDescent="0.2">
      <c r="A161" s="12"/>
      <c r="B161" s="43" t="s">
        <v>218</v>
      </c>
      <c r="C161" s="10"/>
      <c r="D161" s="61"/>
      <c r="E161" s="69"/>
      <c r="F161" s="72"/>
    </row>
    <row r="162" spans="1:6" ht="25.5" x14ac:dyDescent="0.2">
      <c r="A162" s="12" t="s">
        <v>103</v>
      </c>
      <c r="B162" s="20" t="s">
        <v>63</v>
      </c>
      <c r="C162" s="10" t="s">
        <v>1</v>
      </c>
      <c r="D162" s="61">
        <v>947</v>
      </c>
      <c r="E162" s="69">
        <v>70</v>
      </c>
      <c r="F162" s="69">
        <f t="shared" ref="F162:F169" si="13">D162*E162</f>
        <v>66290</v>
      </c>
    </row>
    <row r="163" spans="1:6" ht="25.5" x14ac:dyDescent="0.2">
      <c r="A163" s="12" t="s">
        <v>104</v>
      </c>
      <c r="B163" s="54" t="s">
        <v>35</v>
      </c>
      <c r="C163" s="10" t="s">
        <v>9</v>
      </c>
      <c r="D163" s="61">
        <v>25</v>
      </c>
      <c r="E163" s="69">
        <v>140</v>
      </c>
      <c r="F163" s="75">
        <f t="shared" si="13"/>
        <v>3500</v>
      </c>
    </row>
    <row r="164" spans="1:6" ht="25.5" x14ac:dyDescent="0.2">
      <c r="A164" s="12" t="s">
        <v>105</v>
      </c>
      <c r="B164" s="20" t="s">
        <v>219</v>
      </c>
      <c r="C164" s="10" t="s">
        <v>1</v>
      </c>
      <c r="D164" s="61">
        <v>95</v>
      </c>
      <c r="E164" s="69">
        <v>280</v>
      </c>
      <c r="F164" s="69">
        <f t="shared" si="13"/>
        <v>26600</v>
      </c>
    </row>
    <row r="165" spans="1:6" ht="25.5" x14ac:dyDescent="0.2">
      <c r="A165" s="12" t="s">
        <v>106</v>
      </c>
      <c r="B165" s="20" t="s">
        <v>216</v>
      </c>
      <c r="C165" s="10" t="s">
        <v>1</v>
      </c>
      <c r="D165" s="61">
        <v>95</v>
      </c>
      <c r="E165" s="69">
        <v>280</v>
      </c>
      <c r="F165" s="69">
        <f t="shared" si="13"/>
        <v>26600</v>
      </c>
    </row>
    <row r="166" spans="1:6" x14ac:dyDescent="0.2">
      <c r="A166" s="12" t="s">
        <v>107</v>
      </c>
      <c r="B166" s="20" t="s">
        <v>62</v>
      </c>
      <c r="C166" s="10" t="s">
        <v>1</v>
      </c>
      <c r="D166" s="61">
        <v>947</v>
      </c>
      <c r="E166" s="69">
        <v>380</v>
      </c>
      <c r="F166" s="69">
        <f t="shared" si="13"/>
        <v>359860</v>
      </c>
    </row>
    <row r="167" spans="1:6" x14ac:dyDescent="0.2">
      <c r="A167" s="12" t="s">
        <v>108</v>
      </c>
      <c r="B167" s="20" t="s">
        <v>37</v>
      </c>
      <c r="C167" s="10" t="s">
        <v>40</v>
      </c>
      <c r="D167" s="61">
        <v>7</v>
      </c>
      <c r="E167" s="69">
        <v>3000</v>
      </c>
      <c r="F167" s="69">
        <f t="shared" si="13"/>
        <v>21000</v>
      </c>
    </row>
    <row r="168" spans="1:6" x14ac:dyDescent="0.2">
      <c r="A168" s="12" t="s">
        <v>109</v>
      </c>
      <c r="B168" s="20" t="s">
        <v>38</v>
      </c>
      <c r="C168" s="10" t="s">
        <v>40</v>
      </c>
      <c r="D168" s="61">
        <v>9</v>
      </c>
      <c r="E168" s="69">
        <v>2000</v>
      </c>
      <c r="F168" s="69">
        <f t="shared" si="13"/>
        <v>18000</v>
      </c>
    </row>
    <row r="169" spans="1:6" x14ac:dyDescent="0.2">
      <c r="A169" s="12" t="s">
        <v>110</v>
      </c>
      <c r="B169" s="20" t="s">
        <v>51</v>
      </c>
      <c r="C169" s="10" t="s">
        <v>18</v>
      </c>
      <c r="D169" s="61">
        <v>1</v>
      </c>
      <c r="E169" s="69">
        <v>25000</v>
      </c>
      <c r="F169" s="69">
        <f t="shared" si="13"/>
        <v>25000</v>
      </c>
    </row>
    <row r="170" spans="1:6" x14ac:dyDescent="0.2">
      <c r="A170" s="12"/>
      <c r="B170" s="43" t="s">
        <v>218</v>
      </c>
      <c r="C170" s="10"/>
      <c r="D170" s="61"/>
      <c r="E170" s="69"/>
      <c r="F170" s="70">
        <f>SUM(F162:F169)</f>
        <v>546850</v>
      </c>
    </row>
    <row r="171" spans="1:6" x14ac:dyDescent="0.2">
      <c r="A171" s="12"/>
      <c r="B171" s="49"/>
      <c r="C171" s="10"/>
      <c r="D171" s="61"/>
      <c r="E171" s="69"/>
      <c r="F171" s="72"/>
    </row>
    <row r="172" spans="1:6" x14ac:dyDescent="0.2">
      <c r="A172" s="12"/>
      <c r="B172" s="49"/>
      <c r="C172" s="10"/>
      <c r="D172" s="61"/>
      <c r="E172" s="69"/>
      <c r="F172" s="72"/>
    </row>
    <row r="173" spans="1:6" x14ac:dyDescent="0.2">
      <c r="A173" s="12"/>
      <c r="B173" s="43" t="s">
        <v>119</v>
      </c>
      <c r="C173" s="10"/>
      <c r="D173" s="61"/>
      <c r="E173" s="69"/>
      <c r="F173" s="72"/>
    </row>
    <row r="174" spans="1:6" ht="25.5" x14ac:dyDescent="0.2">
      <c r="A174" s="12" t="s">
        <v>123</v>
      </c>
      <c r="B174" s="20" t="s">
        <v>63</v>
      </c>
      <c r="C174" s="10" t="s">
        <v>1</v>
      </c>
      <c r="D174" s="61">
        <v>327</v>
      </c>
      <c r="E174" s="69">
        <v>70</v>
      </c>
      <c r="F174" s="69">
        <f t="shared" ref="F174:F181" si="14">D174*E174</f>
        <v>22890</v>
      </c>
    </row>
    <row r="175" spans="1:6" ht="25.5" x14ac:dyDescent="0.2">
      <c r="A175" s="12" t="s">
        <v>124</v>
      </c>
      <c r="B175" s="54" t="s">
        <v>35</v>
      </c>
      <c r="C175" s="10" t="s">
        <v>9</v>
      </c>
      <c r="D175" s="61">
        <v>0</v>
      </c>
      <c r="E175" s="69"/>
      <c r="F175" s="75">
        <f t="shared" si="14"/>
        <v>0</v>
      </c>
    </row>
    <row r="176" spans="1:6" ht="25.5" x14ac:dyDescent="0.2">
      <c r="A176" s="12" t="s">
        <v>125</v>
      </c>
      <c r="B176" s="20" t="s">
        <v>141</v>
      </c>
      <c r="C176" s="10" t="s">
        <v>1</v>
      </c>
      <c r="D176" s="61">
        <v>65</v>
      </c>
      <c r="E176" s="69">
        <v>280</v>
      </c>
      <c r="F176" s="69">
        <f t="shared" si="14"/>
        <v>18200</v>
      </c>
    </row>
    <row r="177" spans="1:6" ht="25.5" x14ac:dyDescent="0.2">
      <c r="A177" s="12" t="s">
        <v>126</v>
      </c>
      <c r="B177" s="20" t="s">
        <v>142</v>
      </c>
      <c r="C177" s="10" t="s">
        <v>1</v>
      </c>
      <c r="D177" s="61">
        <v>65</v>
      </c>
      <c r="E177" s="69">
        <v>280</v>
      </c>
      <c r="F177" s="69">
        <f t="shared" si="14"/>
        <v>18200</v>
      </c>
    </row>
    <row r="178" spans="1:6" x14ac:dyDescent="0.2">
      <c r="A178" s="12" t="s">
        <v>127</v>
      </c>
      <c r="B178" s="20" t="s">
        <v>62</v>
      </c>
      <c r="C178" s="10" t="s">
        <v>1</v>
      </c>
      <c r="D178" s="61">
        <v>327</v>
      </c>
      <c r="E178" s="69">
        <v>380</v>
      </c>
      <c r="F178" s="69">
        <f t="shared" si="14"/>
        <v>124260</v>
      </c>
    </row>
    <row r="179" spans="1:6" x14ac:dyDescent="0.2">
      <c r="A179" s="12" t="s">
        <v>128</v>
      </c>
      <c r="B179" s="20" t="s">
        <v>37</v>
      </c>
      <c r="C179" s="10" t="s">
        <v>40</v>
      </c>
      <c r="D179" s="61">
        <v>0</v>
      </c>
      <c r="E179" s="69">
        <v>3000</v>
      </c>
      <c r="F179" s="69">
        <f t="shared" si="14"/>
        <v>0</v>
      </c>
    </row>
    <row r="180" spans="1:6" x14ac:dyDescent="0.2">
      <c r="A180" s="12" t="s">
        <v>129</v>
      </c>
      <c r="B180" s="20" t="s">
        <v>38</v>
      </c>
      <c r="C180" s="10" t="s">
        <v>40</v>
      </c>
      <c r="D180" s="61">
        <v>3</v>
      </c>
      <c r="E180" s="69">
        <v>2000</v>
      </c>
      <c r="F180" s="69">
        <f t="shared" si="14"/>
        <v>6000</v>
      </c>
    </row>
    <row r="181" spans="1:6" x14ac:dyDescent="0.2">
      <c r="A181" s="12" t="s">
        <v>130</v>
      </c>
      <c r="B181" s="20" t="s">
        <v>51</v>
      </c>
      <c r="C181" s="10" t="s">
        <v>18</v>
      </c>
      <c r="D181" s="61">
        <v>1</v>
      </c>
      <c r="E181" s="69">
        <v>25000</v>
      </c>
      <c r="F181" s="69">
        <f t="shared" si="14"/>
        <v>25000</v>
      </c>
    </row>
    <row r="182" spans="1:6" x14ac:dyDescent="0.2">
      <c r="A182" s="12"/>
      <c r="B182" s="28" t="s">
        <v>120</v>
      </c>
      <c r="C182" s="10"/>
      <c r="D182" s="61"/>
      <c r="E182" s="69"/>
      <c r="F182" s="70">
        <f>SUM(F174:F181)</f>
        <v>214550</v>
      </c>
    </row>
    <row r="183" spans="1:6" x14ac:dyDescent="0.2">
      <c r="A183" s="12"/>
      <c r="B183" s="49"/>
      <c r="C183" s="10"/>
      <c r="D183" s="61"/>
      <c r="E183" s="69"/>
      <c r="F183" s="72"/>
    </row>
    <row r="184" spans="1:6" x14ac:dyDescent="0.2">
      <c r="A184" s="12"/>
      <c r="B184" s="49"/>
      <c r="C184" s="10"/>
      <c r="D184" s="61"/>
      <c r="E184" s="69"/>
      <c r="F184" s="72"/>
    </row>
    <row r="185" spans="1:6" x14ac:dyDescent="0.2">
      <c r="A185" s="12"/>
      <c r="B185" s="43" t="s">
        <v>121</v>
      </c>
      <c r="C185" s="10"/>
      <c r="D185" s="61"/>
      <c r="E185" s="69"/>
      <c r="F185" s="72"/>
    </row>
    <row r="186" spans="1:6" ht="25.5" x14ac:dyDescent="0.2">
      <c r="A186" s="12" t="s">
        <v>131</v>
      </c>
      <c r="B186" s="20" t="s">
        <v>63</v>
      </c>
      <c r="C186" s="10" t="s">
        <v>1</v>
      </c>
      <c r="D186" s="61">
        <v>681</v>
      </c>
      <c r="E186" s="69">
        <v>70</v>
      </c>
      <c r="F186" s="69">
        <f t="shared" ref="F186:F193" si="15">D186*E186</f>
        <v>47670</v>
      </c>
    </row>
    <row r="187" spans="1:6" ht="25.5" x14ac:dyDescent="0.2">
      <c r="A187" s="12" t="s">
        <v>132</v>
      </c>
      <c r="B187" s="20" t="s">
        <v>79</v>
      </c>
      <c r="C187" s="10" t="s">
        <v>1</v>
      </c>
      <c r="D187" s="61">
        <v>60</v>
      </c>
      <c r="E187" s="69">
        <v>175</v>
      </c>
      <c r="F187" s="69">
        <f t="shared" si="15"/>
        <v>10500</v>
      </c>
    </row>
    <row r="188" spans="1:6" ht="25.5" x14ac:dyDescent="0.2">
      <c r="A188" s="12" t="s">
        <v>133</v>
      </c>
      <c r="B188" s="20" t="s">
        <v>117</v>
      </c>
      <c r="C188" s="10" t="s">
        <v>1</v>
      </c>
      <c r="D188" s="61">
        <v>68</v>
      </c>
      <c r="E188" s="69">
        <v>280</v>
      </c>
      <c r="F188" s="69">
        <f t="shared" si="15"/>
        <v>19040</v>
      </c>
    </row>
    <row r="189" spans="1:6" ht="25.5" x14ac:dyDescent="0.2">
      <c r="A189" s="12" t="s">
        <v>134</v>
      </c>
      <c r="B189" s="20" t="s">
        <v>118</v>
      </c>
      <c r="C189" s="10" t="s">
        <v>1</v>
      </c>
      <c r="D189" s="61">
        <v>68</v>
      </c>
      <c r="E189" s="69">
        <v>280</v>
      </c>
      <c r="F189" s="69">
        <f t="shared" si="15"/>
        <v>19040</v>
      </c>
    </row>
    <row r="190" spans="1:6" x14ac:dyDescent="0.2">
      <c r="A190" s="12" t="s">
        <v>135</v>
      </c>
      <c r="B190" s="20" t="s">
        <v>62</v>
      </c>
      <c r="C190" s="10" t="s">
        <v>1</v>
      </c>
      <c r="D190" s="61">
        <v>681</v>
      </c>
      <c r="E190" s="69">
        <v>380</v>
      </c>
      <c r="F190" s="69">
        <f t="shared" si="15"/>
        <v>258780</v>
      </c>
    </row>
    <row r="191" spans="1:6" x14ac:dyDescent="0.2">
      <c r="A191" s="12" t="s">
        <v>136</v>
      </c>
      <c r="B191" s="20" t="s">
        <v>37</v>
      </c>
      <c r="C191" s="10" t="s">
        <v>40</v>
      </c>
      <c r="D191" s="61">
        <v>1</v>
      </c>
      <c r="E191" s="69">
        <v>3000</v>
      </c>
      <c r="F191" s="69">
        <f t="shared" si="15"/>
        <v>3000</v>
      </c>
    </row>
    <row r="192" spans="1:6" x14ac:dyDescent="0.2">
      <c r="A192" s="12" t="s">
        <v>137</v>
      </c>
      <c r="B192" s="20" t="s">
        <v>38</v>
      </c>
      <c r="C192" s="10" t="s">
        <v>40</v>
      </c>
      <c r="D192" s="61">
        <v>8</v>
      </c>
      <c r="E192" s="69">
        <v>2000</v>
      </c>
      <c r="F192" s="69">
        <f t="shared" si="15"/>
        <v>16000</v>
      </c>
    </row>
    <row r="193" spans="1:6" x14ac:dyDescent="0.2">
      <c r="A193" s="12" t="s">
        <v>138</v>
      </c>
      <c r="B193" s="20" t="s">
        <v>51</v>
      </c>
      <c r="C193" s="10" t="s">
        <v>18</v>
      </c>
      <c r="D193" s="61">
        <v>1</v>
      </c>
      <c r="E193" s="69">
        <v>25000</v>
      </c>
      <c r="F193" s="69">
        <f t="shared" si="15"/>
        <v>25000</v>
      </c>
    </row>
    <row r="194" spans="1:6" x14ac:dyDescent="0.2">
      <c r="A194" s="12"/>
      <c r="B194" s="43" t="s">
        <v>122</v>
      </c>
      <c r="C194" s="10"/>
      <c r="D194" s="61"/>
      <c r="E194" s="69"/>
      <c r="F194" s="70">
        <f>SUM(F186:F193)</f>
        <v>399030</v>
      </c>
    </row>
    <row r="195" spans="1:6" x14ac:dyDescent="0.2">
      <c r="A195" s="12"/>
      <c r="B195" s="49"/>
      <c r="C195" s="10"/>
      <c r="D195" s="61"/>
      <c r="E195" s="69"/>
      <c r="F195" s="72"/>
    </row>
    <row r="196" spans="1:6" x14ac:dyDescent="0.2">
      <c r="A196" s="12"/>
      <c r="B196" s="49"/>
      <c r="C196" s="10"/>
      <c r="D196" s="61"/>
      <c r="E196" s="69"/>
      <c r="F196" s="72"/>
    </row>
    <row r="197" spans="1:6" x14ac:dyDescent="0.2">
      <c r="A197" s="12"/>
      <c r="B197" s="49"/>
      <c r="C197" s="10"/>
      <c r="D197" s="61"/>
      <c r="E197" s="69"/>
      <c r="F197" s="72"/>
    </row>
    <row r="198" spans="1:6" x14ac:dyDescent="0.2">
      <c r="A198" s="12"/>
      <c r="B198" s="28" t="s">
        <v>171</v>
      </c>
      <c r="C198" s="10"/>
      <c r="D198" s="61"/>
      <c r="E198" s="69"/>
      <c r="F198" s="69"/>
    </row>
    <row r="199" spans="1:6" ht="38.25" x14ac:dyDescent="0.2">
      <c r="A199" s="12" t="s">
        <v>149</v>
      </c>
      <c r="B199" s="20" t="s">
        <v>85</v>
      </c>
      <c r="C199" s="10" t="s">
        <v>1</v>
      </c>
      <c r="D199" s="61">
        <v>1834</v>
      </c>
      <c r="E199" s="69">
        <v>70</v>
      </c>
      <c r="F199" s="69">
        <f t="shared" ref="F199:F207" si="16">D199*E199</f>
        <v>128380</v>
      </c>
    </row>
    <row r="200" spans="1:6" x14ac:dyDescent="0.2">
      <c r="A200" s="12" t="s">
        <v>150</v>
      </c>
      <c r="B200" s="54" t="s">
        <v>80</v>
      </c>
      <c r="C200" s="10" t="s">
        <v>9</v>
      </c>
      <c r="D200" s="65">
        <v>0</v>
      </c>
      <c r="E200" s="75">
        <v>210</v>
      </c>
      <c r="F200" s="75">
        <f t="shared" si="16"/>
        <v>0</v>
      </c>
    </row>
    <row r="201" spans="1:6" ht="25.5" x14ac:dyDescent="0.2">
      <c r="A201" s="12" t="s">
        <v>151</v>
      </c>
      <c r="B201" s="54" t="s">
        <v>81</v>
      </c>
      <c r="C201" s="57" t="s">
        <v>9</v>
      </c>
      <c r="D201" s="65">
        <v>0</v>
      </c>
      <c r="E201" s="75">
        <v>420</v>
      </c>
      <c r="F201" s="75">
        <f t="shared" si="16"/>
        <v>0</v>
      </c>
    </row>
    <row r="202" spans="1:6" ht="25.5" x14ac:dyDescent="0.2">
      <c r="A202" s="12" t="s">
        <v>152</v>
      </c>
      <c r="B202" s="54" t="s">
        <v>78</v>
      </c>
      <c r="C202" s="57" t="s">
        <v>9</v>
      </c>
      <c r="D202" s="65">
        <v>0</v>
      </c>
      <c r="E202" s="75">
        <v>192</v>
      </c>
      <c r="F202" s="75">
        <f t="shared" si="16"/>
        <v>0</v>
      </c>
    </row>
    <row r="203" spans="1:6" ht="25.5" x14ac:dyDescent="0.2">
      <c r="A203" s="12" t="s">
        <v>153</v>
      </c>
      <c r="B203" s="20" t="s">
        <v>145</v>
      </c>
      <c r="C203" s="10" t="s">
        <v>1</v>
      </c>
      <c r="D203" s="61">
        <v>184</v>
      </c>
      <c r="E203" s="69">
        <v>280</v>
      </c>
      <c r="F203" s="69">
        <f t="shared" si="16"/>
        <v>51520</v>
      </c>
    </row>
    <row r="204" spans="1:6" x14ac:dyDescent="0.2">
      <c r="A204" s="12" t="s">
        <v>154</v>
      </c>
      <c r="B204" s="20" t="s">
        <v>62</v>
      </c>
      <c r="C204" s="10" t="s">
        <v>41</v>
      </c>
      <c r="D204" s="61">
        <v>1834</v>
      </c>
      <c r="E204" s="69">
        <v>380</v>
      </c>
      <c r="F204" s="69">
        <f t="shared" si="16"/>
        <v>696920</v>
      </c>
    </row>
    <row r="205" spans="1:6" x14ac:dyDescent="0.2">
      <c r="A205" s="12" t="s">
        <v>155</v>
      </c>
      <c r="B205" s="20" t="s">
        <v>37</v>
      </c>
      <c r="C205" s="10" t="s">
        <v>40</v>
      </c>
      <c r="D205" s="61">
        <v>6</v>
      </c>
      <c r="E205" s="69">
        <v>2500</v>
      </c>
      <c r="F205" s="69">
        <f t="shared" si="16"/>
        <v>15000</v>
      </c>
    </row>
    <row r="206" spans="1:6" x14ac:dyDescent="0.2">
      <c r="A206" s="12" t="s">
        <v>156</v>
      </c>
      <c r="B206" s="20" t="s">
        <v>38</v>
      </c>
      <c r="C206" s="10" t="s">
        <v>40</v>
      </c>
      <c r="D206" s="61">
        <v>10</v>
      </c>
      <c r="E206" s="69">
        <v>1000</v>
      </c>
      <c r="F206" s="69">
        <f t="shared" si="16"/>
        <v>10000</v>
      </c>
    </row>
    <row r="207" spans="1:6" x14ac:dyDescent="0.2">
      <c r="A207" s="12" t="s">
        <v>157</v>
      </c>
      <c r="B207" s="20" t="s">
        <v>51</v>
      </c>
      <c r="C207" s="10" t="s">
        <v>18</v>
      </c>
      <c r="D207" s="61">
        <v>1</v>
      </c>
      <c r="E207" s="69">
        <v>25000</v>
      </c>
      <c r="F207" s="69">
        <f t="shared" si="16"/>
        <v>25000</v>
      </c>
    </row>
    <row r="208" spans="1:6" x14ac:dyDescent="0.2">
      <c r="A208" s="12"/>
      <c r="B208" s="28" t="s">
        <v>146</v>
      </c>
      <c r="C208" s="10"/>
      <c r="D208" s="61"/>
      <c r="E208" s="69"/>
      <c r="F208" s="70">
        <f>SUM(F199:F207)</f>
        <v>926820</v>
      </c>
    </row>
    <row r="209" spans="1:6" x14ac:dyDescent="0.2">
      <c r="A209" s="12"/>
      <c r="B209" s="49"/>
      <c r="C209" s="10"/>
      <c r="D209" s="61"/>
      <c r="E209" s="69"/>
      <c r="F209" s="72"/>
    </row>
    <row r="210" spans="1:6" x14ac:dyDescent="0.2">
      <c r="A210" s="12"/>
      <c r="B210" s="49"/>
      <c r="C210" s="10"/>
      <c r="D210" s="61"/>
      <c r="E210" s="69"/>
      <c r="F210" s="72"/>
    </row>
    <row r="211" spans="1:6" x14ac:dyDescent="0.2">
      <c r="A211" s="12"/>
      <c r="B211" s="28" t="s">
        <v>147</v>
      </c>
      <c r="C211" s="10"/>
      <c r="D211" s="61"/>
      <c r="E211" s="69"/>
      <c r="F211" s="72"/>
    </row>
    <row r="212" spans="1:6" ht="25.5" x14ac:dyDescent="0.2">
      <c r="A212" s="12" t="s">
        <v>158</v>
      </c>
      <c r="B212" s="20" t="s">
        <v>61</v>
      </c>
      <c r="C212" s="10" t="s">
        <v>1</v>
      </c>
      <c r="D212" s="61">
        <v>313</v>
      </c>
      <c r="E212" s="69">
        <v>70</v>
      </c>
      <c r="F212" s="69">
        <f t="shared" ref="F212:F221" si="17">D212*E212</f>
        <v>21910</v>
      </c>
    </row>
    <row r="213" spans="1:6" ht="25.5" x14ac:dyDescent="0.2">
      <c r="A213" s="12" t="s">
        <v>159</v>
      </c>
      <c r="B213" s="20" t="s">
        <v>168</v>
      </c>
      <c r="C213" s="10" t="s">
        <v>9</v>
      </c>
      <c r="D213" s="61">
        <v>91</v>
      </c>
      <c r="E213" s="69">
        <v>195</v>
      </c>
      <c r="F213" s="69">
        <f t="shared" si="17"/>
        <v>17745</v>
      </c>
    </row>
    <row r="214" spans="1:6" ht="25.5" x14ac:dyDescent="0.2">
      <c r="A214" s="12" t="s">
        <v>160</v>
      </c>
      <c r="B214" s="20" t="s">
        <v>81</v>
      </c>
      <c r="C214" s="10" t="s">
        <v>9</v>
      </c>
      <c r="D214" s="61">
        <v>91</v>
      </c>
      <c r="E214" s="69">
        <v>350</v>
      </c>
      <c r="F214" s="69">
        <f t="shared" si="17"/>
        <v>31850</v>
      </c>
    </row>
    <row r="215" spans="1:6" x14ac:dyDescent="0.2">
      <c r="A215" s="12" t="s">
        <v>161</v>
      </c>
      <c r="B215" s="20" t="s">
        <v>84</v>
      </c>
      <c r="C215" s="10" t="s">
        <v>40</v>
      </c>
      <c r="D215" s="61">
        <v>96</v>
      </c>
      <c r="E215" s="69">
        <v>260</v>
      </c>
      <c r="F215" s="69">
        <f t="shared" si="17"/>
        <v>24960</v>
      </c>
    </row>
    <row r="216" spans="1:6" ht="25.5" x14ac:dyDescent="0.2">
      <c r="A216" s="12" t="s">
        <v>162</v>
      </c>
      <c r="B216" s="20" t="s">
        <v>115</v>
      </c>
      <c r="C216" s="10" t="s">
        <v>1</v>
      </c>
      <c r="D216" s="61">
        <v>47</v>
      </c>
      <c r="E216" s="69">
        <v>280</v>
      </c>
      <c r="F216" s="69">
        <f t="shared" si="17"/>
        <v>13160</v>
      </c>
    </row>
    <row r="217" spans="1:6" ht="25.5" x14ac:dyDescent="0.2">
      <c r="A217" s="12" t="s">
        <v>163</v>
      </c>
      <c r="B217" s="20" t="s">
        <v>140</v>
      </c>
      <c r="C217" s="10" t="s">
        <v>1</v>
      </c>
      <c r="D217" s="61">
        <v>47</v>
      </c>
      <c r="E217" s="69">
        <v>280</v>
      </c>
      <c r="F217" s="69">
        <f t="shared" si="17"/>
        <v>13160</v>
      </c>
    </row>
    <row r="218" spans="1:6" x14ac:dyDescent="0.2">
      <c r="A218" s="12" t="s">
        <v>164</v>
      </c>
      <c r="B218" s="20" t="s">
        <v>36</v>
      </c>
      <c r="C218" s="10" t="s">
        <v>1</v>
      </c>
      <c r="D218" s="61">
        <v>313</v>
      </c>
      <c r="E218" s="69">
        <v>380</v>
      </c>
      <c r="F218" s="69">
        <f t="shared" si="17"/>
        <v>118940</v>
      </c>
    </row>
    <row r="219" spans="1:6" x14ac:dyDescent="0.2">
      <c r="A219" s="12" t="s">
        <v>165</v>
      </c>
      <c r="B219" s="20" t="s">
        <v>37</v>
      </c>
      <c r="C219" s="10" t="s">
        <v>40</v>
      </c>
      <c r="D219" s="61">
        <v>4</v>
      </c>
      <c r="E219" s="69">
        <v>3000</v>
      </c>
      <c r="F219" s="69">
        <f t="shared" si="17"/>
        <v>12000</v>
      </c>
    </row>
    <row r="220" spans="1:6" x14ac:dyDescent="0.2">
      <c r="A220" s="12" t="s">
        <v>166</v>
      </c>
      <c r="B220" s="20" t="s">
        <v>38</v>
      </c>
      <c r="C220" s="10" t="s">
        <v>40</v>
      </c>
      <c r="D220" s="61">
        <v>0</v>
      </c>
      <c r="E220" s="69">
        <v>200</v>
      </c>
      <c r="F220" s="69">
        <f t="shared" si="17"/>
        <v>0</v>
      </c>
    </row>
    <row r="221" spans="1:6" x14ac:dyDescent="0.2">
      <c r="A221" s="12" t="s">
        <v>167</v>
      </c>
      <c r="B221" s="20" t="s">
        <v>51</v>
      </c>
      <c r="C221" s="10" t="s">
        <v>18</v>
      </c>
      <c r="D221" s="61">
        <v>1</v>
      </c>
      <c r="E221" s="69">
        <v>25000</v>
      </c>
      <c r="F221" s="69">
        <f t="shared" si="17"/>
        <v>25000</v>
      </c>
    </row>
    <row r="222" spans="1:6" x14ac:dyDescent="0.2">
      <c r="A222" s="12"/>
      <c r="B222" s="28" t="s">
        <v>148</v>
      </c>
      <c r="C222" s="10"/>
      <c r="D222" s="61"/>
      <c r="E222" s="69"/>
      <c r="F222" s="70">
        <f>SUM(F212:F221)</f>
        <v>278725</v>
      </c>
    </row>
    <row r="223" spans="1:6" x14ac:dyDescent="0.2">
      <c r="A223" s="12"/>
      <c r="B223" s="49"/>
      <c r="C223" s="10"/>
      <c r="D223" s="61"/>
      <c r="E223" s="69"/>
      <c r="F223" s="72"/>
    </row>
    <row r="224" spans="1:6" x14ac:dyDescent="0.2">
      <c r="A224" s="12"/>
      <c r="B224" s="47"/>
      <c r="C224" s="13"/>
      <c r="D224" s="64"/>
      <c r="E224" s="74"/>
      <c r="F224" s="74"/>
    </row>
    <row r="225" spans="1:6" ht="25.5" x14ac:dyDescent="0.2">
      <c r="A225" s="12"/>
      <c r="B225" s="28" t="s">
        <v>19</v>
      </c>
      <c r="C225" s="10" t="s">
        <v>18</v>
      </c>
      <c r="D225" s="61">
        <v>1</v>
      </c>
      <c r="E225" s="69">
        <v>25000</v>
      </c>
      <c r="F225" s="69">
        <f>D225*E225</f>
        <v>25000</v>
      </c>
    </row>
    <row r="226" spans="1:6" x14ac:dyDescent="0.2">
      <c r="A226" s="12"/>
      <c r="B226" s="47"/>
      <c r="C226" s="13"/>
      <c r="D226" s="64"/>
      <c r="E226" s="74"/>
      <c r="F226" s="74"/>
    </row>
    <row r="227" spans="1:6" ht="13.5" thickBot="1" x14ac:dyDescent="0.25">
      <c r="A227" s="12"/>
      <c r="B227" s="47"/>
      <c r="C227" s="13"/>
      <c r="D227" s="64"/>
      <c r="E227" s="74"/>
      <c r="F227" s="74"/>
    </row>
    <row r="228" spans="1:6" ht="15.75" thickBot="1" x14ac:dyDescent="0.3">
      <c r="B228" s="27" t="s">
        <v>169</v>
      </c>
      <c r="C228" s="24"/>
      <c r="D228" s="67"/>
      <c r="E228" s="67"/>
      <c r="F228" s="78">
        <f>SUM(F225,F222,F208,F194,F182,F170,F158,F146,F134,F69,F56,F44,F32,F18,F116,F99,F82)</f>
        <v>13593822</v>
      </c>
    </row>
    <row r="229" spans="1:6" ht="15.75" thickBot="1" x14ac:dyDescent="0.3">
      <c r="B229" s="27" t="s">
        <v>170</v>
      </c>
      <c r="D229" s="79"/>
      <c r="E229" s="79"/>
      <c r="F229" s="80">
        <f>F228*1.21</f>
        <v>16448524.619999999</v>
      </c>
    </row>
  </sheetData>
  <mergeCells count="1">
    <mergeCell ref="B2:E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1</vt:lpstr>
      <vt:lpstr>kopie</vt:lpstr>
      <vt:lpstr>'1'!Oblast_tisku</vt:lpstr>
      <vt:lpstr>Rekapitulace!Oblast_tisku</vt:lpstr>
    </vt:vector>
  </TitlesOfParts>
  <Company>Profing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Malina František</cp:lastModifiedBy>
  <cp:lastPrinted>2022-02-18T10:52:27Z</cp:lastPrinted>
  <dcterms:created xsi:type="dcterms:W3CDTF">2005-06-01T05:36:11Z</dcterms:created>
  <dcterms:modified xsi:type="dcterms:W3CDTF">2024-07-04T07:08:56Z</dcterms:modified>
</cp:coreProperties>
</file>