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\\pr-app.aqp.local\redirect$\hermanskai\Rozpočty\Mariánské Lázně Hlavní třída\2.etapa\Soupis prací a rozpočet Chevak\"/>
    </mc:Choice>
  </mc:AlternateContent>
  <bookViews>
    <workbookView xWindow="0" yWindow="0" windowWidth="0" windowHeight="0"/>
  </bookViews>
  <sheets>
    <sheet name="Rekapitulace stavby" sheetId="1" r:id="rId1"/>
    <sheet name="IO 01 - Oprava vodovodu" sheetId="2" r:id="rId2"/>
    <sheet name="IO 02 - Přepojení vodovodu" sheetId="3" r:id="rId3"/>
    <sheet name="PS 01 - Úprava elektroins..." sheetId="4" r:id="rId4"/>
    <sheet name="VRN - Vedlejší rozpočtové..." sheetId="5" r:id="rId5"/>
  </sheets>
  <definedNames>
    <definedName name="_xlnm.Print_Area" localSheetId="0">'Rekapitulace stavby'!$D$4:$AO$76,'Rekapitulace stavby'!$C$82:$AQ$99</definedName>
    <definedName name="_xlnm.Print_Titles" localSheetId="0">'Rekapitulace stavby'!$92:$92</definedName>
    <definedName name="_xlnm._FilterDatabase" localSheetId="1" hidden="1">'IO 01 - Oprava vodovodu'!$C$128:$K$1030</definedName>
    <definedName name="_xlnm.Print_Area" localSheetId="1">'IO 01 - Oprava vodovodu'!$C$4:$J$76,'IO 01 - Oprava vodovodu'!$C$82:$J$110,'IO 01 - Oprava vodovodu'!$C$116:$K$1030</definedName>
    <definedName name="_xlnm.Print_Titles" localSheetId="1">'IO 01 - Oprava vodovodu'!$128:$128</definedName>
    <definedName name="_xlnm._FilterDatabase" localSheetId="2" hidden="1">'IO 02 - Přepojení vodovodu'!$C$130:$K$1539</definedName>
    <definedName name="_xlnm.Print_Area" localSheetId="2">'IO 02 - Přepojení vodovodu'!$C$4:$J$76,'IO 02 - Přepojení vodovodu'!$C$82:$J$112,'IO 02 - Přepojení vodovodu'!$C$118:$K$1539</definedName>
    <definedName name="_xlnm.Print_Titles" localSheetId="2">'IO 02 - Přepojení vodovodu'!$130:$130</definedName>
    <definedName name="_xlnm._FilterDatabase" localSheetId="3" hidden="1">'PS 01 - Úprava elektroins...'!$C$121:$K$142</definedName>
    <definedName name="_xlnm.Print_Area" localSheetId="3">'PS 01 - Úprava elektroins...'!$C$4:$J$76,'PS 01 - Úprava elektroins...'!$C$82:$J$103,'PS 01 - Úprava elektroins...'!$C$109:$K$142</definedName>
    <definedName name="_xlnm.Print_Titles" localSheetId="3">'PS 01 - Úprava elektroins...'!$121:$121</definedName>
    <definedName name="_xlnm._FilterDatabase" localSheetId="4" hidden="1">'VRN - Vedlejší rozpočtové...'!$C$117:$K$165</definedName>
    <definedName name="_xlnm.Print_Area" localSheetId="4">'VRN - Vedlejší rozpočtové...'!$C$4:$J$76,'VRN - Vedlejší rozpočtové...'!$C$82:$J$99,'VRN - Vedlejší rozpočtové...'!$C$105:$K$165</definedName>
    <definedName name="_xlnm.Print_Titles" localSheetId="4">'VRN - Vedlejší rozpočtové...'!$117:$117</definedName>
  </definedNames>
  <calcPr/>
</workbook>
</file>

<file path=xl/calcChain.xml><?xml version="1.0" encoding="utf-8"?>
<calcChain xmlns="http://schemas.openxmlformats.org/spreadsheetml/2006/main">
  <c i="5" l="1" r="J37"/>
  <c r="J36"/>
  <c i="1" r="AY98"/>
  <c i="5" r="J35"/>
  <c i="1" r="AX98"/>
  <c i="5" r="BI163"/>
  <c r="BH163"/>
  <c r="BG163"/>
  <c r="BF163"/>
  <c r="T163"/>
  <c r="R163"/>
  <c r="P163"/>
  <c r="BI160"/>
  <c r="BH160"/>
  <c r="BG160"/>
  <c r="BF160"/>
  <c r="T160"/>
  <c r="R160"/>
  <c r="P160"/>
  <c r="BI157"/>
  <c r="BH157"/>
  <c r="BG157"/>
  <c r="BF157"/>
  <c r="T157"/>
  <c r="R157"/>
  <c r="P157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30"/>
  <c r="BH130"/>
  <c r="BG130"/>
  <c r="BF130"/>
  <c r="T130"/>
  <c r="R130"/>
  <c r="P130"/>
  <c r="BI127"/>
  <c r="BH127"/>
  <c r="BG127"/>
  <c r="BF127"/>
  <c r="T127"/>
  <c r="R127"/>
  <c r="P127"/>
  <c r="BI124"/>
  <c r="BH124"/>
  <c r="BG124"/>
  <c r="BF124"/>
  <c r="T124"/>
  <c r="R124"/>
  <c r="P124"/>
  <c r="BI121"/>
  <c r="BH121"/>
  <c r="BG121"/>
  <c r="BF121"/>
  <c r="T121"/>
  <c r="R121"/>
  <c r="P121"/>
  <c r="J115"/>
  <c r="J114"/>
  <c r="F114"/>
  <c r="F112"/>
  <c r="E110"/>
  <c r="J92"/>
  <c r="J91"/>
  <c r="F91"/>
  <c r="F89"/>
  <c r="E87"/>
  <c r="J18"/>
  <c r="E18"/>
  <c r="F92"/>
  <c r="J17"/>
  <c r="J12"/>
  <c r="J112"/>
  <c r="E7"/>
  <c r="E108"/>
  <c i="4" r="J37"/>
  <c r="J36"/>
  <c i="1" r="AY97"/>
  <c i="4" r="J35"/>
  <c i="1" r="AX97"/>
  <c i="4" r="BI141"/>
  <c r="BH141"/>
  <c r="BG141"/>
  <c r="BF141"/>
  <c r="T141"/>
  <c r="T140"/>
  <c r="R141"/>
  <c r="R140"/>
  <c r="P141"/>
  <c r="P140"/>
  <c r="BI138"/>
  <c r="BH138"/>
  <c r="BG138"/>
  <c r="BF138"/>
  <c r="T138"/>
  <c r="R138"/>
  <c r="P138"/>
  <c r="BI136"/>
  <c r="BH136"/>
  <c r="BG136"/>
  <c r="BF136"/>
  <c r="T136"/>
  <c r="R136"/>
  <c r="R135"/>
  <c r="P136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29"/>
  <c r="BH129"/>
  <c r="BG129"/>
  <c r="BF129"/>
  <c r="T129"/>
  <c r="T128"/>
  <c r="R129"/>
  <c r="R128"/>
  <c r="P129"/>
  <c r="P128"/>
  <c r="BI127"/>
  <c r="BH127"/>
  <c r="BG127"/>
  <c r="BF127"/>
  <c r="T127"/>
  <c r="R127"/>
  <c r="P127"/>
  <c r="BI125"/>
  <c r="BH125"/>
  <c r="BG125"/>
  <c r="BF125"/>
  <c r="T125"/>
  <c r="R125"/>
  <c r="P125"/>
  <c r="J119"/>
  <c r="J118"/>
  <c r="F118"/>
  <c r="F116"/>
  <c r="E114"/>
  <c r="J92"/>
  <c r="J91"/>
  <c r="F91"/>
  <c r="F89"/>
  <c r="E87"/>
  <c r="J18"/>
  <c r="E18"/>
  <c r="F92"/>
  <c r="J17"/>
  <c r="J12"/>
  <c r="J89"/>
  <c r="E7"/>
  <c r="E85"/>
  <c i="3" r="T1528"/>
  <c r="R1528"/>
  <c r="P1528"/>
  <c r="BK1528"/>
  <c r="J1528"/>
  <c r="J111"/>
  <c r="J37"/>
  <c r="J36"/>
  <c i="1" r="AY96"/>
  <c i="3" r="J35"/>
  <c i="1" r="AX96"/>
  <c i="3" r="BI1529"/>
  <c r="BH1529"/>
  <c r="BG1529"/>
  <c r="BF1529"/>
  <c r="T1529"/>
  <c r="R1529"/>
  <c r="P1529"/>
  <c r="BI1525"/>
  <c r="BH1525"/>
  <c r="BG1525"/>
  <c r="BF1525"/>
  <c r="T1525"/>
  <c r="R1525"/>
  <c r="P1525"/>
  <c r="BI1522"/>
  <c r="BH1522"/>
  <c r="BG1522"/>
  <c r="BF1522"/>
  <c r="T1522"/>
  <c r="R1522"/>
  <c r="P1522"/>
  <c r="BI1519"/>
  <c r="BH1519"/>
  <c r="BG1519"/>
  <c r="BF1519"/>
  <c r="T1519"/>
  <c r="R1519"/>
  <c r="P1519"/>
  <c r="BI1516"/>
  <c r="BH1516"/>
  <c r="BG1516"/>
  <c r="BF1516"/>
  <c r="T1516"/>
  <c r="R1516"/>
  <c r="P1516"/>
  <c r="BI1513"/>
  <c r="BH1513"/>
  <c r="BG1513"/>
  <c r="BF1513"/>
  <c r="T1513"/>
  <c r="R1513"/>
  <c r="P1513"/>
  <c r="BI1510"/>
  <c r="BH1510"/>
  <c r="BG1510"/>
  <c r="BF1510"/>
  <c r="T1510"/>
  <c r="R1510"/>
  <c r="P1510"/>
  <c r="BI1507"/>
  <c r="BH1507"/>
  <c r="BG1507"/>
  <c r="BF1507"/>
  <c r="T1507"/>
  <c r="R1507"/>
  <c r="P1507"/>
  <c r="BI1504"/>
  <c r="BH1504"/>
  <c r="BG1504"/>
  <c r="BF1504"/>
  <c r="T1504"/>
  <c r="R1504"/>
  <c r="P1504"/>
  <c r="BI1498"/>
  <c r="BH1498"/>
  <c r="BG1498"/>
  <c r="BF1498"/>
  <c r="T1498"/>
  <c r="R1498"/>
  <c r="P1498"/>
  <c r="BI1492"/>
  <c r="BH1492"/>
  <c r="BG1492"/>
  <c r="BF1492"/>
  <c r="T1492"/>
  <c r="R1492"/>
  <c r="P1492"/>
  <c r="BI1486"/>
  <c r="BH1486"/>
  <c r="BG1486"/>
  <c r="BF1486"/>
  <c r="T1486"/>
  <c r="R1486"/>
  <c r="P1486"/>
  <c r="BI1480"/>
  <c r="BH1480"/>
  <c r="BG1480"/>
  <c r="BF1480"/>
  <c r="T1480"/>
  <c r="R1480"/>
  <c r="P1480"/>
  <c r="BI1474"/>
  <c r="BH1474"/>
  <c r="BG1474"/>
  <c r="BF1474"/>
  <c r="T1474"/>
  <c r="R1474"/>
  <c r="P1474"/>
  <c r="BI1468"/>
  <c r="BH1468"/>
  <c r="BG1468"/>
  <c r="BF1468"/>
  <c r="T1468"/>
  <c r="R1468"/>
  <c r="P1468"/>
  <c r="BI1465"/>
  <c r="BH1465"/>
  <c r="BG1465"/>
  <c r="BF1465"/>
  <c r="T1465"/>
  <c r="T1464"/>
  <c r="R1465"/>
  <c r="R1464"/>
  <c r="P1465"/>
  <c r="P1464"/>
  <c r="BI1462"/>
  <c r="BH1462"/>
  <c r="BG1462"/>
  <c r="BF1462"/>
  <c r="T1462"/>
  <c r="R1462"/>
  <c r="P1462"/>
  <c r="BI1456"/>
  <c r="BH1456"/>
  <c r="BG1456"/>
  <c r="BF1456"/>
  <c r="T1456"/>
  <c r="R1456"/>
  <c r="P1456"/>
  <c r="BI1447"/>
  <c r="BH1447"/>
  <c r="BG1447"/>
  <c r="BF1447"/>
  <c r="T1447"/>
  <c r="R1447"/>
  <c r="P1447"/>
  <c r="BI1443"/>
  <c r="BH1443"/>
  <c r="BG1443"/>
  <c r="BF1443"/>
  <c r="T1443"/>
  <c r="R1443"/>
  <c r="P1443"/>
  <c r="BI1439"/>
  <c r="BH1439"/>
  <c r="BG1439"/>
  <c r="BF1439"/>
  <c r="T1439"/>
  <c r="R1439"/>
  <c r="P1439"/>
  <c r="BI1435"/>
  <c r="BH1435"/>
  <c r="BG1435"/>
  <c r="BF1435"/>
  <c r="T1435"/>
  <c r="R1435"/>
  <c r="P1435"/>
  <c r="BI1431"/>
  <c r="BH1431"/>
  <c r="BG1431"/>
  <c r="BF1431"/>
  <c r="T1431"/>
  <c r="R1431"/>
  <c r="P1431"/>
  <c r="BI1428"/>
  <c r="BH1428"/>
  <c r="BG1428"/>
  <c r="BF1428"/>
  <c r="T1428"/>
  <c r="R1428"/>
  <c r="P1428"/>
  <c r="BI1424"/>
  <c r="BH1424"/>
  <c r="BG1424"/>
  <c r="BF1424"/>
  <c r="T1424"/>
  <c r="R1424"/>
  <c r="P1424"/>
  <c r="BI1421"/>
  <c r="BH1421"/>
  <c r="BG1421"/>
  <c r="BF1421"/>
  <c r="T1421"/>
  <c r="R1421"/>
  <c r="P1421"/>
  <c r="BI1416"/>
  <c r="BH1416"/>
  <c r="BG1416"/>
  <c r="BF1416"/>
  <c r="T1416"/>
  <c r="R1416"/>
  <c r="P1416"/>
  <c r="BI1411"/>
  <c r="BH1411"/>
  <c r="BG1411"/>
  <c r="BF1411"/>
  <c r="T1411"/>
  <c r="R1411"/>
  <c r="P1411"/>
  <c r="BI1404"/>
  <c r="BH1404"/>
  <c r="BG1404"/>
  <c r="BF1404"/>
  <c r="T1404"/>
  <c r="R1404"/>
  <c r="P1404"/>
  <c r="BI1399"/>
  <c r="BH1399"/>
  <c r="BG1399"/>
  <c r="BF1399"/>
  <c r="T1399"/>
  <c r="R1399"/>
  <c r="P1399"/>
  <c r="BI1394"/>
  <c r="BH1394"/>
  <c r="BG1394"/>
  <c r="BF1394"/>
  <c r="T1394"/>
  <c r="R1394"/>
  <c r="P1394"/>
  <c r="BI1387"/>
  <c r="BH1387"/>
  <c r="BG1387"/>
  <c r="BF1387"/>
  <c r="T1387"/>
  <c r="R1387"/>
  <c r="P1387"/>
  <c r="BI1382"/>
  <c r="BH1382"/>
  <c r="BG1382"/>
  <c r="BF1382"/>
  <c r="T1382"/>
  <c r="R1382"/>
  <c r="P1382"/>
  <c r="BI1377"/>
  <c r="BH1377"/>
  <c r="BG1377"/>
  <c r="BF1377"/>
  <c r="T1377"/>
  <c r="R1377"/>
  <c r="P1377"/>
  <c r="BI1372"/>
  <c r="BH1372"/>
  <c r="BG1372"/>
  <c r="BF1372"/>
  <c r="T1372"/>
  <c r="R1372"/>
  <c r="P1372"/>
  <c r="BI1367"/>
  <c r="BH1367"/>
  <c r="BG1367"/>
  <c r="BF1367"/>
  <c r="T1367"/>
  <c r="R1367"/>
  <c r="P1367"/>
  <c r="BI1362"/>
  <c r="BH1362"/>
  <c r="BG1362"/>
  <c r="BF1362"/>
  <c r="T1362"/>
  <c r="R1362"/>
  <c r="P1362"/>
  <c r="BI1357"/>
  <c r="BH1357"/>
  <c r="BG1357"/>
  <c r="BF1357"/>
  <c r="T1357"/>
  <c r="R1357"/>
  <c r="P1357"/>
  <c r="BI1352"/>
  <c r="BH1352"/>
  <c r="BG1352"/>
  <c r="BF1352"/>
  <c r="T1352"/>
  <c r="R1352"/>
  <c r="P1352"/>
  <c r="BI1348"/>
  <c r="BH1348"/>
  <c r="BG1348"/>
  <c r="BF1348"/>
  <c r="T1348"/>
  <c r="R1348"/>
  <c r="P1348"/>
  <c r="BI1345"/>
  <c r="BH1345"/>
  <c r="BG1345"/>
  <c r="BF1345"/>
  <c r="T1345"/>
  <c r="R1345"/>
  <c r="P1345"/>
  <c r="BI1342"/>
  <c r="BH1342"/>
  <c r="BG1342"/>
  <c r="BF1342"/>
  <c r="T1342"/>
  <c r="R1342"/>
  <c r="P1342"/>
  <c r="BI1338"/>
  <c r="BH1338"/>
  <c r="BG1338"/>
  <c r="BF1338"/>
  <c r="T1338"/>
  <c r="R1338"/>
  <c r="P1338"/>
  <c r="BI1334"/>
  <c r="BH1334"/>
  <c r="BG1334"/>
  <c r="BF1334"/>
  <c r="T1334"/>
  <c r="R1334"/>
  <c r="P1334"/>
  <c r="BI1316"/>
  <c r="BH1316"/>
  <c r="BG1316"/>
  <c r="BF1316"/>
  <c r="T1316"/>
  <c r="R1316"/>
  <c r="P1316"/>
  <c r="BI1313"/>
  <c r="BH1313"/>
  <c r="BG1313"/>
  <c r="BF1313"/>
  <c r="T1313"/>
  <c r="R1313"/>
  <c r="P1313"/>
  <c r="BI1296"/>
  <c r="BH1296"/>
  <c r="BG1296"/>
  <c r="BF1296"/>
  <c r="T1296"/>
  <c r="R1296"/>
  <c r="P1296"/>
  <c r="BI1286"/>
  <c r="BH1286"/>
  <c r="BG1286"/>
  <c r="BF1286"/>
  <c r="T1286"/>
  <c r="R1286"/>
  <c r="P1286"/>
  <c r="BI1276"/>
  <c r="BH1276"/>
  <c r="BG1276"/>
  <c r="BF1276"/>
  <c r="T1276"/>
  <c r="R1276"/>
  <c r="P1276"/>
  <c r="BI1271"/>
  <c r="BH1271"/>
  <c r="BG1271"/>
  <c r="BF1271"/>
  <c r="T1271"/>
  <c r="R1271"/>
  <c r="P1271"/>
  <c r="BI1266"/>
  <c r="BH1266"/>
  <c r="BG1266"/>
  <c r="BF1266"/>
  <c r="T1266"/>
  <c r="R1266"/>
  <c r="P1266"/>
  <c r="BI1261"/>
  <c r="BH1261"/>
  <c r="BG1261"/>
  <c r="BF1261"/>
  <c r="T1261"/>
  <c r="R1261"/>
  <c r="P1261"/>
  <c r="BI1256"/>
  <c r="BH1256"/>
  <c r="BG1256"/>
  <c r="BF1256"/>
  <c r="T1256"/>
  <c r="R1256"/>
  <c r="P1256"/>
  <c r="BI1251"/>
  <c r="BH1251"/>
  <c r="BG1251"/>
  <c r="BF1251"/>
  <c r="T1251"/>
  <c r="R1251"/>
  <c r="P1251"/>
  <c r="BI1241"/>
  <c r="BH1241"/>
  <c r="BG1241"/>
  <c r="BF1241"/>
  <c r="T1241"/>
  <c r="R1241"/>
  <c r="P1241"/>
  <c r="BI1231"/>
  <c r="BH1231"/>
  <c r="BG1231"/>
  <c r="BF1231"/>
  <c r="T1231"/>
  <c r="R1231"/>
  <c r="P1231"/>
  <c r="BI1221"/>
  <c r="BH1221"/>
  <c r="BG1221"/>
  <c r="BF1221"/>
  <c r="T1221"/>
  <c r="R1221"/>
  <c r="P1221"/>
  <c r="BI1215"/>
  <c r="BH1215"/>
  <c r="BG1215"/>
  <c r="BF1215"/>
  <c r="T1215"/>
  <c r="R1215"/>
  <c r="P1215"/>
  <c r="BI1210"/>
  <c r="BH1210"/>
  <c r="BG1210"/>
  <c r="BF1210"/>
  <c r="T1210"/>
  <c r="R1210"/>
  <c r="P1210"/>
  <c r="BI1206"/>
  <c r="BH1206"/>
  <c r="BG1206"/>
  <c r="BF1206"/>
  <c r="T1206"/>
  <c r="R1206"/>
  <c r="P1206"/>
  <c r="BI1202"/>
  <c r="BH1202"/>
  <c r="BG1202"/>
  <c r="BF1202"/>
  <c r="T1202"/>
  <c r="R1202"/>
  <c r="P1202"/>
  <c r="BI1198"/>
  <c r="BH1198"/>
  <c r="BG1198"/>
  <c r="BF1198"/>
  <c r="T1198"/>
  <c r="R1198"/>
  <c r="P1198"/>
  <c r="BI1181"/>
  <c r="BH1181"/>
  <c r="BG1181"/>
  <c r="BF1181"/>
  <c r="T1181"/>
  <c r="R1181"/>
  <c r="P1181"/>
  <c r="BI1176"/>
  <c r="BH1176"/>
  <c r="BG1176"/>
  <c r="BF1176"/>
  <c r="T1176"/>
  <c r="R1176"/>
  <c r="P1176"/>
  <c r="BI1162"/>
  <c r="BH1162"/>
  <c r="BG1162"/>
  <c r="BF1162"/>
  <c r="T1162"/>
  <c r="R1162"/>
  <c r="P1162"/>
  <c r="BI1151"/>
  <c r="BH1151"/>
  <c r="BG1151"/>
  <c r="BF1151"/>
  <c r="T1151"/>
  <c r="R1151"/>
  <c r="P1151"/>
  <c r="BI1140"/>
  <c r="BH1140"/>
  <c r="BG1140"/>
  <c r="BF1140"/>
  <c r="T1140"/>
  <c r="R1140"/>
  <c r="P1140"/>
  <c r="BI1134"/>
  <c r="BH1134"/>
  <c r="BG1134"/>
  <c r="BF1134"/>
  <c r="T1134"/>
  <c r="R1134"/>
  <c r="P1134"/>
  <c r="BI1128"/>
  <c r="BH1128"/>
  <c r="BG1128"/>
  <c r="BF1128"/>
  <c r="T1128"/>
  <c r="R1128"/>
  <c r="P1128"/>
  <c r="BI1123"/>
  <c r="BH1123"/>
  <c r="BG1123"/>
  <c r="BF1123"/>
  <c r="T1123"/>
  <c r="R1123"/>
  <c r="P1123"/>
  <c r="BI1118"/>
  <c r="BH1118"/>
  <c r="BG1118"/>
  <c r="BF1118"/>
  <c r="T1118"/>
  <c r="R1118"/>
  <c r="P1118"/>
  <c r="BI1113"/>
  <c r="BH1113"/>
  <c r="BG1113"/>
  <c r="BF1113"/>
  <c r="T1113"/>
  <c r="R1113"/>
  <c r="P1113"/>
  <c r="BI1108"/>
  <c r="BH1108"/>
  <c r="BG1108"/>
  <c r="BF1108"/>
  <c r="T1108"/>
  <c r="R1108"/>
  <c r="P1108"/>
  <c r="BI1103"/>
  <c r="BH1103"/>
  <c r="BG1103"/>
  <c r="BF1103"/>
  <c r="T1103"/>
  <c r="R1103"/>
  <c r="P1103"/>
  <c r="BI1098"/>
  <c r="BH1098"/>
  <c r="BG1098"/>
  <c r="BF1098"/>
  <c r="T1098"/>
  <c r="R1098"/>
  <c r="P1098"/>
  <c r="BI1093"/>
  <c r="BH1093"/>
  <c r="BG1093"/>
  <c r="BF1093"/>
  <c r="T1093"/>
  <c r="R1093"/>
  <c r="P1093"/>
  <c r="BI1088"/>
  <c r="BH1088"/>
  <c r="BG1088"/>
  <c r="BF1088"/>
  <c r="T1088"/>
  <c r="R1088"/>
  <c r="P1088"/>
  <c r="BI1084"/>
  <c r="BH1084"/>
  <c r="BG1084"/>
  <c r="BF1084"/>
  <c r="T1084"/>
  <c r="R1084"/>
  <c r="P1084"/>
  <c r="BI1080"/>
  <c r="BH1080"/>
  <c r="BG1080"/>
  <c r="BF1080"/>
  <c r="T1080"/>
  <c r="R1080"/>
  <c r="P1080"/>
  <c r="BI1076"/>
  <c r="BH1076"/>
  <c r="BG1076"/>
  <c r="BF1076"/>
  <c r="T1076"/>
  <c r="R1076"/>
  <c r="P1076"/>
  <c r="BI1072"/>
  <c r="BH1072"/>
  <c r="BG1072"/>
  <c r="BF1072"/>
  <c r="T1072"/>
  <c r="R1072"/>
  <c r="P1072"/>
  <c r="BI1068"/>
  <c r="BH1068"/>
  <c r="BG1068"/>
  <c r="BF1068"/>
  <c r="T1068"/>
  <c r="R1068"/>
  <c r="P1068"/>
  <c r="BI1064"/>
  <c r="BH1064"/>
  <c r="BG1064"/>
  <c r="BF1064"/>
  <c r="T1064"/>
  <c r="R1064"/>
  <c r="P1064"/>
  <c r="BI1059"/>
  <c r="BH1059"/>
  <c r="BG1059"/>
  <c r="BF1059"/>
  <c r="T1059"/>
  <c r="R1059"/>
  <c r="P1059"/>
  <c r="BI1054"/>
  <c r="BH1054"/>
  <c r="BG1054"/>
  <c r="BF1054"/>
  <c r="T1054"/>
  <c r="R1054"/>
  <c r="P1054"/>
  <c r="BI1044"/>
  <c r="BH1044"/>
  <c r="BG1044"/>
  <c r="BF1044"/>
  <c r="T1044"/>
  <c r="R1044"/>
  <c r="P1044"/>
  <c r="BI1040"/>
  <c r="BH1040"/>
  <c r="BG1040"/>
  <c r="BF1040"/>
  <c r="T1040"/>
  <c r="R1040"/>
  <c r="P1040"/>
  <c r="BI1036"/>
  <c r="BH1036"/>
  <c r="BG1036"/>
  <c r="BF1036"/>
  <c r="T1036"/>
  <c r="R1036"/>
  <c r="P1036"/>
  <c r="BI1029"/>
  <c r="BH1029"/>
  <c r="BG1029"/>
  <c r="BF1029"/>
  <c r="T1029"/>
  <c r="R1029"/>
  <c r="P1029"/>
  <c r="BI1022"/>
  <c r="BH1022"/>
  <c r="BG1022"/>
  <c r="BF1022"/>
  <c r="T1022"/>
  <c r="R1022"/>
  <c r="P1022"/>
  <c r="BI1017"/>
  <c r="BH1017"/>
  <c r="BG1017"/>
  <c r="BF1017"/>
  <c r="T1017"/>
  <c r="R1017"/>
  <c r="P1017"/>
  <c r="BI1012"/>
  <c r="BH1012"/>
  <c r="BG1012"/>
  <c r="BF1012"/>
  <c r="T1012"/>
  <c r="R1012"/>
  <c r="P1012"/>
  <c r="BI1008"/>
  <c r="BH1008"/>
  <c r="BG1008"/>
  <c r="BF1008"/>
  <c r="T1008"/>
  <c r="R1008"/>
  <c r="P1008"/>
  <c r="BI1004"/>
  <c r="BH1004"/>
  <c r="BG1004"/>
  <c r="BF1004"/>
  <c r="T1004"/>
  <c r="R1004"/>
  <c r="P1004"/>
  <c r="BI1000"/>
  <c r="BH1000"/>
  <c r="BG1000"/>
  <c r="BF1000"/>
  <c r="T1000"/>
  <c r="R1000"/>
  <c r="P1000"/>
  <c r="BI996"/>
  <c r="BH996"/>
  <c r="BG996"/>
  <c r="BF996"/>
  <c r="T996"/>
  <c r="R996"/>
  <c r="P996"/>
  <c r="BI992"/>
  <c r="BH992"/>
  <c r="BG992"/>
  <c r="BF992"/>
  <c r="T992"/>
  <c r="R992"/>
  <c r="P992"/>
  <c r="BI988"/>
  <c r="BH988"/>
  <c r="BG988"/>
  <c r="BF988"/>
  <c r="T988"/>
  <c r="R988"/>
  <c r="P988"/>
  <c r="BI984"/>
  <c r="BH984"/>
  <c r="BG984"/>
  <c r="BF984"/>
  <c r="T984"/>
  <c r="R984"/>
  <c r="P984"/>
  <c r="BI980"/>
  <c r="BH980"/>
  <c r="BG980"/>
  <c r="BF980"/>
  <c r="T980"/>
  <c r="R980"/>
  <c r="P980"/>
  <c r="BI976"/>
  <c r="BH976"/>
  <c r="BG976"/>
  <c r="BF976"/>
  <c r="T976"/>
  <c r="R976"/>
  <c r="P976"/>
  <c r="BI972"/>
  <c r="BH972"/>
  <c r="BG972"/>
  <c r="BF972"/>
  <c r="T972"/>
  <c r="R972"/>
  <c r="P972"/>
  <c r="BI968"/>
  <c r="BH968"/>
  <c r="BG968"/>
  <c r="BF968"/>
  <c r="T968"/>
  <c r="R968"/>
  <c r="P968"/>
  <c r="BI964"/>
  <c r="BH964"/>
  <c r="BG964"/>
  <c r="BF964"/>
  <c r="T964"/>
  <c r="R964"/>
  <c r="P964"/>
  <c r="BI960"/>
  <c r="BH960"/>
  <c r="BG960"/>
  <c r="BF960"/>
  <c r="T960"/>
  <c r="R960"/>
  <c r="P960"/>
  <c r="BI953"/>
  <c r="BH953"/>
  <c r="BG953"/>
  <c r="BF953"/>
  <c r="T953"/>
  <c r="R953"/>
  <c r="P953"/>
  <c r="BI946"/>
  <c r="BH946"/>
  <c r="BG946"/>
  <c r="BF946"/>
  <c r="T946"/>
  <c r="R946"/>
  <c r="P946"/>
  <c r="BI941"/>
  <c r="BH941"/>
  <c r="BG941"/>
  <c r="BF941"/>
  <c r="T941"/>
  <c r="R941"/>
  <c r="P941"/>
  <c r="BI936"/>
  <c r="BH936"/>
  <c r="BG936"/>
  <c r="BF936"/>
  <c r="T936"/>
  <c r="R936"/>
  <c r="P936"/>
  <c r="BI931"/>
  <c r="BH931"/>
  <c r="BG931"/>
  <c r="BF931"/>
  <c r="T931"/>
  <c r="R931"/>
  <c r="P931"/>
  <c r="BI927"/>
  <c r="BH927"/>
  <c r="BG927"/>
  <c r="BF927"/>
  <c r="T927"/>
  <c r="R927"/>
  <c r="P927"/>
  <c r="BI922"/>
  <c r="BH922"/>
  <c r="BG922"/>
  <c r="BF922"/>
  <c r="T922"/>
  <c r="R922"/>
  <c r="P922"/>
  <c r="BI918"/>
  <c r="BH918"/>
  <c r="BG918"/>
  <c r="BF918"/>
  <c r="T918"/>
  <c r="R918"/>
  <c r="P918"/>
  <c r="BI913"/>
  <c r="BH913"/>
  <c r="BG913"/>
  <c r="BF913"/>
  <c r="T913"/>
  <c r="R913"/>
  <c r="P913"/>
  <c r="BI909"/>
  <c r="BH909"/>
  <c r="BG909"/>
  <c r="BF909"/>
  <c r="T909"/>
  <c r="R909"/>
  <c r="P909"/>
  <c r="BI901"/>
  <c r="BH901"/>
  <c r="BG901"/>
  <c r="BF901"/>
  <c r="T901"/>
  <c r="R901"/>
  <c r="P901"/>
  <c r="BI894"/>
  <c r="BH894"/>
  <c r="BG894"/>
  <c r="BF894"/>
  <c r="T894"/>
  <c r="R894"/>
  <c r="P894"/>
  <c r="BI888"/>
  <c r="BH888"/>
  <c r="BG888"/>
  <c r="BF888"/>
  <c r="T888"/>
  <c r="R888"/>
  <c r="P888"/>
  <c r="BI883"/>
  <c r="BH883"/>
  <c r="BG883"/>
  <c r="BF883"/>
  <c r="T883"/>
  <c r="R883"/>
  <c r="P883"/>
  <c r="BI878"/>
  <c r="BH878"/>
  <c r="BG878"/>
  <c r="BF878"/>
  <c r="T878"/>
  <c r="R878"/>
  <c r="P878"/>
  <c r="BI873"/>
  <c r="BH873"/>
  <c r="BG873"/>
  <c r="BF873"/>
  <c r="T873"/>
  <c r="R873"/>
  <c r="P873"/>
  <c r="BI868"/>
  <c r="BH868"/>
  <c r="BG868"/>
  <c r="BF868"/>
  <c r="T868"/>
  <c r="R868"/>
  <c r="P868"/>
  <c r="BI862"/>
  <c r="BH862"/>
  <c r="BG862"/>
  <c r="BF862"/>
  <c r="T862"/>
  <c r="R862"/>
  <c r="P862"/>
  <c r="BI857"/>
  <c r="BH857"/>
  <c r="BG857"/>
  <c r="BF857"/>
  <c r="T857"/>
  <c r="R857"/>
  <c r="P857"/>
  <c r="BI852"/>
  <c r="BH852"/>
  <c r="BG852"/>
  <c r="BF852"/>
  <c r="T852"/>
  <c r="R852"/>
  <c r="P852"/>
  <c r="BI845"/>
  <c r="BH845"/>
  <c r="BG845"/>
  <c r="BF845"/>
  <c r="T845"/>
  <c r="R845"/>
  <c r="P845"/>
  <c r="BI840"/>
  <c r="BH840"/>
  <c r="BG840"/>
  <c r="BF840"/>
  <c r="T840"/>
  <c r="R840"/>
  <c r="P840"/>
  <c r="BI835"/>
  <c r="BH835"/>
  <c r="BG835"/>
  <c r="BF835"/>
  <c r="T835"/>
  <c r="R835"/>
  <c r="P835"/>
  <c r="BI830"/>
  <c r="BH830"/>
  <c r="BG830"/>
  <c r="BF830"/>
  <c r="T830"/>
  <c r="R830"/>
  <c r="P830"/>
  <c r="BI823"/>
  <c r="BH823"/>
  <c r="BG823"/>
  <c r="BF823"/>
  <c r="T823"/>
  <c r="R823"/>
  <c r="P823"/>
  <c r="BI818"/>
  <c r="BH818"/>
  <c r="BG818"/>
  <c r="BF818"/>
  <c r="T818"/>
  <c r="R818"/>
  <c r="P818"/>
  <c r="BI814"/>
  <c r="BH814"/>
  <c r="BG814"/>
  <c r="BF814"/>
  <c r="T814"/>
  <c r="R814"/>
  <c r="P814"/>
  <c r="BI809"/>
  <c r="BH809"/>
  <c r="BG809"/>
  <c r="BF809"/>
  <c r="T809"/>
  <c r="R809"/>
  <c r="P809"/>
  <c r="BI805"/>
  <c r="BH805"/>
  <c r="BG805"/>
  <c r="BF805"/>
  <c r="T805"/>
  <c r="R805"/>
  <c r="P805"/>
  <c r="BI799"/>
  <c r="BH799"/>
  <c r="BG799"/>
  <c r="BF799"/>
  <c r="T799"/>
  <c r="R799"/>
  <c r="P799"/>
  <c r="BI772"/>
  <c r="BH772"/>
  <c r="BG772"/>
  <c r="BF772"/>
  <c r="T772"/>
  <c r="R772"/>
  <c r="P772"/>
  <c r="BI766"/>
  <c r="BH766"/>
  <c r="BG766"/>
  <c r="BF766"/>
  <c r="T766"/>
  <c r="R766"/>
  <c r="P766"/>
  <c r="BI732"/>
  <c r="BH732"/>
  <c r="BG732"/>
  <c r="BF732"/>
  <c r="T732"/>
  <c r="R732"/>
  <c r="P732"/>
  <c r="BI723"/>
  <c r="BH723"/>
  <c r="BG723"/>
  <c r="BF723"/>
  <c r="T723"/>
  <c r="R723"/>
  <c r="P723"/>
  <c r="BI717"/>
  <c r="BH717"/>
  <c r="BG717"/>
  <c r="BF717"/>
  <c r="T717"/>
  <c r="R717"/>
  <c r="P717"/>
  <c r="BI682"/>
  <c r="BH682"/>
  <c r="BG682"/>
  <c r="BF682"/>
  <c r="T682"/>
  <c r="R682"/>
  <c r="P682"/>
  <c r="BI647"/>
  <c r="BH647"/>
  <c r="BG647"/>
  <c r="BF647"/>
  <c r="T647"/>
  <c r="R647"/>
  <c r="P647"/>
  <c r="BI640"/>
  <c r="BH640"/>
  <c r="BG640"/>
  <c r="BF640"/>
  <c r="T640"/>
  <c r="R640"/>
  <c r="P640"/>
  <c r="BI634"/>
  <c r="BH634"/>
  <c r="BG634"/>
  <c r="BF634"/>
  <c r="T634"/>
  <c r="R634"/>
  <c r="P634"/>
  <c r="BI632"/>
  <c r="BH632"/>
  <c r="BG632"/>
  <c r="BF632"/>
  <c r="T632"/>
  <c r="R632"/>
  <c r="P632"/>
  <c r="BI627"/>
  <c r="BH627"/>
  <c r="BG627"/>
  <c r="BF627"/>
  <c r="T627"/>
  <c r="R627"/>
  <c r="P627"/>
  <c r="BI622"/>
  <c r="BH622"/>
  <c r="BG622"/>
  <c r="BF622"/>
  <c r="T622"/>
  <c r="R622"/>
  <c r="P622"/>
  <c r="BI607"/>
  <c r="BH607"/>
  <c r="BG607"/>
  <c r="BF607"/>
  <c r="T607"/>
  <c r="R607"/>
  <c r="P607"/>
  <c r="BI602"/>
  <c r="BH602"/>
  <c r="BG602"/>
  <c r="BF602"/>
  <c r="T602"/>
  <c r="R602"/>
  <c r="P602"/>
  <c r="BI600"/>
  <c r="BH600"/>
  <c r="BG600"/>
  <c r="BF600"/>
  <c r="T600"/>
  <c r="R600"/>
  <c r="P600"/>
  <c r="BI594"/>
  <c r="BH594"/>
  <c r="BG594"/>
  <c r="BF594"/>
  <c r="T594"/>
  <c r="R594"/>
  <c r="P594"/>
  <c r="BI588"/>
  <c r="BH588"/>
  <c r="BG588"/>
  <c r="BF588"/>
  <c r="T588"/>
  <c r="R588"/>
  <c r="P588"/>
  <c r="BI583"/>
  <c r="BH583"/>
  <c r="BG583"/>
  <c r="BF583"/>
  <c r="T583"/>
  <c r="R583"/>
  <c r="P583"/>
  <c r="BI576"/>
  <c r="BH576"/>
  <c r="BG576"/>
  <c r="BF576"/>
  <c r="T576"/>
  <c r="R576"/>
  <c r="P576"/>
  <c r="BI564"/>
  <c r="BH564"/>
  <c r="BG564"/>
  <c r="BF564"/>
  <c r="T564"/>
  <c r="R564"/>
  <c r="P564"/>
  <c r="BI560"/>
  <c r="BH560"/>
  <c r="BG560"/>
  <c r="BF560"/>
  <c r="T560"/>
  <c r="R560"/>
  <c r="P560"/>
  <c r="BI547"/>
  <c r="BH547"/>
  <c r="BG547"/>
  <c r="BF547"/>
  <c r="T547"/>
  <c r="R547"/>
  <c r="P547"/>
  <c r="BI541"/>
  <c r="BH541"/>
  <c r="BG541"/>
  <c r="BF541"/>
  <c r="T541"/>
  <c r="R541"/>
  <c r="P541"/>
  <c r="BI538"/>
  <c r="BH538"/>
  <c r="BG538"/>
  <c r="BF538"/>
  <c r="T538"/>
  <c r="R538"/>
  <c r="P538"/>
  <c r="BI534"/>
  <c r="BH534"/>
  <c r="BG534"/>
  <c r="BF534"/>
  <c r="T534"/>
  <c r="R534"/>
  <c r="P534"/>
  <c r="BI528"/>
  <c r="BH528"/>
  <c r="BG528"/>
  <c r="BF528"/>
  <c r="T528"/>
  <c r="R528"/>
  <c r="P528"/>
  <c r="BI524"/>
  <c r="BH524"/>
  <c r="BG524"/>
  <c r="BF524"/>
  <c r="T524"/>
  <c r="R524"/>
  <c r="P524"/>
  <c r="BI521"/>
  <c r="BH521"/>
  <c r="BG521"/>
  <c r="BF521"/>
  <c r="T521"/>
  <c r="R521"/>
  <c r="P521"/>
  <c r="BI493"/>
  <c r="BH493"/>
  <c r="BG493"/>
  <c r="BF493"/>
  <c r="T493"/>
  <c r="R493"/>
  <c r="P493"/>
  <c r="BI458"/>
  <c r="BH458"/>
  <c r="BG458"/>
  <c r="BF458"/>
  <c r="T458"/>
  <c r="R458"/>
  <c r="P458"/>
  <c r="BI423"/>
  <c r="BH423"/>
  <c r="BG423"/>
  <c r="BF423"/>
  <c r="T423"/>
  <c r="R423"/>
  <c r="P423"/>
  <c r="BI389"/>
  <c r="BH389"/>
  <c r="BG389"/>
  <c r="BF389"/>
  <c r="T389"/>
  <c r="R389"/>
  <c r="P389"/>
  <c r="BI382"/>
  <c r="BH382"/>
  <c r="BG382"/>
  <c r="BF382"/>
  <c r="T382"/>
  <c r="R382"/>
  <c r="P382"/>
  <c r="BI372"/>
  <c r="BH372"/>
  <c r="BG372"/>
  <c r="BF372"/>
  <c r="T372"/>
  <c r="R372"/>
  <c r="P372"/>
  <c r="BI366"/>
  <c r="BH366"/>
  <c r="BG366"/>
  <c r="BF366"/>
  <c r="T366"/>
  <c r="R366"/>
  <c r="P366"/>
  <c r="BI360"/>
  <c r="BH360"/>
  <c r="BG360"/>
  <c r="BF360"/>
  <c r="T360"/>
  <c r="R360"/>
  <c r="P360"/>
  <c r="BI354"/>
  <c r="BH354"/>
  <c r="BG354"/>
  <c r="BF354"/>
  <c r="T354"/>
  <c r="R354"/>
  <c r="P354"/>
  <c r="BI350"/>
  <c r="BH350"/>
  <c r="BG350"/>
  <c r="BF350"/>
  <c r="T350"/>
  <c r="R350"/>
  <c r="P350"/>
  <c r="BI323"/>
  <c r="BH323"/>
  <c r="BG323"/>
  <c r="BF323"/>
  <c r="T323"/>
  <c r="R323"/>
  <c r="P323"/>
  <c r="BI319"/>
  <c r="BH319"/>
  <c r="BG319"/>
  <c r="BF319"/>
  <c r="T319"/>
  <c r="R319"/>
  <c r="P319"/>
  <c r="BI298"/>
  <c r="BH298"/>
  <c r="BG298"/>
  <c r="BF298"/>
  <c r="T298"/>
  <c r="R298"/>
  <c r="P298"/>
  <c r="BI295"/>
  <c r="BH295"/>
  <c r="BG295"/>
  <c r="BF295"/>
  <c r="T295"/>
  <c r="R295"/>
  <c r="P295"/>
  <c r="BI291"/>
  <c r="BH291"/>
  <c r="BG291"/>
  <c r="BF291"/>
  <c r="T291"/>
  <c r="R291"/>
  <c r="P291"/>
  <c r="BI287"/>
  <c r="BH287"/>
  <c r="BG287"/>
  <c r="BF287"/>
  <c r="T287"/>
  <c r="R287"/>
  <c r="P287"/>
  <c r="BI283"/>
  <c r="BH283"/>
  <c r="BG283"/>
  <c r="BF283"/>
  <c r="T283"/>
  <c r="R283"/>
  <c r="P283"/>
  <c r="BI279"/>
  <c r="BH279"/>
  <c r="BG279"/>
  <c r="BF279"/>
  <c r="T279"/>
  <c r="R279"/>
  <c r="P279"/>
  <c r="BI275"/>
  <c r="BH275"/>
  <c r="BG275"/>
  <c r="BF275"/>
  <c r="T275"/>
  <c r="R275"/>
  <c r="P275"/>
  <c r="BI273"/>
  <c r="BH273"/>
  <c r="BG273"/>
  <c r="BF273"/>
  <c r="T273"/>
  <c r="R273"/>
  <c r="P273"/>
  <c r="BI230"/>
  <c r="BH230"/>
  <c r="BG230"/>
  <c r="BF230"/>
  <c r="T230"/>
  <c r="R230"/>
  <c r="P230"/>
  <c r="BI216"/>
  <c r="BH216"/>
  <c r="BG216"/>
  <c r="BF216"/>
  <c r="T216"/>
  <c r="R216"/>
  <c r="P216"/>
  <c r="BI211"/>
  <c r="BH211"/>
  <c r="BG211"/>
  <c r="BF211"/>
  <c r="T211"/>
  <c r="R211"/>
  <c r="P211"/>
  <c r="BI178"/>
  <c r="BH178"/>
  <c r="BG178"/>
  <c r="BF178"/>
  <c r="T178"/>
  <c r="R178"/>
  <c r="P178"/>
  <c r="BI172"/>
  <c r="BH172"/>
  <c r="BG172"/>
  <c r="BF172"/>
  <c r="T172"/>
  <c r="R172"/>
  <c r="P172"/>
  <c r="BI166"/>
  <c r="BH166"/>
  <c r="BG166"/>
  <c r="BF166"/>
  <c r="T166"/>
  <c r="R166"/>
  <c r="P166"/>
  <c r="BI155"/>
  <c r="BH155"/>
  <c r="BG155"/>
  <c r="BF155"/>
  <c r="T155"/>
  <c r="R155"/>
  <c r="P155"/>
  <c r="BI151"/>
  <c r="BH151"/>
  <c r="BG151"/>
  <c r="BF151"/>
  <c r="T151"/>
  <c r="R151"/>
  <c r="P151"/>
  <c r="BI142"/>
  <c r="BH142"/>
  <c r="BG142"/>
  <c r="BF142"/>
  <c r="T142"/>
  <c r="R142"/>
  <c r="P142"/>
  <c r="BI138"/>
  <c r="BH138"/>
  <c r="BG138"/>
  <c r="BF138"/>
  <c r="T138"/>
  <c r="R138"/>
  <c r="P138"/>
  <c r="BI134"/>
  <c r="BH134"/>
  <c r="BG134"/>
  <c r="BF134"/>
  <c r="T134"/>
  <c r="R134"/>
  <c r="P134"/>
  <c r="J128"/>
  <c r="J127"/>
  <c r="F127"/>
  <c r="F125"/>
  <c r="E123"/>
  <c r="J92"/>
  <c r="J91"/>
  <c r="F91"/>
  <c r="F89"/>
  <c r="E87"/>
  <c r="J18"/>
  <c r="E18"/>
  <c r="F92"/>
  <c r="J17"/>
  <c r="J12"/>
  <c r="J89"/>
  <c r="E7"/>
  <c r="E121"/>
  <c i="1" r="AY95"/>
  <c i="2" r="J37"/>
  <c r="J36"/>
  <c r="J35"/>
  <c i="1" r="AX95"/>
  <c i="2" r="BI1016"/>
  <c r="BH1016"/>
  <c r="BG1016"/>
  <c r="BF1016"/>
  <c r="T1016"/>
  <c r="T1015"/>
  <c r="R1016"/>
  <c r="R1015"/>
  <c r="P1016"/>
  <c r="P1015"/>
  <c r="BI1011"/>
  <c r="BH1011"/>
  <c r="BG1011"/>
  <c r="BF1011"/>
  <c r="T1011"/>
  <c r="R1011"/>
  <c r="P1011"/>
  <c r="BI1008"/>
  <c r="BH1008"/>
  <c r="BG1008"/>
  <c r="BF1008"/>
  <c r="T1008"/>
  <c r="R1008"/>
  <c r="P1008"/>
  <c r="BI1005"/>
  <c r="BH1005"/>
  <c r="BG1005"/>
  <c r="BF1005"/>
  <c r="T1005"/>
  <c r="R1005"/>
  <c r="P1005"/>
  <c r="BI1002"/>
  <c r="BH1002"/>
  <c r="BG1002"/>
  <c r="BF1002"/>
  <c r="T1002"/>
  <c r="R1002"/>
  <c r="P1002"/>
  <c r="BI999"/>
  <c r="BH999"/>
  <c r="BG999"/>
  <c r="BF999"/>
  <c r="T999"/>
  <c r="R999"/>
  <c r="P999"/>
  <c r="BI996"/>
  <c r="BH996"/>
  <c r="BG996"/>
  <c r="BF996"/>
  <c r="T996"/>
  <c r="R996"/>
  <c r="P996"/>
  <c r="BI993"/>
  <c r="BH993"/>
  <c r="BG993"/>
  <c r="BF993"/>
  <c r="T993"/>
  <c r="R993"/>
  <c r="P993"/>
  <c r="BI990"/>
  <c r="BH990"/>
  <c r="BG990"/>
  <c r="BF990"/>
  <c r="T990"/>
  <c r="T989"/>
  <c r="R990"/>
  <c r="R989"/>
  <c r="P990"/>
  <c r="P989"/>
  <c r="BI985"/>
  <c r="BH985"/>
  <c r="BG985"/>
  <c r="BF985"/>
  <c r="T985"/>
  <c r="R985"/>
  <c r="P985"/>
  <c r="BI979"/>
  <c r="BH979"/>
  <c r="BG979"/>
  <c r="BF979"/>
  <c r="T979"/>
  <c r="R979"/>
  <c r="P979"/>
  <c r="BI975"/>
  <c r="BH975"/>
  <c r="BG975"/>
  <c r="BF975"/>
  <c r="T975"/>
  <c r="R975"/>
  <c r="P975"/>
  <c r="BI971"/>
  <c r="BH971"/>
  <c r="BG971"/>
  <c r="BF971"/>
  <c r="T971"/>
  <c r="R971"/>
  <c r="P971"/>
  <c r="BI960"/>
  <c r="BH960"/>
  <c r="BG960"/>
  <c r="BF960"/>
  <c r="T960"/>
  <c r="R960"/>
  <c r="P960"/>
  <c r="BI956"/>
  <c r="BH956"/>
  <c r="BG956"/>
  <c r="BF956"/>
  <c r="T956"/>
  <c r="R956"/>
  <c r="P956"/>
  <c r="BI952"/>
  <c r="BH952"/>
  <c r="BG952"/>
  <c r="BF952"/>
  <c r="T952"/>
  <c r="R952"/>
  <c r="P952"/>
  <c r="BI949"/>
  <c r="BH949"/>
  <c r="BG949"/>
  <c r="BF949"/>
  <c r="T949"/>
  <c r="R949"/>
  <c r="P949"/>
  <c r="BI944"/>
  <c r="BH944"/>
  <c r="BG944"/>
  <c r="BF944"/>
  <c r="T944"/>
  <c r="R944"/>
  <c r="P944"/>
  <c r="BI939"/>
  <c r="BH939"/>
  <c r="BG939"/>
  <c r="BF939"/>
  <c r="T939"/>
  <c r="R939"/>
  <c r="P939"/>
  <c r="BI935"/>
  <c r="BH935"/>
  <c r="BG935"/>
  <c r="BF935"/>
  <c r="T935"/>
  <c r="R935"/>
  <c r="P935"/>
  <c r="BI932"/>
  <c r="BH932"/>
  <c r="BG932"/>
  <c r="BF932"/>
  <c r="T932"/>
  <c r="R932"/>
  <c r="P932"/>
  <c r="BI929"/>
  <c r="BH929"/>
  <c r="BG929"/>
  <c r="BF929"/>
  <c r="T929"/>
  <c r="R929"/>
  <c r="P929"/>
  <c r="BI926"/>
  <c r="BH926"/>
  <c r="BG926"/>
  <c r="BF926"/>
  <c r="T926"/>
  <c r="R926"/>
  <c r="P926"/>
  <c r="BI923"/>
  <c r="BH923"/>
  <c r="BG923"/>
  <c r="BF923"/>
  <c r="T923"/>
  <c r="R923"/>
  <c r="P923"/>
  <c r="BI919"/>
  <c r="BH919"/>
  <c r="BG919"/>
  <c r="BF919"/>
  <c r="T919"/>
  <c r="R919"/>
  <c r="P919"/>
  <c r="BI911"/>
  <c r="BH911"/>
  <c r="BG911"/>
  <c r="BF911"/>
  <c r="T911"/>
  <c r="R911"/>
  <c r="P911"/>
  <c r="BI906"/>
  <c r="BH906"/>
  <c r="BG906"/>
  <c r="BF906"/>
  <c r="T906"/>
  <c r="R906"/>
  <c r="P906"/>
  <c r="BI898"/>
  <c r="BH898"/>
  <c r="BG898"/>
  <c r="BF898"/>
  <c r="T898"/>
  <c r="R898"/>
  <c r="P898"/>
  <c r="BI894"/>
  <c r="BH894"/>
  <c r="BG894"/>
  <c r="BF894"/>
  <c r="T894"/>
  <c r="R894"/>
  <c r="P894"/>
  <c r="BI887"/>
  <c r="BH887"/>
  <c r="BG887"/>
  <c r="BF887"/>
  <c r="T887"/>
  <c r="R887"/>
  <c r="P887"/>
  <c r="BI868"/>
  <c r="BH868"/>
  <c r="BG868"/>
  <c r="BF868"/>
  <c r="T868"/>
  <c r="R868"/>
  <c r="P868"/>
  <c r="BI849"/>
  <c r="BH849"/>
  <c r="BG849"/>
  <c r="BF849"/>
  <c r="T849"/>
  <c r="R849"/>
  <c r="P849"/>
  <c r="BI844"/>
  <c r="BH844"/>
  <c r="BG844"/>
  <c r="BF844"/>
  <c r="T844"/>
  <c r="R844"/>
  <c r="P844"/>
  <c r="BI839"/>
  <c r="BH839"/>
  <c r="BG839"/>
  <c r="BF839"/>
  <c r="T839"/>
  <c r="R839"/>
  <c r="P839"/>
  <c r="BI834"/>
  <c r="BH834"/>
  <c r="BG834"/>
  <c r="BF834"/>
  <c r="T834"/>
  <c r="R834"/>
  <c r="P834"/>
  <c r="BI820"/>
  <c r="BH820"/>
  <c r="BG820"/>
  <c r="BF820"/>
  <c r="T820"/>
  <c r="R820"/>
  <c r="P820"/>
  <c r="BI806"/>
  <c r="BH806"/>
  <c r="BG806"/>
  <c r="BF806"/>
  <c r="T806"/>
  <c r="R806"/>
  <c r="P806"/>
  <c r="BI792"/>
  <c r="BH792"/>
  <c r="BG792"/>
  <c r="BF792"/>
  <c r="T792"/>
  <c r="R792"/>
  <c r="P792"/>
  <c r="BI784"/>
  <c r="BH784"/>
  <c r="BG784"/>
  <c r="BF784"/>
  <c r="T784"/>
  <c r="R784"/>
  <c r="P784"/>
  <c r="BI779"/>
  <c r="BH779"/>
  <c r="BG779"/>
  <c r="BF779"/>
  <c r="T779"/>
  <c r="R779"/>
  <c r="P779"/>
  <c r="BI774"/>
  <c r="BH774"/>
  <c r="BG774"/>
  <c r="BF774"/>
  <c r="T774"/>
  <c r="R774"/>
  <c r="P774"/>
  <c r="BI769"/>
  <c r="BH769"/>
  <c r="BG769"/>
  <c r="BF769"/>
  <c r="T769"/>
  <c r="R769"/>
  <c r="P769"/>
  <c r="BI766"/>
  <c r="BH766"/>
  <c r="BG766"/>
  <c r="BF766"/>
  <c r="T766"/>
  <c r="R766"/>
  <c r="P766"/>
  <c r="BI762"/>
  <c r="BH762"/>
  <c r="BG762"/>
  <c r="BF762"/>
  <c r="T762"/>
  <c r="R762"/>
  <c r="P762"/>
  <c r="BI757"/>
  <c r="BH757"/>
  <c r="BG757"/>
  <c r="BF757"/>
  <c r="T757"/>
  <c r="R757"/>
  <c r="P757"/>
  <c r="BI752"/>
  <c r="BH752"/>
  <c r="BG752"/>
  <c r="BF752"/>
  <c r="T752"/>
  <c r="R752"/>
  <c r="P752"/>
  <c r="BI747"/>
  <c r="BH747"/>
  <c r="BG747"/>
  <c r="BF747"/>
  <c r="T747"/>
  <c r="R747"/>
  <c r="P747"/>
  <c r="BI742"/>
  <c r="BH742"/>
  <c r="BG742"/>
  <c r="BF742"/>
  <c r="T742"/>
  <c r="R742"/>
  <c r="P742"/>
  <c r="BI737"/>
  <c r="BH737"/>
  <c r="BG737"/>
  <c r="BF737"/>
  <c r="T737"/>
  <c r="R737"/>
  <c r="P737"/>
  <c r="BI730"/>
  <c r="BH730"/>
  <c r="BG730"/>
  <c r="BF730"/>
  <c r="T730"/>
  <c r="R730"/>
  <c r="P730"/>
  <c r="BI725"/>
  <c r="BH725"/>
  <c r="BG725"/>
  <c r="BF725"/>
  <c r="T725"/>
  <c r="R725"/>
  <c r="P725"/>
  <c r="BI720"/>
  <c r="BH720"/>
  <c r="BG720"/>
  <c r="BF720"/>
  <c r="T720"/>
  <c r="R720"/>
  <c r="P720"/>
  <c r="BI715"/>
  <c r="BH715"/>
  <c r="BG715"/>
  <c r="BF715"/>
  <c r="T715"/>
  <c r="R715"/>
  <c r="P715"/>
  <c r="BI710"/>
  <c r="BH710"/>
  <c r="BG710"/>
  <c r="BF710"/>
  <c r="T710"/>
  <c r="R710"/>
  <c r="P710"/>
  <c r="BI705"/>
  <c r="BH705"/>
  <c r="BG705"/>
  <c r="BF705"/>
  <c r="T705"/>
  <c r="R705"/>
  <c r="P705"/>
  <c r="BI700"/>
  <c r="BH700"/>
  <c r="BG700"/>
  <c r="BF700"/>
  <c r="T700"/>
  <c r="R700"/>
  <c r="P700"/>
  <c r="BI691"/>
  <c r="BH691"/>
  <c r="BG691"/>
  <c r="BF691"/>
  <c r="T691"/>
  <c r="R691"/>
  <c r="P691"/>
  <c r="BI682"/>
  <c r="BH682"/>
  <c r="BG682"/>
  <c r="BF682"/>
  <c r="T682"/>
  <c r="R682"/>
  <c r="P682"/>
  <c r="BI673"/>
  <c r="BH673"/>
  <c r="BG673"/>
  <c r="BF673"/>
  <c r="T673"/>
  <c r="R673"/>
  <c r="P673"/>
  <c r="BI667"/>
  <c r="BH667"/>
  <c r="BG667"/>
  <c r="BF667"/>
  <c r="T667"/>
  <c r="R667"/>
  <c r="P667"/>
  <c r="BI661"/>
  <c r="BH661"/>
  <c r="BG661"/>
  <c r="BF661"/>
  <c r="T661"/>
  <c r="R661"/>
  <c r="P661"/>
  <c r="BI655"/>
  <c r="BH655"/>
  <c r="BG655"/>
  <c r="BF655"/>
  <c r="T655"/>
  <c r="R655"/>
  <c r="P655"/>
  <c r="BI650"/>
  <c r="BH650"/>
  <c r="BG650"/>
  <c r="BF650"/>
  <c r="T650"/>
  <c r="R650"/>
  <c r="P650"/>
  <c r="BI646"/>
  <c r="BH646"/>
  <c r="BG646"/>
  <c r="BF646"/>
  <c r="T646"/>
  <c r="R646"/>
  <c r="P646"/>
  <c r="BI638"/>
  <c r="BH638"/>
  <c r="BG638"/>
  <c r="BF638"/>
  <c r="T638"/>
  <c r="R638"/>
  <c r="P638"/>
  <c r="BI629"/>
  <c r="BH629"/>
  <c r="BG629"/>
  <c r="BF629"/>
  <c r="T629"/>
  <c r="R629"/>
  <c r="P629"/>
  <c r="BI623"/>
  <c r="BH623"/>
  <c r="BG623"/>
  <c r="BF623"/>
  <c r="T623"/>
  <c r="R623"/>
  <c r="P623"/>
  <c r="BI617"/>
  <c r="BH617"/>
  <c r="BG617"/>
  <c r="BF617"/>
  <c r="T617"/>
  <c r="R617"/>
  <c r="P617"/>
  <c r="BI611"/>
  <c r="BH611"/>
  <c r="BG611"/>
  <c r="BF611"/>
  <c r="T611"/>
  <c r="R611"/>
  <c r="P611"/>
  <c r="BI605"/>
  <c r="BH605"/>
  <c r="BG605"/>
  <c r="BF605"/>
  <c r="T605"/>
  <c r="R605"/>
  <c r="P605"/>
  <c r="BI599"/>
  <c r="BH599"/>
  <c r="BG599"/>
  <c r="BF599"/>
  <c r="T599"/>
  <c r="R599"/>
  <c r="P599"/>
  <c r="BI594"/>
  <c r="BH594"/>
  <c r="BG594"/>
  <c r="BF594"/>
  <c r="T594"/>
  <c r="R594"/>
  <c r="P594"/>
  <c r="BI588"/>
  <c r="BH588"/>
  <c r="BG588"/>
  <c r="BF588"/>
  <c r="T588"/>
  <c r="R588"/>
  <c r="P588"/>
  <c r="BI582"/>
  <c r="BH582"/>
  <c r="BG582"/>
  <c r="BF582"/>
  <c r="T582"/>
  <c r="R582"/>
  <c r="P582"/>
  <c r="BI574"/>
  <c r="BH574"/>
  <c r="BG574"/>
  <c r="BF574"/>
  <c r="T574"/>
  <c r="R574"/>
  <c r="P574"/>
  <c r="BI569"/>
  <c r="BH569"/>
  <c r="BG569"/>
  <c r="BF569"/>
  <c r="T569"/>
  <c r="R569"/>
  <c r="P569"/>
  <c r="BI564"/>
  <c r="BH564"/>
  <c r="BG564"/>
  <c r="BF564"/>
  <c r="T564"/>
  <c r="R564"/>
  <c r="P564"/>
  <c r="BI559"/>
  <c r="BH559"/>
  <c r="BG559"/>
  <c r="BF559"/>
  <c r="T559"/>
  <c r="R559"/>
  <c r="P559"/>
  <c r="BI553"/>
  <c r="BH553"/>
  <c r="BG553"/>
  <c r="BF553"/>
  <c r="T553"/>
  <c r="R553"/>
  <c r="P553"/>
  <c r="BI546"/>
  <c r="BH546"/>
  <c r="BG546"/>
  <c r="BF546"/>
  <c r="T546"/>
  <c r="R546"/>
  <c r="P546"/>
  <c r="BI541"/>
  <c r="BH541"/>
  <c r="BG541"/>
  <c r="BF541"/>
  <c r="T541"/>
  <c r="R541"/>
  <c r="P541"/>
  <c r="BI536"/>
  <c r="BH536"/>
  <c r="BG536"/>
  <c r="BF536"/>
  <c r="T536"/>
  <c r="R536"/>
  <c r="P536"/>
  <c r="BI531"/>
  <c r="BH531"/>
  <c r="BG531"/>
  <c r="BF531"/>
  <c r="T531"/>
  <c r="R531"/>
  <c r="P531"/>
  <c r="BI525"/>
  <c r="BH525"/>
  <c r="BG525"/>
  <c r="BF525"/>
  <c r="T525"/>
  <c r="R525"/>
  <c r="P525"/>
  <c r="BI519"/>
  <c r="BH519"/>
  <c r="BG519"/>
  <c r="BF519"/>
  <c r="T519"/>
  <c r="R519"/>
  <c r="P519"/>
  <c r="BI513"/>
  <c r="BH513"/>
  <c r="BG513"/>
  <c r="BF513"/>
  <c r="T513"/>
  <c r="R513"/>
  <c r="P513"/>
  <c r="BI505"/>
  <c r="BH505"/>
  <c r="BG505"/>
  <c r="BF505"/>
  <c r="T505"/>
  <c r="R505"/>
  <c r="P505"/>
  <c r="BI499"/>
  <c r="BH499"/>
  <c r="BG499"/>
  <c r="BF499"/>
  <c r="T499"/>
  <c r="R499"/>
  <c r="P499"/>
  <c r="BI493"/>
  <c r="BH493"/>
  <c r="BG493"/>
  <c r="BF493"/>
  <c r="T493"/>
  <c r="R493"/>
  <c r="P493"/>
  <c r="BI482"/>
  <c r="BH482"/>
  <c r="BG482"/>
  <c r="BF482"/>
  <c r="T482"/>
  <c r="R482"/>
  <c r="P482"/>
  <c r="BI477"/>
  <c r="BH477"/>
  <c r="BG477"/>
  <c r="BF477"/>
  <c r="T477"/>
  <c r="R477"/>
  <c r="P477"/>
  <c r="BI469"/>
  <c r="BH469"/>
  <c r="BG469"/>
  <c r="BF469"/>
  <c r="T469"/>
  <c r="R469"/>
  <c r="P469"/>
  <c r="BI464"/>
  <c r="BH464"/>
  <c r="BG464"/>
  <c r="BF464"/>
  <c r="T464"/>
  <c r="R464"/>
  <c r="P464"/>
  <c r="BI455"/>
  <c r="BH455"/>
  <c r="BG455"/>
  <c r="BF455"/>
  <c r="T455"/>
  <c r="R455"/>
  <c r="P455"/>
  <c r="BI449"/>
  <c r="BH449"/>
  <c r="BG449"/>
  <c r="BF449"/>
  <c r="T449"/>
  <c r="R449"/>
  <c r="P449"/>
  <c r="BI445"/>
  <c r="BH445"/>
  <c r="BG445"/>
  <c r="BF445"/>
  <c r="T445"/>
  <c r="R445"/>
  <c r="P445"/>
  <c r="BI440"/>
  <c r="BH440"/>
  <c r="BG440"/>
  <c r="BF440"/>
  <c r="T440"/>
  <c r="R440"/>
  <c r="P440"/>
  <c r="BI436"/>
  <c r="BH436"/>
  <c r="BG436"/>
  <c r="BF436"/>
  <c r="T436"/>
  <c r="R436"/>
  <c r="P436"/>
  <c r="BI431"/>
  <c r="BH431"/>
  <c r="BG431"/>
  <c r="BF431"/>
  <c r="T431"/>
  <c r="R431"/>
  <c r="P431"/>
  <c r="BI427"/>
  <c r="BH427"/>
  <c r="BG427"/>
  <c r="BF427"/>
  <c r="T427"/>
  <c r="R427"/>
  <c r="P427"/>
  <c r="BI420"/>
  <c r="BH420"/>
  <c r="BG420"/>
  <c r="BF420"/>
  <c r="T420"/>
  <c r="R420"/>
  <c r="P420"/>
  <c r="BI415"/>
  <c r="BH415"/>
  <c r="BG415"/>
  <c r="BF415"/>
  <c r="T415"/>
  <c r="R415"/>
  <c r="P415"/>
  <c r="BI410"/>
  <c r="BH410"/>
  <c r="BG410"/>
  <c r="BF410"/>
  <c r="T410"/>
  <c r="R410"/>
  <c r="P410"/>
  <c r="BI403"/>
  <c r="BH403"/>
  <c r="BG403"/>
  <c r="BF403"/>
  <c r="T403"/>
  <c r="R403"/>
  <c r="P403"/>
  <c r="BI398"/>
  <c r="BH398"/>
  <c r="BG398"/>
  <c r="BF398"/>
  <c r="T398"/>
  <c r="R398"/>
  <c r="P398"/>
  <c r="BI393"/>
  <c r="BH393"/>
  <c r="BG393"/>
  <c r="BF393"/>
  <c r="T393"/>
  <c r="R393"/>
  <c r="P393"/>
  <c r="BI390"/>
  <c r="BH390"/>
  <c r="BG390"/>
  <c r="BF390"/>
  <c r="T390"/>
  <c r="R390"/>
  <c r="P390"/>
  <c r="BI376"/>
  <c r="BH376"/>
  <c r="BG376"/>
  <c r="BF376"/>
  <c r="T376"/>
  <c r="R376"/>
  <c r="P376"/>
  <c r="BI362"/>
  <c r="BH362"/>
  <c r="BG362"/>
  <c r="BF362"/>
  <c r="T362"/>
  <c r="R362"/>
  <c r="P362"/>
  <c r="BI353"/>
  <c r="BH353"/>
  <c r="BG353"/>
  <c r="BF353"/>
  <c r="T353"/>
  <c r="R353"/>
  <c r="P353"/>
  <c r="BI349"/>
  <c r="BH349"/>
  <c r="BG349"/>
  <c r="BF349"/>
  <c r="T349"/>
  <c r="R349"/>
  <c r="P349"/>
  <c r="BI345"/>
  <c r="BH345"/>
  <c r="BG345"/>
  <c r="BF345"/>
  <c r="T345"/>
  <c r="R345"/>
  <c r="P345"/>
  <c r="BI341"/>
  <c r="BH341"/>
  <c r="BG341"/>
  <c r="BF341"/>
  <c r="T341"/>
  <c r="R341"/>
  <c r="P341"/>
  <c r="BI338"/>
  <c r="BH338"/>
  <c r="BG338"/>
  <c r="BF338"/>
  <c r="T338"/>
  <c r="R338"/>
  <c r="P338"/>
  <c r="BI333"/>
  <c r="BH333"/>
  <c r="BG333"/>
  <c r="BF333"/>
  <c r="T333"/>
  <c r="R333"/>
  <c r="P333"/>
  <c r="BI327"/>
  <c r="BH327"/>
  <c r="BG327"/>
  <c r="BF327"/>
  <c r="T327"/>
  <c r="R327"/>
  <c r="P327"/>
  <c r="BI321"/>
  <c r="BH321"/>
  <c r="BG321"/>
  <c r="BF321"/>
  <c r="T321"/>
  <c r="R321"/>
  <c r="P321"/>
  <c r="BI314"/>
  <c r="BH314"/>
  <c r="BG314"/>
  <c r="BF314"/>
  <c r="T314"/>
  <c r="R314"/>
  <c r="P314"/>
  <c r="BI309"/>
  <c r="BH309"/>
  <c r="BG309"/>
  <c r="BF309"/>
  <c r="T309"/>
  <c r="R309"/>
  <c r="P309"/>
  <c r="BI294"/>
  <c r="BH294"/>
  <c r="BG294"/>
  <c r="BF294"/>
  <c r="T294"/>
  <c r="R294"/>
  <c r="P294"/>
  <c r="BI290"/>
  <c r="BH290"/>
  <c r="BG290"/>
  <c r="BF290"/>
  <c r="T290"/>
  <c r="R290"/>
  <c r="P290"/>
  <c r="BI277"/>
  <c r="BH277"/>
  <c r="BG277"/>
  <c r="BF277"/>
  <c r="T277"/>
  <c r="R277"/>
  <c r="P277"/>
  <c r="BI275"/>
  <c r="BH275"/>
  <c r="BG275"/>
  <c r="BF275"/>
  <c r="T275"/>
  <c r="R275"/>
  <c r="P275"/>
  <c r="BI272"/>
  <c r="BH272"/>
  <c r="BG272"/>
  <c r="BF272"/>
  <c r="T272"/>
  <c r="R272"/>
  <c r="P272"/>
  <c r="BI268"/>
  <c r="BH268"/>
  <c r="BG268"/>
  <c r="BF268"/>
  <c r="T268"/>
  <c r="R268"/>
  <c r="P268"/>
  <c r="BI264"/>
  <c r="BH264"/>
  <c r="BG264"/>
  <c r="BF264"/>
  <c r="T264"/>
  <c r="R264"/>
  <c r="P264"/>
  <c r="BI262"/>
  <c r="BH262"/>
  <c r="BG262"/>
  <c r="BF262"/>
  <c r="T262"/>
  <c r="R262"/>
  <c r="P262"/>
  <c r="BI242"/>
  <c r="BH242"/>
  <c r="BG242"/>
  <c r="BF242"/>
  <c r="T242"/>
  <c r="R242"/>
  <c r="P242"/>
  <c r="BI237"/>
  <c r="BH237"/>
  <c r="BG237"/>
  <c r="BF237"/>
  <c r="T237"/>
  <c r="R237"/>
  <c r="P237"/>
  <c r="BI215"/>
  <c r="BH215"/>
  <c r="BG215"/>
  <c r="BF215"/>
  <c r="T215"/>
  <c r="R215"/>
  <c r="P215"/>
  <c r="BI210"/>
  <c r="BH210"/>
  <c r="BG210"/>
  <c r="BF210"/>
  <c r="T210"/>
  <c r="R210"/>
  <c r="P210"/>
  <c r="BI182"/>
  <c r="BH182"/>
  <c r="BG182"/>
  <c r="BF182"/>
  <c r="T182"/>
  <c r="R182"/>
  <c r="P182"/>
  <c r="BI167"/>
  <c r="BH167"/>
  <c r="BG167"/>
  <c r="BF167"/>
  <c r="T167"/>
  <c r="R167"/>
  <c r="P167"/>
  <c r="BI160"/>
  <c r="BH160"/>
  <c r="BG160"/>
  <c r="BF160"/>
  <c r="T160"/>
  <c r="R160"/>
  <c r="P160"/>
  <c r="BI153"/>
  <c r="BH153"/>
  <c r="BG153"/>
  <c r="BF153"/>
  <c r="T153"/>
  <c r="R153"/>
  <c r="P153"/>
  <c r="BI147"/>
  <c r="BH147"/>
  <c r="BG147"/>
  <c r="BF147"/>
  <c r="T147"/>
  <c r="R147"/>
  <c r="P147"/>
  <c r="BI140"/>
  <c r="BH140"/>
  <c r="BG140"/>
  <c r="BF140"/>
  <c r="T140"/>
  <c r="R140"/>
  <c r="P140"/>
  <c r="BI136"/>
  <c r="BH136"/>
  <c r="BG136"/>
  <c r="BF136"/>
  <c r="T136"/>
  <c r="R136"/>
  <c r="P136"/>
  <c r="BI132"/>
  <c r="BH132"/>
  <c r="BG132"/>
  <c r="BF132"/>
  <c r="T132"/>
  <c r="R132"/>
  <c r="P132"/>
  <c r="J126"/>
  <c r="J125"/>
  <c r="F125"/>
  <c r="F123"/>
  <c r="E121"/>
  <c r="J92"/>
  <c r="J91"/>
  <c r="F91"/>
  <c r="F89"/>
  <c r="E87"/>
  <c r="J18"/>
  <c r="E18"/>
  <c r="F126"/>
  <c r="J17"/>
  <c r="J12"/>
  <c r="J123"/>
  <c r="E7"/>
  <c r="E119"/>
  <c i="1" r="L90"/>
  <c r="AM90"/>
  <c r="AM89"/>
  <c r="L89"/>
  <c r="AM87"/>
  <c r="L87"/>
  <c r="L85"/>
  <c r="L84"/>
  <c i="2" r="BK784"/>
  <c r="J682"/>
  <c r="J617"/>
  <c r="BK564"/>
  <c r="BK449"/>
  <c r="J464"/>
  <c r="BK338"/>
  <c r="J944"/>
  <c r="BK919"/>
  <c r="BK661"/>
  <c r="BK599"/>
  <c r="BK519"/>
  <c r="J445"/>
  <c r="J140"/>
  <c r="J849"/>
  <c r="J820"/>
  <c r="J661"/>
  <c i="3" r="J1507"/>
  <c r="BK1241"/>
  <c r="BK1022"/>
  <c r="J868"/>
  <c r="J732"/>
  <c r="J594"/>
  <c r="BK1486"/>
  <c r="BK1498"/>
  <c r="J640"/>
  <c r="J1054"/>
  <c r="J814"/>
  <c r="BK1151"/>
  <c r="BK1443"/>
  <c r="J1428"/>
  <c r="J1357"/>
  <c r="J1198"/>
  <c r="BK1108"/>
  <c r="BK927"/>
  <c r="BK640"/>
  <c r="BK528"/>
  <c r="BK283"/>
  <c r="BK976"/>
  <c r="BK602"/>
  <c i="2" r="J341"/>
  <c r="J237"/>
  <c r="BK949"/>
  <c r="BK939"/>
  <c r="BK929"/>
  <c r="J923"/>
  <c r="J911"/>
  <c r="BK691"/>
  <c r="J611"/>
  <c r="J582"/>
  <c r="J546"/>
  <c r="BK629"/>
  <c r="BK594"/>
  <c r="J536"/>
  <c r="BK482"/>
  <c r="BK469"/>
  <c r="BK353"/>
  <c r="J327"/>
  <c r="J242"/>
  <c r="J153"/>
  <c r="J1011"/>
  <c r="J715"/>
  <c r="BK1005"/>
  <c r="J1002"/>
  <c r="BK993"/>
  <c r="J990"/>
  <c r="BK979"/>
  <c r="J975"/>
  <c r="BK960"/>
  <c r="BK952"/>
  <c r="J906"/>
  <c r="BK894"/>
  <c r="J784"/>
  <c r="J774"/>
  <c r="J752"/>
  <c r="BK715"/>
  <c r="BK682"/>
  <c r="J646"/>
  <c r="BK574"/>
  <c r="BK546"/>
  <c r="J525"/>
  <c r="J482"/>
  <c r="J449"/>
  <c r="BK427"/>
  <c r="BK415"/>
  <c r="BK376"/>
  <c r="J345"/>
  <c r="BK309"/>
  <c r="BK275"/>
  <c r="BK210"/>
  <c r="BK160"/>
  <c i="3" r="J1504"/>
  <c r="J1362"/>
  <c r="BK1206"/>
  <c r="BK1176"/>
  <c r="BK1118"/>
  <c r="J1040"/>
  <c r="J1012"/>
  <c r="BK968"/>
  <c r="BK922"/>
  <c r="J901"/>
  <c r="J873"/>
  <c r="BK840"/>
  <c r="BK627"/>
  <c r="BK560"/>
  <c r="J493"/>
  <c r="J298"/>
  <c r="J283"/>
  <c r="J230"/>
  <c r="BK1428"/>
  <c r="BK1088"/>
  <c r="BK1072"/>
  <c r="J1017"/>
  <c r="J1424"/>
  <c r="BK1316"/>
  <c r="BK1221"/>
  <c r="BK1068"/>
  <c r="BK1054"/>
  <c r="J818"/>
  <c r="BK583"/>
  <c r="J138"/>
  <c r="BK1198"/>
  <c r="J1080"/>
  <c r="J888"/>
  <c r="BK809"/>
  <c r="J1529"/>
  <c r="J1522"/>
  <c r="J1516"/>
  <c r="BK1507"/>
  <c r="BK1462"/>
  <c r="BK298"/>
  <c r="BK996"/>
  <c r="J922"/>
  <c r="J323"/>
  <c r="J972"/>
  <c r="J852"/>
  <c r="J830"/>
  <c r="BK534"/>
  <c r="J275"/>
  <c r="J172"/>
  <c r="BK1266"/>
  <c r="BK931"/>
  <c r="BK1342"/>
  <c r="BK941"/>
  <c r="BK723"/>
  <c r="BK600"/>
  <c r="J1345"/>
  <c r="BK138"/>
  <c r="J1202"/>
  <c r="BK1128"/>
  <c r="J1084"/>
  <c r="BK1040"/>
  <c r="BK984"/>
  <c r="BK936"/>
  <c r="J723"/>
  <c r="J600"/>
  <c r="BK541"/>
  <c r="BK360"/>
  <c r="J295"/>
  <c r="J142"/>
  <c r="BK1251"/>
  <c r="J1076"/>
  <c r="BK830"/>
  <c r="BK622"/>
  <c r="BK350"/>
  <c r="BK1411"/>
  <c r="J627"/>
  <c r="J538"/>
  <c r="J1215"/>
  <c r="J992"/>
  <c r="J766"/>
  <c r="BK524"/>
  <c r="J372"/>
  <c r="BK151"/>
  <c i="4" r="J136"/>
  <c r="BK125"/>
  <c r="J132"/>
  <c r="J127"/>
  <c r="BK129"/>
  <c i="5" r="J133"/>
  <c r="BK157"/>
  <c r="BK151"/>
  <c r="J130"/>
  <c r="BK142"/>
  <c r="BK130"/>
  <c r="BK148"/>
  <c r="BK121"/>
  <c i="2" r="BK806"/>
  <c r="J737"/>
  <c r="J700"/>
  <c r="BK650"/>
  <c r="J559"/>
  <c r="J431"/>
  <c r="J362"/>
  <c r="J309"/>
  <c r="J136"/>
  <c r="J935"/>
  <c r="BK737"/>
  <c r="BK623"/>
  <c r="J513"/>
  <c r="BK431"/>
  <c r="BK268"/>
  <c r="BK237"/>
  <c r="BK136"/>
  <c r="J887"/>
  <c r="J844"/>
  <c r="J806"/>
  <c i="3" r="BK894"/>
  <c r="BK1519"/>
  <c r="J1465"/>
  <c r="BK1093"/>
  <c r="J521"/>
  <c r="J1342"/>
  <c r="BK964"/>
  <c r="J1181"/>
  <c r="J607"/>
  <c r="J1241"/>
  <c r="J1036"/>
  <c r="BK1338"/>
  <c r="BK389"/>
  <c r="J583"/>
  <c r="J1000"/>
  <c i="4" r="BK131"/>
  <c r="BK138"/>
  <c i="5" r="BK160"/>
  <c r="J148"/>
  <c i="2" r="J742"/>
  <c r="J599"/>
  <c r="J531"/>
  <c r="J393"/>
  <c r="J275"/>
  <c r="J949"/>
  <c r="J926"/>
  <c r="BK655"/>
  <c r="BK499"/>
  <c r="BK327"/>
  <c r="BK147"/>
  <c r="J839"/>
  <c r="J725"/>
  <c r="BK611"/>
  <c r="BK390"/>
  <c r="J167"/>
  <c r="BK1002"/>
  <c r="BK971"/>
  <c r="BK747"/>
  <c r="J505"/>
  <c r="J390"/>
  <c r="J272"/>
  <c i="3" r="J1456"/>
  <c r="BK1080"/>
  <c r="J918"/>
  <c r="J682"/>
  <c r="J423"/>
  <c r="J1286"/>
  <c r="BK1404"/>
  <c r="J647"/>
  <c r="BK918"/>
  <c r="BK1529"/>
  <c r="J1468"/>
  <c r="J953"/>
  <c r="J1004"/>
  <c r="BK382"/>
  <c r="J1140"/>
  <c r="J1313"/>
  <c r="J1498"/>
  <c r="J151"/>
  <c r="J1296"/>
  <c r="BK1231"/>
  <c r="BK216"/>
  <c r="BK1382"/>
  <c r="J1113"/>
  <c r="BK852"/>
  <c r="BK564"/>
  <c r="BK211"/>
  <c r="BK888"/>
  <c r="J524"/>
  <c r="BK988"/>
  <c r="BK772"/>
  <c i="4" r="J134"/>
  <c r="J133"/>
  <c i="5" r="J142"/>
  <c r="J145"/>
  <c i="2" r="BK820"/>
  <c r="BK792"/>
  <c r="BK769"/>
  <c r="BK725"/>
  <c r="J710"/>
  <c r="J705"/>
  <c r="J939"/>
  <c r="BK932"/>
  <c r="J932"/>
  <c r="BK923"/>
  <c r="BK911"/>
  <c r="J673"/>
  <c r="BK638"/>
  <c r="J638"/>
  <c r="BK588"/>
  <c r="J564"/>
  <c r="J493"/>
  <c r="BK464"/>
  <c r="J415"/>
  <c r="J333"/>
  <c r="J294"/>
  <c r="J277"/>
  <c r="J262"/>
  <c r="J215"/>
  <c r="BK182"/>
  <c r="J132"/>
  <c r="J929"/>
  <c r="BK849"/>
  <c r="BK844"/>
  <c r="J834"/>
  <c r="J769"/>
  <c r="BK710"/>
  <c r="BK617"/>
  <c r="J574"/>
  <c r="BK525"/>
  <c r="J477"/>
  <c r="J427"/>
  <c r="BK398"/>
  <c r="J290"/>
  <c r="BK264"/>
  <c r="BK140"/>
  <c r="BK1016"/>
  <c r="BK730"/>
  <c r="J1008"/>
  <c r="BK999"/>
  <c r="J996"/>
  <c r="BK985"/>
  <c r="J979"/>
  <c r="J956"/>
  <c r="BK906"/>
  <c r="J898"/>
  <c r="J779"/>
  <c r="J762"/>
  <c r="BK742"/>
  <c r="J691"/>
  <c r="J667"/>
  <c r="BK605"/>
  <c r="BK559"/>
  <c r="BK531"/>
  <c r="J469"/>
  <c r="BK445"/>
  <c r="J420"/>
  <c r="BK362"/>
  <c r="BK345"/>
  <c r="J321"/>
  <c r="BK294"/>
  <c r="BK272"/>
  <c r="J182"/>
  <c r="BK153"/>
  <c i="3" r="J1462"/>
  <c r="BK1431"/>
  <c r="J1266"/>
  <c r="BK1123"/>
  <c r="J1098"/>
  <c r="BK1029"/>
  <c r="BK1004"/>
  <c r="J927"/>
  <c r="J894"/>
  <c r="J862"/>
  <c r="BK835"/>
  <c r="BK799"/>
  <c r="BK647"/>
  <c r="BK634"/>
  <c r="J564"/>
  <c r="BK458"/>
  <c r="BK372"/>
  <c r="J287"/>
  <c r="BK275"/>
  <c r="BK1345"/>
  <c r="BK1076"/>
  <c r="BK972"/>
  <c r="J1411"/>
  <c r="J1256"/>
  <c r="BK1134"/>
  <c r="BK868"/>
  <c r="J588"/>
  <c r="BK319"/>
  <c r="BK1416"/>
  <c r="BK1162"/>
  <c r="BK878"/>
  <c r="BK1480"/>
  <c r="BK1468"/>
  <c r="BK1525"/>
  <c r="J1519"/>
  <c r="J1513"/>
  <c r="J1486"/>
  <c r="J1447"/>
  <c r="J632"/>
  <c r="BK1510"/>
  <c r="J960"/>
  <c r="J360"/>
  <c r="BK1492"/>
  <c r="BK1465"/>
  <c r="BK1215"/>
  <c r="BK1000"/>
  <c r="J913"/>
  <c r="J823"/>
  <c r="BK366"/>
  <c r="J211"/>
  <c r="BK1387"/>
  <c r="J1008"/>
  <c r="J1276"/>
  <c r="BK1296"/>
  <c r="BK883"/>
  <c r="J717"/>
  <c r="BK1362"/>
  <c r="BK862"/>
  <c r="J541"/>
  <c r="BK1271"/>
  <c r="BK1181"/>
  <c r="J1334"/>
  <c r="BK1202"/>
  <c r="J1108"/>
  <c r="J1394"/>
  <c r="BK1286"/>
  <c r="J1068"/>
  <c r="BK980"/>
  <c r="BK901"/>
  <c r="J389"/>
  <c r="BK1424"/>
  <c r="BK1399"/>
  <c r="J1387"/>
  <c r="J1382"/>
  <c r="J1352"/>
  <c r="BK1210"/>
  <c r="J1151"/>
  <c r="J1118"/>
  <c r="J1064"/>
  <c r="J964"/>
  <c r="J772"/>
  <c r="BK682"/>
  <c r="J560"/>
  <c r="BK538"/>
  <c r="J354"/>
  <c r="J216"/>
  <c r="BK1367"/>
  <c r="J1348"/>
  <c r="BK1084"/>
  <c r="J883"/>
  <c r="J857"/>
  <c r="BK607"/>
  <c r="J319"/>
  <c r="J155"/>
  <c r="J1210"/>
  <c r="BK493"/>
  <c r="J996"/>
  <c r="J799"/>
  <c r="BK576"/>
  <c r="BK423"/>
  <c r="BK172"/>
  <c r="J134"/>
  <c i="4" r="BK141"/>
  <c r="BK136"/>
  <c r="J131"/>
  <c r="J138"/>
  <c r="BK127"/>
  <c r="BK134"/>
  <c i="5" r="J151"/>
  <c r="BK127"/>
  <c r="BK154"/>
  <c r="BK136"/>
  <c r="BK163"/>
  <c r="J154"/>
  <c r="J127"/>
  <c r="BK145"/>
  <c r="BK124"/>
  <c i="2" r="BK779"/>
  <c r="J655"/>
  <c r="J519"/>
  <c r="J398"/>
  <c r="BK262"/>
  <c r="BK935"/>
  <c r="BK926"/>
  <c r="BK646"/>
  <c r="BK536"/>
  <c r="J440"/>
  <c r="BK242"/>
  <c r="J1016"/>
  <c r="BK839"/>
  <c r="J757"/>
  <c r="J588"/>
  <c r="J410"/>
  <c r="J268"/>
  <c r="BK720"/>
  <c r="J993"/>
  <c r="J960"/>
  <c r="BK868"/>
  <c r="BK700"/>
  <c r="BK541"/>
  <c r="BK410"/>
  <c r="J338"/>
  <c r="J147"/>
  <c i="3" r="J1128"/>
  <c r="J1103"/>
  <c r="J805"/>
  <c r="J1525"/>
  <c r="J1510"/>
  <c r="J980"/>
  <c r="J1480"/>
  <c r="J845"/>
  <c r="J273"/>
  <c r="J1134"/>
  <c r="BK1008"/>
  <c r="BK1348"/>
  <c r="J1367"/>
  <c r="J1439"/>
  <c r="BK1456"/>
  <c r="BK1012"/>
  <c r="J1416"/>
  <c r="J1231"/>
  <c r="J988"/>
  <c r="BK805"/>
  <c r="J534"/>
  <c r="BK166"/>
  <c r="J878"/>
  <c i="2" r="BK582"/>
  <c r="J541"/>
  <c r="BK455"/>
  <c r="BK436"/>
  <c r="BK403"/>
  <c r="J376"/>
  <c r="J353"/>
  <c r="J264"/>
  <c r="J160"/>
  <c i="1" r="AS94"/>
  <c i="2" r="J919"/>
  <c r="J747"/>
  <c r="BK834"/>
  <c r="J792"/>
  <c r="J730"/>
  <c r="BK667"/>
  <c r="J623"/>
  <c r="J605"/>
  <c r="J553"/>
  <c r="BK513"/>
  <c r="J436"/>
  <c r="J349"/>
  <c r="J314"/>
  <c r="BK277"/>
  <c r="BK1011"/>
  <c r="BK752"/>
  <c r="BK1008"/>
  <c r="J1005"/>
  <c r="BK996"/>
  <c r="BK990"/>
  <c r="J985"/>
  <c r="BK975"/>
  <c r="BK956"/>
  <c r="J952"/>
  <c r="BK898"/>
  <c r="J894"/>
  <c r="J766"/>
  <c r="BK757"/>
  <c r="BK705"/>
  <c r="BK673"/>
  <c r="BK569"/>
  <c r="BK553"/>
  <c r="BK493"/>
  <c r="BK477"/>
  <c r="BK440"/>
  <c r="J403"/>
  <c r="BK349"/>
  <c r="BK341"/>
  <c r="BK215"/>
  <c i="3" r="BK291"/>
  <c r="J279"/>
  <c r="J166"/>
  <c r="J1176"/>
  <c r="J1059"/>
  <c r="J1492"/>
  <c r="J1271"/>
  <c r="J1206"/>
  <c r="BK1064"/>
  <c r="J622"/>
  <c r="BK230"/>
  <c r="BK1313"/>
  <c r="J968"/>
  <c r="BK845"/>
  <c r="BK1504"/>
  <c r="J1474"/>
  <c r="BK1522"/>
  <c r="BK1513"/>
  <c r="BK1474"/>
  <c r="J936"/>
  <c r="BK521"/>
  <c r="BK992"/>
  <c r="BK287"/>
  <c r="BK1357"/>
  <c r="BK857"/>
  <c r="BK766"/>
  <c r="J528"/>
  <c r="BK178"/>
  <c r="J1421"/>
  <c r="BK1435"/>
  <c r="J946"/>
  <c r="J1316"/>
  <c r="BK953"/>
  <c r="BK732"/>
  <c r="BK1439"/>
  <c r="BK1059"/>
  <c r="J1044"/>
  <c r="J840"/>
  <c r="BK1276"/>
  <c r="BK1447"/>
  <c r="BK1140"/>
  <c r="J1399"/>
  <c r="BK1334"/>
  <c r="J1261"/>
  <c r="BK960"/>
  <c r="J576"/>
  <c r="J1443"/>
  <c r="BK1421"/>
  <c r="BK1394"/>
  <c r="J1377"/>
  <c r="J1372"/>
  <c r="J1221"/>
  <c r="J1162"/>
  <c r="J1123"/>
  <c r="J1088"/>
  <c r="BK1044"/>
  <c r="J976"/>
  <c r="BK913"/>
  <c r="J809"/>
  <c r="BK717"/>
  <c r="BK588"/>
  <c r="BK547"/>
  <c r="J366"/>
  <c r="J350"/>
  <c r="BK279"/>
  <c r="BK155"/>
  <c r="BK1098"/>
  <c r="J1029"/>
  <c r="BK873"/>
  <c r="BK818"/>
  <c r="BK354"/>
  <c r="J178"/>
  <c r="BK134"/>
  <c r="J1404"/>
  <c r="BK1377"/>
  <c r="BK946"/>
  <c r="J602"/>
  <c r="J458"/>
  <c r="BK295"/>
  <c r="BK142"/>
  <c i="4" r="J141"/>
  <c r="BK133"/>
  <c r="J129"/>
  <c r="BK132"/>
  <c r="J125"/>
  <c i="5" r="J157"/>
  <c r="BK139"/>
  <c r="J121"/>
  <c r="J163"/>
  <c r="J124"/>
  <c r="BK133"/>
  <c r="J139"/>
  <c r="J160"/>
  <c r="J136"/>
  <c i="2" r="BK766"/>
  <c r="J569"/>
  <c r="BK420"/>
  <c r="BK321"/>
  <c r="BK944"/>
  <c r="BK774"/>
  <c r="J629"/>
  <c r="BK505"/>
  <c r="BK290"/>
  <c r="J210"/>
  <c r="J868"/>
  <c r="BK762"/>
  <c r="J650"/>
  <c r="J499"/>
  <c r="BK333"/>
  <c r="BK132"/>
  <c r="J999"/>
  <c r="J971"/>
  <c r="BK887"/>
  <c r="J720"/>
  <c r="J594"/>
  <c r="J455"/>
  <c r="BK393"/>
  <c r="BK314"/>
  <c r="BK167"/>
  <c i="3" r="BK1372"/>
  <c r="BK1113"/>
  <c r="J931"/>
  <c r="BK823"/>
  <c r="J547"/>
  <c r="BK273"/>
  <c r="J1022"/>
  <c r="J984"/>
  <c r="J1338"/>
  <c r="BK814"/>
  <c r="BK1516"/>
  <c r="J1072"/>
  <c r="J941"/>
  <c r="BK1036"/>
  <c r="BK632"/>
  <c r="J1435"/>
  <c r="J382"/>
  <c r="BK594"/>
  <c r="J909"/>
  <c r="J1251"/>
  <c r="BK1256"/>
  <c r="BK1017"/>
  <c r="J1431"/>
  <c r="BK1261"/>
  <c r="BK1103"/>
  <c r="BK909"/>
  <c r="J634"/>
  <c r="J291"/>
  <c r="J1093"/>
  <c r="J835"/>
  <c r="BK323"/>
  <c r="BK1352"/>
  <c i="2" l="1" r="P414"/>
  <c i="3" r="P606"/>
  <c i="2" r="R313"/>
  <c r="R131"/>
  <c r="T392"/>
  <c r="T970"/>
  <c r="T959"/>
  <c r="T938"/>
  <c r="T992"/>
  <c r="T991"/>
  <c i="3" r="P371"/>
  <c r="P133"/>
  <c r="R646"/>
  <c r="P1434"/>
  <c r="P1351"/>
  <c r="R1506"/>
  <c r="R1505"/>
  <c i="2" r="R414"/>
  <c i="3" r="R804"/>
  <c r="R1467"/>
  <c r="R1466"/>
  <c r="P646"/>
  <c r="T1434"/>
  <c r="T1506"/>
  <c r="T1505"/>
  <c i="2" r="P348"/>
  <c r="BK992"/>
  <c r="J992"/>
  <c r="J108"/>
  <c i="3" r="P804"/>
  <c r="T1351"/>
  <c r="R575"/>
  <c r="T1467"/>
  <c r="T1466"/>
  <c i="2" r="T313"/>
  <c r="T131"/>
  <c r="BK970"/>
  <c r="BK959"/>
  <c r="BK938"/>
  <c r="J938"/>
  <c r="J103"/>
  <c i="3" r="T646"/>
  <c r="BK606"/>
  <c r="J606"/>
  <c r="J101"/>
  <c r="R371"/>
  <c r="R133"/>
  <c r="BK1467"/>
  <c r="J1467"/>
  <c r="J108"/>
  <c r="BK646"/>
  <c r="J646"/>
  <c r="J102"/>
  <c i="4" r="P124"/>
  <c i="3" r="T804"/>
  <c i="4" r="BK135"/>
  <c r="J135"/>
  <c r="J101"/>
  <c r="R124"/>
  <c i="2" r="BK313"/>
  <c r="J313"/>
  <c r="J99"/>
  <c r="R992"/>
  <c r="R991"/>
  <c i="3" r="T575"/>
  <c i="4" r="R130"/>
  <c i="2" r="BK414"/>
  <c r="J414"/>
  <c r="J102"/>
  <c i="3" r="P575"/>
  <c r="P1467"/>
  <c r="P1466"/>
  <c i="4" r="P135"/>
  <c i="2" r="R348"/>
  <c r="P970"/>
  <c r="P959"/>
  <c r="P938"/>
  <c i="3" r="BK371"/>
  <c r="J371"/>
  <c r="J99"/>
  <c r="R606"/>
  <c r="BK1506"/>
  <c r="BK1505"/>
  <c r="J1505"/>
  <c r="J109"/>
  <c i="2" r="T348"/>
  <c r="R392"/>
  <c r="R970"/>
  <c r="R959"/>
  <c r="R938"/>
  <c i="4" r="BK124"/>
  <c r="J124"/>
  <c r="J98"/>
  <c r="P130"/>
  <c r="T135"/>
  <c i="2" r="T414"/>
  <c i="3" r="BK575"/>
  <c r="J575"/>
  <c r="J100"/>
  <c i="2" r="P313"/>
  <c r="P131"/>
  <c r="P130"/>
  <c r="P129"/>
  <c i="1" r="AU95"/>
  <c i="2" r="P392"/>
  <c i="3" r="T371"/>
  <c r="T133"/>
  <c r="T132"/>
  <c r="T131"/>
  <c r="T606"/>
  <c r="BK1434"/>
  <c r="J1434"/>
  <c r="J105"/>
  <c i="2" r="BK348"/>
  <c r="J348"/>
  <c r="J100"/>
  <c r="BK392"/>
  <c r="J392"/>
  <c r="J101"/>
  <c r="P992"/>
  <c r="P991"/>
  <c i="3" r="BK804"/>
  <c r="J804"/>
  <c r="J103"/>
  <c r="R1434"/>
  <c r="R1351"/>
  <c r="P1506"/>
  <c r="P1505"/>
  <c i="4" r="T124"/>
  <c r="T123"/>
  <c r="T122"/>
  <c r="BK130"/>
  <c r="J130"/>
  <c r="J100"/>
  <c r="T130"/>
  <c i="5" r="P120"/>
  <c r="P119"/>
  <c r="P118"/>
  <c i="1" r="AU98"/>
  <c i="5" r="BK120"/>
  <c r="J120"/>
  <c r="J98"/>
  <c r="R120"/>
  <c r="R119"/>
  <c r="R118"/>
  <c r="T120"/>
  <c r="T119"/>
  <c r="T118"/>
  <c i="2" r="BK1015"/>
  <c r="J1015"/>
  <c r="J109"/>
  <c i="3" r="BK1351"/>
  <c r="J1351"/>
  <c r="J104"/>
  <c r="BK1464"/>
  <c r="J1464"/>
  <c r="J106"/>
  <c i="2" r="BK131"/>
  <c r="J131"/>
  <c r="J98"/>
  <c r="BK989"/>
  <c r="J989"/>
  <c r="J106"/>
  <c i="4" r="BK128"/>
  <c r="J128"/>
  <c r="J99"/>
  <c i="3" r="BK133"/>
  <c r="J133"/>
  <c r="J98"/>
  <c i="4" r="BK140"/>
  <c r="J140"/>
  <c r="J102"/>
  <c i="5" r="E85"/>
  <c r="F115"/>
  <c r="BE139"/>
  <c r="J89"/>
  <c r="BE148"/>
  <c r="BE163"/>
  <c r="BE130"/>
  <c r="BE142"/>
  <c r="BE160"/>
  <c r="BE121"/>
  <c r="BE127"/>
  <c r="BE133"/>
  <c r="BE145"/>
  <c r="BE136"/>
  <c r="BE151"/>
  <c r="BE124"/>
  <c r="BE154"/>
  <c r="BE157"/>
  <c i="4" r="J116"/>
  <c i="3" r="BK1466"/>
  <c r="J1466"/>
  <c r="J107"/>
  <c r="J1506"/>
  <c r="J110"/>
  <c i="4" r="F119"/>
  <c r="BE134"/>
  <c r="BE131"/>
  <c r="BE125"/>
  <c r="BE132"/>
  <c r="E112"/>
  <c r="BE127"/>
  <c r="BE133"/>
  <c r="BE136"/>
  <c r="BE129"/>
  <c r="BE138"/>
  <c r="BE141"/>
  <c i="3" r="BE594"/>
  <c r="BE634"/>
  <c r="BE717"/>
  <c r="BE805"/>
  <c r="BE931"/>
  <c r="BE980"/>
  <c r="BE1118"/>
  <c r="BE1128"/>
  <c r="BE1198"/>
  <c r="BE1256"/>
  <c r="BE1296"/>
  <c r="BE1334"/>
  <c r="BE1345"/>
  <c i="2" r="J970"/>
  <c r="J105"/>
  <c i="3" r="BE211"/>
  <c r="BE230"/>
  <c r="BE389"/>
  <c r="BE823"/>
  <c r="BE835"/>
  <c r="BE845"/>
  <c r="BE976"/>
  <c r="BE992"/>
  <c r="BE1421"/>
  <c r="J125"/>
  <c r="BE138"/>
  <c r="BE151"/>
  <c r="BE423"/>
  <c r="BE560"/>
  <c r="BE588"/>
  <c r="BE772"/>
  <c r="BE809"/>
  <c r="BE1080"/>
  <c r="BE1261"/>
  <c r="BE1352"/>
  <c r="BE1372"/>
  <c r="BE1416"/>
  <c r="E85"/>
  <c r="BE283"/>
  <c r="BE295"/>
  <c r="BE319"/>
  <c r="BE372"/>
  <c r="BE382"/>
  <c r="BE534"/>
  <c r="BE602"/>
  <c r="BE640"/>
  <c r="BE682"/>
  <c r="BE766"/>
  <c r="BE878"/>
  <c r="BE901"/>
  <c r="BE922"/>
  <c r="BE927"/>
  <c r="BE936"/>
  <c r="BE1004"/>
  <c r="BE1098"/>
  <c r="BE1151"/>
  <c r="BE1241"/>
  <c r="BE1251"/>
  <c r="BE1316"/>
  <c r="BE1342"/>
  <c r="BE1377"/>
  <c r="BE1394"/>
  <c r="BE1399"/>
  <c r="BE1428"/>
  <c r="BE1431"/>
  <c r="BE142"/>
  <c r="BE528"/>
  <c r="BE583"/>
  <c r="BE600"/>
  <c r="BE868"/>
  <c r="BE964"/>
  <c r="BE968"/>
  <c r="BE1022"/>
  <c r="BE1036"/>
  <c r="BE1054"/>
  <c r="BE1088"/>
  <c r="BE1123"/>
  <c r="BE1215"/>
  <c r="BE1338"/>
  <c r="BE1404"/>
  <c r="BE1424"/>
  <c r="BE1113"/>
  <c r="BE1231"/>
  <c r="BE1367"/>
  <c r="BE1411"/>
  <c r="F128"/>
  <c r="BE155"/>
  <c r="BE360"/>
  <c r="BE521"/>
  <c r="BE632"/>
  <c r="BE1029"/>
  <c r="BE1202"/>
  <c r="BE1266"/>
  <c r="BE1276"/>
  <c r="BE1447"/>
  <c r="BE541"/>
  <c r="BE622"/>
  <c r="BE873"/>
  <c r="BE894"/>
  <c r="BE1017"/>
  <c r="BE1012"/>
  <c r="BE1093"/>
  <c r="BE1443"/>
  <c r="BE1468"/>
  <c r="BE1498"/>
  <c r="BE1513"/>
  <c r="BE1492"/>
  <c r="BE538"/>
  <c r="BE547"/>
  <c r="BE564"/>
  <c r="BE607"/>
  <c r="BE918"/>
  <c r="BE941"/>
  <c r="BE953"/>
  <c r="BE1040"/>
  <c r="BE1059"/>
  <c r="BE1064"/>
  <c r="BE1072"/>
  <c r="BE1134"/>
  <c r="BE1206"/>
  <c r="BE1221"/>
  <c r="BE1313"/>
  <c r="BE279"/>
  <c r="BE291"/>
  <c r="BE298"/>
  <c r="BE354"/>
  <c r="BE366"/>
  <c r="BE524"/>
  <c r="BE799"/>
  <c r="BE909"/>
  <c r="BE1348"/>
  <c r="BE1362"/>
  <c r="BE1504"/>
  <c r="BE1516"/>
  <c i="2" r="J959"/>
  <c r="J104"/>
  <c i="3" r="BE862"/>
  <c r="BE1162"/>
  <c r="BE1271"/>
  <c r="BE1357"/>
  <c r="BE1456"/>
  <c r="BE1462"/>
  <c r="BE1465"/>
  <c r="BE1486"/>
  <c r="BE1510"/>
  <c r="BE1519"/>
  <c r="BE1522"/>
  <c r="BE1525"/>
  <c r="BE1529"/>
  <c r="BE1140"/>
  <c r="BE1480"/>
  <c r="BE647"/>
  <c r="BE732"/>
  <c r="BE857"/>
  <c r="BE946"/>
  <c r="BE972"/>
  <c r="BE984"/>
  <c r="BE1068"/>
  <c r="BE1108"/>
  <c r="BE1176"/>
  <c r="BE166"/>
  <c r="BE273"/>
  <c r="BE323"/>
  <c r="BE627"/>
  <c r="BE723"/>
  <c r="BE852"/>
  <c r="BE883"/>
  <c r="BE988"/>
  <c r="BE996"/>
  <c r="BE1286"/>
  <c r="BE1382"/>
  <c r="BE1387"/>
  <c r="BE1507"/>
  <c r="BE960"/>
  <c r="BE1044"/>
  <c r="BE134"/>
  <c r="BE172"/>
  <c r="BE178"/>
  <c r="BE216"/>
  <c r="BE275"/>
  <c r="BE287"/>
  <c r="BE350"/>
  <c r="BE458"/>
  <c r="BE493"/>
  <c r="BE576"/>
  <c r="BE814"/>
  <c r="BE818"/>
  <c r="BE830"/>
  <c r="BE840"/>
  <c r="BE888"/>
  <c r="BE913"/>
  <c r="BE1000"/>
  <c r="BE1008"/>
  <c r="BE1076"/>
  <c r="BE1084"/>
  <c r="BE1103"/>
  <c r="BE1181"/>
  <c r="BE1210"/>
  <c r="BE1435"/>
  <c r="BE1439"/>
  <c r="BE1474"/>
  <c i="2" r="BE140"/>
  <c r="BE147"/>
  <c r="BE167"/>
  <c r="BE215"/>
  <c r="BE268"/>
  <c r="BE290"/>
  <c r="BE309"/>
  <c r="BE327"/>
  <c r="BE333"/>
  <c r="BE338"/>
  <c r="BE341"/>
  <c r="BE353"/>
  <c r="BE362"/>
  <c r="BE398"/>
  <c r="BE403"/>
  <c r="BE431"/>
  <c r="BE445"/>
  <c r="BE464"/>
  <c r="BE482"/>
  <c r="BE505"/>
  <c r="BE519"/>
  <c r="BE525"/>
  <c r="BE536"/>
  <c r="BE564"/>
  <c r="BE574"/>
  <c r="BE599"/>
  <c r="BE661"/>
  <c r="BE682"/>
  <c r="BE691"/>
  <c r="BE710"/>
  <c r="BE725"/>
  <c r="BE769"/>
  <c r="BE868"/>
  <c r="BE952"/>
  <c r="BE956"/>
  <c r="BE960"/>
  <c r="BE971"/>
  <c r="BE975"/>
  <c r="BE979"/>
  <c r="BE985"/>
  <c r="BE990"/>
  <c r="BE993"/>
  <c r="BE996"/>
  <c r="BE999"/>
  <c r="BE1002"/>
  <c r="BE1005"/>
  <c r="BE1016"/>
  <c r="BE715"/>
  <c r="BE737"/>
  <c r="BE742"/>
  <c r="BE747"/>
  <c r="BE757"/>
  <c r="BE1008"/>
  <c r="F92"/>
  <c r="BE136"/>
  <c r="BE160"/>
  <c r="BE237"/>
  <c r="BE242"/>
  <c r="BE262"/>
  <c r="BE272"/>
  <c r="BE275"/>
  <c r="BE415"/>
  <c r="BE420"/>
  <c r="BE440"/>
  <c r="BE449"/>
  <c r="BE455"/>
  <c r="BE493"/>
  <c r="BE541"/>
  <c r="BE546"/>
  <c r="BE569"/>
  <c r="BE582"/>
  <c r="BE623"/>
  <c r="BE638"/>
  <c r="BE646"/>
  <c r="BE655"/>
  <c r="BE673"/>
  <c r="BE720"/>
  <c r="BE752"/>
  <c r="BE766"/>
  <c r="BE774"/>
  <c r="BE779"/>
  <c r="BE784"/>
  <c r="BE806"/>
  <c r="BE820"/>
  <c r="BE834"/>
  <c r="BE839"/>
  <c r="BE844"/>
  <c r="BE849"/>
  <c r="BE887"/>
  <c r="BE894"/>
  <c r="BE898"/>
  <c r="BE906"/>
  <c r="E85"/>
  <c r="BE210"/>
  <c r="BE264"/>
  <c r="BE294"/>
  <c r="BE314"/>
  <c r="BE321"/>
  <c r="BE376"/>
  <c r="BE410"/>
  <c r="BE436"/>
  <c r="BE469"/>
  <c r="BE531"/>
  <c r="BE559"/>
  <c r="BE594"/>
  <c r="BE605"/>
  <c r="BE617"/>
  <c r="BE650"/>
  <c r="BE667"/>
  <c r="BE700"/>
  <c r="BE730"/>
  <c r="BE762"/>
  <c r="BE792"/>
  <c r="BE911"/>
  <c r="BE919"/>
  <c r="BE923"/>
  <c r="BE926"/>
  <c r="BE929"/>
  <c r="BE932"/>
  <c r="BE935"/>
  <c r="BE939"/>
  <c r="BE944"/>
  <c r="BE949"/>
  <c r="J89"/>
  <c r="BE132"/>
  <c r="BE153"/>
  <c r="BE182"/>
  <c r="BE277"/>
  <c r="BE345"/>
  <c r="BE349"/>
  <c r="BE390"/>
  <c r="BE393"/>
  <c r="BE427"/>
  <c r="BE477"/>
  <c r="BE499"/>
  <c r="BE513"/>
  <c r="BE553"/>
  <c r="BE588"/>
  <c r="BE611"/>
  <c r="BE629"/>
  <c r="BE705"/>
  <c r="BE1011"/>
  <c i="4" r="F36"/>
  <c i="1" r="BC97"/>
  <c i="5" r="J34"/>
  <c i="1" r="AW98"/>
  <c i="3" r="F36"/>
  <c i="1" r="BC96"/>
  <c i="3" r="J34"/>
  <c i="1" r="AW96"/>
  <c i="4" r="J34"/>
  <c i="1" r="AW97"/>
  <c i="4" r="F34"/>
  <c i="1" r="BA97"/>
  <c i="5" r="F37"/>
  <c i="1" r="BD98"/>
  <c i="5" r="F36"/>
  <c i="1" r="BC98"/>
  <c i="2" r="F35"/>
  <c i="1" r="BB95"/>
  <c i="2" r="F34"/>
  <c i="1" r="BA95"/>
  <c i="3" r="F35"/>
  <c i="1" r="BB96"/>
  <c i="2" r="F37"/>
  <c i="1" r="BD95"/>
  <c i="3" r="F37"/>
  <c i="1" r="BD96"/>
  <c i="2" r="F36"/>
  <c i="1" r="BC95"/>
  <c i="5" r="F34"/>
  <c i="1" r="BA98"/>
  <c i="5" r="F35"/>
  <c i="1" r="BB98"/>
  <c i="2" r="J34"/>
  <c i="1" r="AW95"/>
  <c i="4" r="F37"/>
  <c i="1" r="BD97"/>
  <c i="4" r="F35"/>
  <c i="1" r="BB97"/>
  <c i="3" r="F34"/>
  <c i="1" r="BA96"/>
  <c i="3" l="1" r="R132"/>
  <c r="R131"/>
  <c r="P132"/>
  <c r="P131"/>
  <c i="1" r="AU96"/>
  <c i="2" r="R130"/>
  <c r="R129"/>
  <c i="4" r="P123"/>
  <c r="P122"/>
  <c i="1" r="AU97"/>
  <c i="4" r="R123"/>
  <c r="R122"/>
  <c i="2" r="T130"/>
  <c r="T129"/>
  <c i="4" r="BK123"/>
  <c r="BK122"/>
  <c r="J122"/>
  <c r="J96"/>
  <c i="2" r="BK130"/>
  <c r="J130"/>
  <c r="J97"/>
  <c i="3" r="BK132"/>
  <c r="BK131"/>
  <c r="J131"/>
  <c i="2" r="BK991"/>
  <c r="J991"/>
  <c r="J107"/>
  <c i="5" r="BK119"/>
  <c r="J119"/>
  <c r="J97"/>
  <c i="4" r="J123"/>
  <c r="J97"/>
  <c i="3" r="J132"/>
  <c r="J97"/>
  <c i="2" r="BK129"/>
  <c r="J129"/>
  <c i="3" r="J30"/>
  <c i="2" r="F33"/>
  <c i="1" r="AZ95"/>
  <c i="2" r="J33"/>
  <c i="1" r="AV95"/>
  <c r="AT95"/>
  <c i="2" r="J30"/>
  <c i="1" r="AG95"/>
  <c i="3" r="F33"/>
  <c i="1" r="AZ96"/>
  <c i="3" r="J33"/>
  <c i="1" r="AV96"/>
  <c r="AT96"/>
  <c i="4" r="J33"/>
  <c i="1" r="AV97"/>
  <c r="AT97"/>
  <c i="5" r="J33"/>
  <c i="1" r="AV98"/>
  <c r="AT98"/>
  <c i="4" r="F33"/>
  <c i="1" r="AZ97"/>
  <c i="4" r="J30"/>
  <c i="1" r="AG97"/>
  <c r="BA94"/>
  <c r="AW94"/>
  <c r="AK30"/>
  <c i="5" r="F33"/>
  <c i="1" r="AZ98"/>
  <c r="BB94"/>
  <c r="AX94"/>
  <c r="BD94"/>
  <c r="W33"/>
  <c r="BC94"/>
  <c r="AY94"/>
  <c i="3" l="1" r="J96"/>
  <c i="1" r="AG96"/>
  <c i="5" r="BK118"/>
  <c r="J118"/>
  <c r="J96"/>
  <c i="1" r="AN97"/>
  <c i="4" r="J39"/>
  <c i="1" r="AN95"/>
  <c i="2" r="J96"/>
  <c i="3" r="J39"/>
  <c i="2" r="J39"/>
  <c i="1" r="AN96"/>
  <c r="AU94"/>
  <c r="AZ94"/>
  <c r="AV94"/>
  <c r="AK29"/>
  <c r="W31"/>
  <c r="W30"/>
  <c r="W32"/>
  <c i="5" l="1" r="J30"/>
  <c i="1" r="AG98"/>
  <c r="W29"/>
  <c r="AT94"/>
  <c i="5" l="1" r="J39"/>
  <c i="1" r="AN98"/>
  <c r="AG94"/>
  <c l="1" r="AN94"/>
  <c r="AK26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<sst xmlns="http://schemas.openxmlformats.org/spreadsheetml/2006/main">
  <si>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</si>
  <si>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</si>
  <si>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</si>
  <si>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</si>
  <si>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</si>
  <si>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{751a1041-38e5-455f-bcb4-4dc71c07f729}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</si>
  <si>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</si>
  <si>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</si>
  <si>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</si>
  <si>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</si>
  <si>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</si>
  <si>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</si>
  <si>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</si>
  <si>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</si>
  <si>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1640124-18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</si>
  <si>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</si>
  <si>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</si>
  <si>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vodovodu Mariánské Lázně Hlavní třída – 2. etapa</t>
  </si>
  <si>
    <t>KSO:</t>
  </si>
  <si>
    <t>CC-CZ:</t>
  </si>
  <si>
    <t>Místo:</t>
  </si>
  <si>
    <t>Mariánské Lázně</t>
  </si>
  <si>
    <t>Datum:</t>
  </si>
  <si>
    <t>11. 3. 2025</t>
  </si>
  <si>
    <t>Zadavatel:</t>
  </si>
  <si>
    <t>IČ:</t>
  </si>
  <si>
    <t>49787977</t>
  </si>
  <si>
    <t>CHEVAK Cheb a.s., Tršnická 4/11, 305 02 Cheb</t>
  </si>
  <si>
    <t>DIČ:</t>
  </si>
  <si>
    <t>CZ49787977</t>
  </si>
  <si>
    <t>Uchazeč:</t>
  </si>
  <si>
    <t>Vyplň údaj</t>
  </si>
  <si>
    <t>Projektant:</t>
  </si>
  <si>
    <t>46964371</t>
  </si>
  <si>
    <t>Aquaprocon s.r.o., Divize Praha</t>
  </si>
  <si>
    <t>CZ46964371</t>
  </si>
  <si>
    <t>True</t>
  </si>
  <si>
    <t>Zpracovatel:</t>
  </si>
  <si>
    <t>Jaroslav Pelnář</t>
  </si>
  <si>
    <t>Poznámka:</t>
  </si>
  <si>
    <t>DP 12/2024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</si>
  <si>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</si>
  <si>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</si>
  <si>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</si>
  <si>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</si>
  <si>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</si>
  <si>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</si>
  <si>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</si>
  <si>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</si>
  <si>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</si>
  <si>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</si>
  <si>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</si>
  <si>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</si>
  <si>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</si>
  <si>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</si>
  <si>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</si>
  <si>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</si>
  <si>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</si>
  <si>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</si>
  <si>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</si>
  <si>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</si>
  <si>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</si>
  <si>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</si>
  <si>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</si>
  <si>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</si>
  <si>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</si>
  <si>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</si>
  <si>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</si>
  <si>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</si>
  <si>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</si>
  <si>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</si>
  <si>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</si>
  <si>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</si>
  <si>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</si>
  <si>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</si>
  <si>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</si>
  <si>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</si>
  <si>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</si>
  <si>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</si>
  <si>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</si>
  <si>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</si>
  <si>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</si>
  <si>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</si>
  <si>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</si>
  <si>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</si>
  <si>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</si>
  <si>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IO 01</t>
  </si>
  <si>
    <t>Oprava vodovodu</t>
  </si>
  <si>
    <t>ING</t>
  </si>
  <si>
    <t>1</t>
  </si>
  <si>
    <t>{3c5116d3-d6e9-4738-a722-d5f5f049687d}</t>
  </si>
  <si>
    <t>2</t>
  </si>
  <si>
    <t>IO 02</t>
  </si>
  <si>
    <t>Přepojení vodovodu</t>
  </si>
  <si>
    <t>{132b9282-4f97-44ab-9bd9-6c6024dbd63a}</t>
  </si>
  <si>
    <t>PS 01</t>
  </si>
  <si>
    <t>Úprava elektroinstalace v AŠ1</t>
  </si>
  <si>
    <t>PRO</t>
  </si>
  <si>
    <t>{e48df065-f990-4561-813c-ad37cd5f3088}</t>
  </si>
  <si>
    <t>VRN</t>
  </si>
  <si>
    <t>Vedlejší rozpočtové náklady</t>
  </si>
  <si>
    <t>VON</t>
  </si>
  <si>
    <t>{6bf0e79b-7589-4667-a9d5-726c11bbc4fe}</t>
  </si>
  <si>
    <t>KRYCÍ LIST SOUPISU PRACÍ</t>
  </si>
  <si>
    <t>Objekt:</t>
  </si>
  <si>
    <t>IO 01 - Oprava vodovodu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</si>
  <si>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</si>
  <si>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</si>
  <si>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</si>
  <si>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</si>
  <si>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</si>
  <si>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</si>
  <si>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</si>
  <si>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  11 - Zemní práce - přípravné a přidružené práce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</si>
  <si>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</si>
  <si>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</si>
  <si>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</si>
  <si>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</si>
  <si>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  93 - Dokončovací konstrukce a práce inženýrských staveb</t>
  </si>
  <si>
    <t xml:space="preserve">        96 - Bourání konstrukcí</t>
  </si>
  <si>
    <t xml:space="preserve">    998 - Přesun hmot</t>
  </si>
  <si>
    <t>M - Práce a dodávky M</t>
  </si>
  <si>
    <t xml:space="preserve">    23-M - Montáže potrubí</t>
  </si>
  <si>
    <t xml:space="preserve">    46-M - Zemní práce při extr.mont.pracích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</si>
  <si>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</si>
  <si>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</si>
  <si>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</si>
  <si>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</si>
  <si>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</si>
  <si>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</si>
  <si>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</si>
  <si>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</si>
  <si>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</si>
  <si>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</si>
  <si>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</si>
  <si>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</si>
  <si>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</si>
  <si>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</si>
  <si>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</si>
  <si>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</si>
  <si>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</si>
  <si>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</si>
  <si>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115101201</t>
  </si>
  <si>
    <t>Čerpání vody na dopravní výšku do 10 m s uvažovaným průměrným přítokem do 500 l/min</t>
  </si>
  <si>
    <t>hod</t>
  </si>
  <si>
    <t>CS ÚRS 2025 01</t>
  </si>
  <si>
    <t>4</t>
  </si>
  <si>
    <t>1321524707</t>
  </si>
  <si>
    <t>VV</t>
  </si>
  <si>
    <t>čerpání srážkových vod ... odhad doba čerpání cca 3 měsíce, cyklické čerpání cca 4h/denně, 1 čerpadlo</t>
  </si>
  <si>
    <t xml:space="preserve"> 3*30*4*1</t>
  </si>
  <si>
    <t>Součet</t>
  </si>
  <si>
    <t>115101301</t>
  </si>
  <si>
    <t>Pohotovost záložní čerpací soupravy pro dopravní výšku do 10 m s uvažovaným průměrným přítokem do 500 l/min</t>
  </si>
  <si>
    <t>den</t>
  </si>
  <si>
    <t>58873988</t>
  </si>
  <si>
    <t xml:space="preserve"> 3*30*1</t>
  </si>
  <si>
    <t>3</t>
  </si>
  <si>
    <t>119001401</t>
  </si>
  <si>
    <t>Dočasné zajištění potrubí ocelového nebo litinového DN do 200 mm</t>
  </si>
  <si>
    <t>m</t>
  </si>
  <si>
    <t>-254312326</t>
  </si>
  <si>
    <t>vodovodní řad 1</t>
  </si>
  <si>
    <t>1,20*1" vodovod DN125 ... 1x LT</t>
  </si>
  <si>
    <t>1,20*2" vodovod DN200 ... 2x LT</t>
  </si>
  <si>
    <t>propoj 1</t>
  </si>
  <si>
    <t>1,10*1" teplovod DN125 ... 1x OC</t>
  </si>
  <si>
    <t>119001402</t>
  </si>
  <si>
    <t>Dočasné zajištění potrubí ocelového nebo litinového DN přes 200 do 500 mm</t>
  </si>
  <si>
    <t>-2065273129</t>
  </si>
  <si>
    <t>1,10*1" teplovod DN560 ... 1x OC</t>
  </si>
  <si>
    <t>propoj 3</t>
  </si>
  <si>
    <t>1,15*1" plynovod DN300 ... 1x OC</t>
  </si>
  <si>
    <t>5</t>
  </si>
  <si>
    <t>119001405</t>
  </si>
  <si>
    <t>Dočasné zajištění potrubí z PE DN do 200 mm</t>
  </si>
  <si>
    <t>1580294659</t>
  </si>
  <si>
    <t xml:space="preserve">1,20*2" minerálkovod DN160 ... 2x Pe </t>
  </si>
  <si>
    <t xml:space="preserve">1,20*1" minerálkovod DN100 ... 1x Pe </t>
  </si>
  <si>
    <t xml:space="preserve">1,20*1" stáv. kanalizace DN110 ... 1x PVC </t>
  </si>
  <si>
    <t xml:space="preserve">1,20*1" stáv. kanalizace DN200 ... 1x PVC </t>
  </si>
  <si>
    <t>6</t>
  </si>
  <si>
    <t>119001412</t>
  </si>
  <si>
    <t>Dočasné zajištění potrubí betonového, ŽB nebo kameninového DN do 500 mm</t>
  </si>
  <si>
    <t>-1975484355</t>
  </si>
  <si>
    <t>propoj 2</t>
  </si>
  <si>
    <t>1,15*1" kabelovod DN400 ... 1x</t>
  </si>
  <si>
    <t>1,15*1" stáv.kanal. DN500 ... 1x PP</t>
  </si>
  <si>
    <t>7</t>
  </si>
  <si>
    <t>119001421</t>
  </si>
  <si>
    <t>Dočasné zajištění kabelů a kabelových tratí do 3 volně ložených kabelů</t>
  </si>
  <si>
    <t>442179937</t>
  </si>
  <si>
    <t xml:space="preserve">1,20*2   "kabel NN ... 2x</t>
  </si>
  <si>
    <t xml:space="preserve">1,20*3  "kabel 6kV ... 3x</t>
  </si>
  <si>
    <t xml:space="preserve">1,20*1   "optický kabel ... 1x</t>
  </si>
  <si>
    <t xml:space="preserve">1,20*3   "sdělovací kabel ... 3x</t>
  </si>
  <si>
    <t xml:space="preserve">1,15*1   "sdělovací kabel ... 1x</t>
  </si>
  <si>
    <t xml:space="preserve">1,15*1   "optický kabel ... 1x</t>
  </si>
  <si>
    <t xml:space="preserve">1,15*1   " kabel VO ... 1x</t>
  </si>
  <si>
    <t xml:space="preserve">1,15*1   " kabel NN ... 1x</t>
  </si>
  <si>
    <t>8</t>
  </si>
  <si>
    <t>129001101</t>
  </si>
  <si>
    <t>Příplatek za ztížení odkopávky nebo prokopávky v blízkosti inženýrských sítí</t>
  </si>
  <si>
    <t>m3</t>
  </si>
  <si>
    <t>1423167256</t>
  </si>
  <si>
    <t>1,20*1,00*2*(2,11-1,05)*1" vodovod DN125 ... 1x LT</t>
  </si>
  <si>
    <t>1,20*1,00*2*(1,91-1,05)*2" vodovod DN200 ... 2x LT</t>
  </si>
  <si>
    <t xml:space="preserve">1,20*1,00*2*(1,95-1,05)*2" minerálkovod DN160 ... 2x Pe </t>
  </si>
  <si>
    <t xml:space="preserve">1,20*1,00*2*(2,12-1,05)*1" minerálkovod DN100 ... 1x Pe </t>
  </si>
  <si>
    <t xml:space="preserve">1,20*1,00*2*(2,02-1,05)*1" stáv. kanalizace DN110 ... 1x PVC </t>
  </si>
  <si>
    <t xml:space="preserve">1,20*1,00*2*(2,02-1,05)*1" stáv. kanalizace DN200 ... 1x PVC </t>
  </si>
  <si>
    <t xml:space="preserve">1,20*1,50*2*(1,96-1,05)*2   "kabel NN ... 2x</t>
  </si>
  <si>
    <t xml:space="preserve">1,20*1,50*2*(1,93-1,05)*4  "kabel 6kV ... 4x</t>
  </si>
  <si>
    <t xml:space="preserve">1,20*1,50*2*(1,95-1,05)*1   "optický kabel ... 1x</t>
  </si>
  <si>
    <t xml:space="preserve">1,20*1,50*2*(1,95-1,05)*3   "sdělovací kabel ... 3x</t>
  </si>
  <si>
    <t>1,10*1,00*2*(2,12-1,05)*1" teplovod DN125 ... 1x OC</t>
  </si>
  <si>
    <t>1,10*1,00*2*(2,12-1,05)*1" teplovod DN560 ... 1x OC</t>
  </si>
  <si>
    <t>1,15*1,50*2*(1,91-1,05)*1" kabelovod DN400 ... 1x</t>
  </si>
  <si>
    <t>1,15*1,00*2*(1,61-0,34)*1" stáv.kanal. DN500 ... 1x PP</t>
  </si>
  <si>
    <t xml:space="preserve">1,15*1,00*2*(1,61-0,34)*1   "sdělovací kabel ... 1x</t>
  </si>
  <si>
    <t xml:space="preserve">1,15*1,00*2*(1,61-0,34)*1   "optický kabel ... 1x</t>
  </si>
  <si>
    <t xml:space="preserve">1,15*1,00*2*(1,54-0,34)*1   " kabel VO ... 1x</t>
  </si>
  <si>
    <t>1,15*1,00*2*(1,84-1,05)*1" plynovod DN300 ... 1x OC</t>
  </si>
  <si>
    <t>1,15*1,50*2*(1,97-1,05)*1" kabelovod DN400 ... 1x</t>
  </si>
  <si>
    <t xml:space="preserve">1,15*1,00*2*(1,89-1,05)*1   "sdělovací kabel ... 1x</t>
  </si>
  <si>
    <t xml:space="preserve">1,15*1,00*2*(1,79-1,05)*1   " kabel NN ... 1x</t>
  </si>
  <si>
    <t xml:space="preserve">1,15*1,00*2*(1,84-1,05)*1   " kabel VO ... 1x</t>
  </si>
  <si>
    <t>9</t>
  </si>
  <si>
    <t>132154204</t>
  </si>
  <si>
    <t>Hloubení zapažených rýh š do 2000 mm v hornině třídy těžitelnosti I skupiny 1 a 2 objem do 500 m3</t>
  </si>
  <si>
    <t>-1466110459</t>
  </si>
  <si>
    <t>IO-01</t>
  </si>
  <si>
    <t xml:space="preserve">výpočet v hloubení rýh třídy těžitelnosti I skupiny 3 </t>
  </si>
  <si>
    <t xml:space="preserve">geologie třídy těžitelnosti I skupiny 1 a 2 ... 50% </t>
  </si>
  <si>
    <t>494,803*0,50</t>
  </si>
  <si>
    <t>10</t>
  </si>
  <si>
    <t>132254204</t>
  </si>
  <si>
    <t>Hloubení zapažených rýh š do 2000 mm v hornině třídy těžitelnosti I skupiny 3 objem do 500 m3</t>
  </si>
  <si>
    <t>1424252969</t>
  </si>
  <si>
    <t>související projekt opravy komunikace, výkop začínáme na pláni -1,05m</t>
  </si>
  <si>
    <t>řad 1</t>
  </si>
  <si>
    <t>29,27*1,20*(((2,05+1,93+1,88+1,94+1,99)/5)-1,05)" ZÚ 01 - LB 01-2</t>
  </si>
  <si>
    <t>78,27*1,20*(((1,99+2,02+1,89+1,91+1,95+1,93+1,99+2,05+1,99)/9)-1,05)" LB 01-2 - LB01-3</t>
  </si>
  <si>
    <t>105,17*1,20*(((1,99+1,93+2,03+1,88+2,01+2,12+2,15+2,57+2,60)/9)-1,05)" LB 01-3 - LB02-1</t>
  </si>
  <si>
    <t>164,97*1,20*(((2,08+2,14+2,03+2,12+2,05+1,89+2,01+2,00+2,09)/9)-1,05)" LB 02-4 - KÚ 01</t>
  </si>
  <si>
    <t>odkalení</t>
  </si>
  <si>
    <t>3,66*1,10*(((2,05+1,88)/2)-1,05)" ZÚ O - KÚ O</t>
  </si>
  <si>
    <t>10,60*1,10*(((2,00+2,21+2,12+2,05)/4)-1,05)" ZÚ P1 - KÚ P1</t>
  </si>
  <si>
    <t xml:space="preserve">propoj 2 </t>
  </si>
  <si>
    <t>3,67*1,15*(((1,99+1,91+1,87)/3)-1,05)" ZÚ P2 - staničení 3,67 m</t>
  </si>
  <si>
    <t>11,37*1,15*(((2,10+1,97+1,79+1,84+1,77)/5)-1,05)" ZÚ P3 - KÚ P3</t>
  </si>
  <si>
    <t>chodník ZD oprava v rámci projektu vodovodu ... tl.34 cm</t>
  </si>
  <si>
    <t>7,45*1,15*(((1,87+1,61+1,44+1,57+1,68)/5)-0,34)" staničení 3,67 m - KÚ P2</t>
  </si>
  <si>
    <t>Mezisoučet</t>
  </si>
  <si>
    <t xml:space="preserve">geologie třídy těžitelnosti I skupiny 3 ... 50% </t>
  </si>
  <si>
    <t>11</t>
  </si>
  <si>
    <t>133212811</t>
  </si>
  <si>
    <t>Hloubení nezapažených šachet v hornině třídy těžitelnosti I skupiny 3 plocha výkopu do 4 m2 ručně</t>
  </si>
  <si>
    <t>6999404</t>
  </si>
  <si>
    <t xml:space="preserve">kopané sondy  </t>
  </si>
  <si>
    <t>1,50*1,00*(2,00-1,05)" ověření poměrů v místě napojení na stávající šachtu</t>
  </si>
  <si>
    <t>151201101</t>
  </si>
  <si>
    <t>Zřízení zátažného pažení a rozepření stěn rýh hl do 2 m</t>
  </si>
  <si>
    <t>m2</t>
  </si>
  <si>
    <t>-1212032372</t>
  </si>
  <si>
    <t>29,27*(((2,05+1,93+1,88+1,94+1,99)/5)-1,05)*2" ZÚ 01 - LB 01-2</t>
  </si>
  <si>
    <t>78,27*(((1,99+2,02+1,89+1,91+1,95+1,93+1,99+2,05+1,99)/9)-1,05)*2" LB 01-2 - LB01-3</t>
  </si>
  <si>
    <t>105,17*(((1,99+1,93+2,03+1,88+2,01+2,12+2,15+2,57+2,60)/9)-1,05)*2" LB 01-3 - LB02-1</t>
  </si>
  <si>
    <t>164,97*(((2,08+2,14+2,03+2,12+2,05+1,89+2,01+2,00+2,09)/9)-1,05)*2" LB 02-4 - KÚ 01</t>
  </si>
  <si>
    <t>3,66*(((2,05+1,88)/2)-1,05)*2" ZÚ O - KÚ O</t>
  </si>
  <si>
    <t>10,60*(((2,00+2,21+2,12+2,05)/4)-1,05)*2" ZÚ P1 - KÚ P1</t>
  </si>
  <si>
    <t>3,67*(((1,99+1,91+1,87)/3)-1,05)*2" ZÚ P2 - staničení 3,67 m</t>
  </si>
  <si>
    <t>11,37*(((2,10+1,97+1,79+1,84+1,77)/5)-1,05)*2" ZÚ P3 - KÚ P3</t>
  </si>
  <si>
    <t>7,45*(((1,87+1,61+1,44+1,57+1,68)/5)-0,34)*2" staničení 3,67 m - KÚ P2</t>
  </si>
  <si>
    <t>13</t>
  </si>
  <si>
    <t>151201111</t>
  </si>
  <si>
    <t>Odstranění zátažného pažení a rozepření stěn rýh hl do 2 m</t>
  </si>
  <si>
    <t>428264560</t>
  </si>
  <si>
    <t>828,945</t>
  </si>
  <si>
    <t>14</t>
  </si>
  <si>
    <t>162751117</t>
  </si>
  <si>
    <t>Vodorovné přemístění na skládku výkopku/sypaniny z horniny třídy těžitelnosti I, skupiny 1 až 3</t>
  </si>
  <si>
    <t>-1188213166</t>
  </si>
  <si>
    <t>494,803" výkop rýhy</t>
  </si>
  <si>
    <t>1,425" výkop sondy</t>
  </si>
  <si>
    <t>15</t>
  </si>
  <si>
    <t>162751119</t>
  </si>
  <si>
    <t>Příplatek k vodorovnému přemístění výkopku/sypaniny z horniny třídy těžitelnosti I skupiny 1 až 3 ZKD 1000 m přes 10000 m</t>
  </si>
  <si>
    <t>687848256</t>
  </si>
  <si>
    <t>skládka uvažována celkem 26km</t>
  </si>
  <si>
    <t>496,228*16</t>
  </si>
  <si>
    <t>16</t>
  </si>
  <si>
    <t>171251201</t>
  </si>
  <si>
    <t>Uložení sypaniny na skládky nebo meziskládky</t>
  </si>
  <si>
    <t>858865723</t>
  </si>
  <si>
    <t>496,228" skládka</t>
  </si>
  <si>
    <t>17</t>
  </si>
  <si>
    <t>171201231</t>
  </si>
  <si>
    <t>Poplatek za uložení zeminy a kamení na recyklační skládce (skládkovné) kód odpadu 17 05 04</t>
  </si>
  <si>
    <t>t</t>
  </si>
  <si>
    <t>-930434834</t>
  </si>
  <si>
    <t>496,228*1,7</t>
  </si>
  <si>
    <t>18</t>
  </si>
  <si>
    <t>174151101</t>
  </si>
  <si>
    <t>Zásyp jam, šachet rýh nebo kolem objektů sypaninou se zhutněním</t>
  </si>
  <si>
    <t>-1644217640</t>
  </si>
  <si>
    <t>P</t>
  </si>
  <si>
    <t>Poznámka k položce:_x000d_
včetně strojního přemístění materiálu pro zásyp ze vzdálenosti do 10 m od okraje zásypu</t>
  </si>
  <si>
    <t xml:space="preserve">odpočet potrubí </t>
  </si>
  <si>
    <t>-3,14*0,111*0,111*377,68 " řad 1 ... DN200</t>
  </si>
  <si>
    <t xml:space="preserve"> -3,14*0,049*0,049*3,66" odkalení ... DN80</t>
  </si>
  <si>
    <t xml:space="preserve"> -3,14*0,049*0,049*10,60" propoj 1 ... DN80</t>
  </si>
  <si>
    <t>-3,14*0,085*0,085*11,12" propoj 2 ... DN150</t>
  </si>
  <si>
    <t>-3,14*0,059*0,059*11,37" propoj 3 ... DN100</t>
  </si>
  <si>
    <t xml:space="preserve">-239,202   "odpočet obsypy</t>
  </si>
  <si>
    <t xml:space="preserve">-49,478   "odpočet lože</t>
  </si>
  <si>
    <t>19</t>
  </si>
  <si>
    <t>M</t>
  </si>
  <si>
    <t>58344155</t>
  </si>
  <si>
    <t>štěrkodrť frakce 0/22</t>
  </si>
  <si>
    <t>1663787296</t>
  </si>
  <si>
    <t xml:space="preserve">zásyp  </t>
  </si>
  <si>
    <t>192,452*1,67*1,1*1,01</t>
  </si>
  <si>
    <t>20</t>
  </si>
  <si>
    <t>175151101</t>
  </si>
  <si>
    <t>Obsypání potrubí strojně sypaninou bez prohození, uloženou do 3 m</t>
  </si>
  <si>
    <t>1541588745</t>
  </si>
  <si>
    <t>377,68*1,20*(0,30+0,222) " řad 1 ... DN200</t>
  </si>
  <si>
    <t>3,66*1,10*(0,30+0,098)" odkalení ... DN80</t>
  </si>
  <si>
    <t>10,60*1,10*(0,30+0,098)" propoj 1 ... DN80</t>
  </si>
  <si>
    <t>11,12*1,15*(0,30+0,170)" propoj 2 ... DN150</t>
  </si>
  <si>
    <t>11,37*1,15*(0,30+0,118)" propoj 3 ... DN100</t>
  </si>
  <si>
    <t>odpočet potrubí</t>
  </si>
  <si>
    <t>58337302</t>
  </si>
  <si>
    <t>štěrkopísek frakce 0/16</t>
  </si>
  <si>
    <t>-637588410</t>
  </si>
  <si>
    <t>obsypy</t>
  </si>
  <si>
    <t>239,202*1,67*1,1*1,01</t>
  </si>
  <si>
    <t>Zemní práce - přípravné a přidružené práce</t>
  </si>
  <si>
    <t>22</t>
  </si>
  <si>
    <t>113106171</t>
  </si>
  <si>
    <t>Rozebrání dlažeb vozovek ze zámkové dlažby s ložem z kameniva ručně</t>
  </si>
  <si>
    <t>-711766340</t>
  </si>
  <si>
    <t>Poznámka k položce:_x000d_
zámková dlažba uložena ke zpětnému použití na meziskládce</t>
  </si>
  <si>
    <t xml:space="preserve">chodník - zámková dlažba + lože z drtě </t>
  </si>
  <si>
    <t>7,45*1,15" šířka rýhy</t>
  </si>
  <si>
    <t>7,45*2*0,50" dobourání 0,5m na obě strany</t>
  </si>
  <si>
    <t>23</t>
  </si>
  <si>
    <t>113107311</t>
  </si>
  <si>
    <t>Odstranění podkladu z kameniva těženého tl do 100 mm strojně pl do 50 m2</t>
  </si>
  <si>
    <t>-1265897740</t>
  </si>
  <si>
    <t xml:space="preserve">štěrkodrť tl. 10 cm </t>
  </si>
  <si>
    <t>24</t>
  </si>
  <si>
    <t>113107312</t>
  </si>
  <si>
    <t>Odstranění podkladu z kameniva těženého tl přes 100 do 200 mm strojně pl do 50 m2</t>
  </si>
  <si>
    <t>905773613</t>
  </si>
  <si>
    <t xml:space="preserve">štěrkodrť tl. 15 cm </t>
  </si>
  <si>
    <t>25</t>
  </si>
  <si>
    <t>113202111</t>
  </si>
  <si>
    <t>Vytrhání obrub krajníků obrubníků stojatých</t>
  </si>
  <si>
    <t>-179619595</t>
  </si>
  <si>
    <t>Poznámka k položce:_x000d_
obrubníky uloženy ke zpětnému použití na meziskládce</t>
  </si>
  <si>
    <t>1,15" šířka rýhy</t>
  </si>
  <si>
    <t>26</t>
  </si>
  <si>
    <t>997221551</t>
  </si>
  <si>
    <t>Vodorovná doprava suti ze sypkých materiálů do 1 km</t>
  </si>
  <si>
    <t>-345062410</t>
  </si>
  <si>
    <t>4,112</t>
  </si>
  <si>
    <t>27</t>
  </si>
  <si>
    <t>997221559.1</t>
  </si>
  <si>
    <t xml:space="preserve">Příplatek ZKD 1 km u vodorovné dopravy suti </t>
  </si>
  <si>
    <t>588078067</t>
  </si>
  <si>
    <t>4,112*25</t>
  </si>
  <si>
    <t>28</t>
  </si>
  <si>
    <t>997221873</t>
  </si>
  <si>
    <t>Poplatek za uložení stavebního odpadu na recyklační skládce (skládkovné) zeminy a kamení zatříděného do Katalogu odpadů pod kódem 17 05 04</t>
  </si>
  <si>
    <t>-1353201794</t>
  </si>
  <si>
    <t>1,542+2,570" kamenivo</t>
  </si>
  <si>
    <t>Vodorovné konstrukce</t>
  </si>
  <si>
    <t>29</t>
  </si>
  <si>
    <t>211561111</t>
  </si>
  <si>
    <t>Výplň odvodňovacích žeber nebo trativodů kamenivem hrubým drceným frakce 4 až 16 mm</t>
  </si>
  <si>
    <t>-1832245116</t>
  </si>
  <si>
    <t>příloha D.1.4.3</t>
  </si>
  <si>
    <t>0,25*2" drenážní bloky ... hydranty ... 2ks</t>
  </si>
  <si>
    <t>30</t>
  </si>
  <si>
    <t>451573111</t>
  </si>
  <si>
    <t>Lože pod potrubí, stoky a drobné objekty v otevřeném výkopu z písku a štěrkopísku do 63 mm</t>
  </si>
  <si>
    <t>1221755064</t>
  </si>
  <si>
    <t>377,68*1,20*0,10 " řad 1 ... DN200</t>
  </si>
  <si>
    <t>3,66*1,10*0,10" odkalení ... DN80</t>
  </si>
  <si>
    <t>10,60*1,10*0,10" propoj 1 ... DN80</t>
  </si>
  <si>
    <t>11,12*1,15*0,10" propoj 2 ... DN150</t>
  </si>
  <si>
    <t>11,37*1,15*0,10" propoj 3 ... DN100</t>
  </si>
  <si>
    <t>31</t>
  </si>
  <si>
    <t>452313161</t>
  </si>
  <si>
    <t>Podkladní bloky z betonu prostého bez zvýšených nároků na prostředí tř. C 25/30 otevřený výkop</t>
  </si>
  <si>
    <t>-1760171002</t>
  </si>
  <si>
    <t>příloha D.1.4.6</t>
  </si>
  <si>
    <t>0,04*1" bloky ... kolena horizont.lom ... 1ks odkalení DN80</t>
  </si>
  <si>
    <t>0,12*1" bloky ... kolena horizont.lom ... 1ks propoj 2 DN150</t>
  </si>
  <si>
    <t>0,04*1"bloky ... kolena vertik.lom dolní ... 1ks propoj č.1 DN80</t>
  </si>
  <si>
    <t>0,12*1"bloky ... kolena vertik.lom dolní ... 1ks propoj č.2 DN150</t>
  </si>
  <si>
    <t>0,529*1"bloky ... kolena vertik.lom horní ... 1ks propoj č.2 DN150</t>
  </si>
  <si>
    <t xml:space="preserve">0,33*8" bloky ... T-kusy, MMA-kusy  ... 8ks ... 8 ks DN200</t>
  </si>
  <si>
    <t>0,06*2" bloky ... hydranty ... 2ks</t>
  </si>
  <si>
    <t>přípojka č.1</t>
  </si>
  <si>
    <t>0,33*1" bloky ... MMA-kus ... odbočení na řadu 1 pro přípojku č.1</t>
  </si>
  <si>
    <t>přípojka č.5</t>
  </si>
  <si>
    <t>0,33*1" bloky ... MMA-kus ... odbočení na řadu 1 pro přípojku č.5</t>
  </si>
  <si>
    <t>32</t>
  </si>
  <si>
    <t>452353111</t>
  </si>
  <si>
    <t>Bednění podkladních bloků pod potrubí, stoky a drobné objekty otevřený výkop zřízení</t>
  </si>
  <si>
    <t>1401489123</t>
  </si>
  <si>
    <t>(0,21+0,28)*2*0,56*1" bloky ... kolena horizont.lom ... 1ks odkalení DN80</t>
  </si>
  <si>
    <t>(0,48+0,35)*2*0,81*1" bloky ... kolena horizont.lom ... 1ks propoj 2 DN150</t>
  </si>
  <si>
    <t>(0,21+0,28)*2*0,56*1"bloky ... kolena vertik.lom dolní ... 1ks propoj č.1 DN80</t>
  </si>
  <si>
    <t>(0,48+0,35)*2*0,81*1"bloky ... kolena vertik.lom dolní ... 1ks propoj č.2 DN150</t>
  </si>
  <si>
    <t>(0,81+0,81)*2*0,81*1"bloky ... kolena vertik.lom horní ... 1ks propoj č.2 DN150</t>
  </si>
  <si>
    <t xml:space="preserve">(0,86+0,40)*2*0,96*8" bloky ... T-kusy, MMA-kusy  ... 8ks ... 8 ks DN200</t>
  </si>
  <si>
    <t>(0,38+0,28)*2*0,56*2" bloky ... hydranty ... 2ks</t>
  </si>
  <si>
    <t>(0,86+0,40)*2*0,96*1" bloky ... MMA-kus ... odbočení na řadu 1 pro přípojku č.1</t>
  </si>
  <si>
    <t>(0,86+0,40)*2*0,96*1" bloky ... MMA-kus ... odbočení na řadu 1 pro přípojku č.5</t>
  </si>
  <si>
    <t>33</t>
  </si>
  <si>
    <t>452353112</t>
  </si>
  <si>
    <t>Bednění podkladních bloků pod potrubí, stoky a drobné objekty otevřený výkop odstranění</t>
  </si>
  <si>
    <t>1265280918</t>
  </si>
  <si>
    <t>32,082</t>
  </si>
  <si>
    <t>Komunikace pozemní</t>
  </si>
  <si>
    <t>34</t>
  </si>
  <si>
    <t>564831011</t>
  </si>
  <si>
    <t>Podklad ze štěrkodrtě ŠD plochy do 100 m2 tl 100 mm</t>
  </si>
  <si>
    <t>-957794579</t>
  </si>
  <si>
    <t>štěrkodrť ŠDA</t>
  </si>
  <si>
    <t>35</t>
  </si>
  <si>
    <t>564851011</t>
  </si>
  <si>
    <t>Podklad ze štěrkodrtě ŠD plochy do 100 m2 tl 150 mm</t>
  </si>
  <si>
    <t>1217863291</t>
  </si>
  <si>
    <t>štěrkodrť ŠDB</t>
  </si>
  <si>
    <t>36</t>
  </si>
  <si>
    <t>596211110</t>
  </si>
  <si>
    <t>Kladení zámkové dlažby komunikací pro pěší ručně tl 60 mm skupiny A pl do 50 m2</t>
  </si>
  <si>
    <t>451628292</t>
  </si>
  <si>
    <t>Poznámka k položce:_x000d_
použití rozebraného materiálu z meziskládky, dodávka nového materiálu se nepředpokládá_x000d_
_x000d_
lože z kameniva těženého nebo drceného 4/8 mm tl. 30 mm, s vyplněním spár</t>
  </si>
  <si>
    <t>37</t>
  </si>
  <si>
    <t>916231113</t>
  </si>
  <si>
    <t>Osazení chodníkového obrubníku betonového ležatého s boční opěrou do lože z betonu prostého</t>
  </si>
  <si>
    <t>-1917496858</t>
  </si>
  <si>
    <t>Trubní vedení</t>
  </si>
  <si>
    <t>38</t>
  </si>
  <si>
    <t>851241131</t>
  </si>
  <si>
    <t>Montáž potrubí z trub litinových hrdlových s integrovaným těsněním otevřený výkop DN 80</t>
  </si>
  <si>
    <t>-1467870033</t>
  </si>
  <si>
    <t>příloha D.1.1.4</t>
  </si>
  <si>
    <t>3,19" odkalení ... potrubí TLT DN80 bez armatur a tvarovek</t>
  </si>
  <si>
    <t>9,78" propoj č.1 ... potrubí TLT DN80 bez armatur a tvarovek</t>
  </si>
  <si>
    <t>39</t>
  </si>
  <si>
    <t>55253000</t>
  </si>
  <si>
    <t>trouba litinová vodovodní; tvárná litina; hrdlová; DN 80,0 mm; l = 6000,0 mm; spoj běžný pružný násuvný; PN10; uvnitř VCM; vně pozinkování + obal z CM</t>
  </si>
  <si>
    <t>-941119681</t>
  </si>
  <si>
    <t>Poznámka k položce:_x000d_
standard viz příloha B.2 - Technické a uživatelské standardy</t>
  </si>
  <si>
    <t>3,19*1,01" odkalení ... potrubí TLT DN80 bez armatur a tvarovek</t>
  </si>
  <si>
    <t>9,78*1,01" propoj č.1 ... potrubí TLT DN80 bez armatur a tvarovek</t>
  </si>
  <si>
    <t>13,1*1,01 'Přepočtené koeficientem množství</t>
  </si>
  <si>
    <t>40</t>
  </si>
  <si>
    <t>851261131</t>
  </si>
  <si>
    <t>Montáž potrubí z trub litinových hrdlových s integrovaným těsněním otevřený výkop DN 100</t>
  </si>
  <si>
    <t>745854669</t>
  </si>
  <si>
    <t>10,94" propoj č.3 ... potrubí TLT DN100 bez armatur a tvarovek</t>
  </si>
  <si>
    <t>41</t>
  </si>
  <si>
    <t>55251017</t>
  </si>
  <si>
    <t>trouba litinová vodovodní; tvárná litina; hrdlová; DN 100,0 mm; l = 6000,0 mm; spoj běžný pružný násuvný; PN10; uvnitř VCM; vně pozinkování + obal z CM</t>
  </si>
  <si>
    <t>-232273583</t>
  </si>
  <si>
    <t>10,94*1,01" propoj č.3 ... potrubí TLT DN100 bez armatur a tvarovek</t>
  </si>
  <si>
    <t>42</t>
  </si>
  <si>
    <t>851311131</t>
  </si>
  <si>
    <t>Montáž potrubí z trub litinových hrdlových s integrovaným těsněním otevřený výkop DN 150</t>
  </si>
  <si>
    <t>966320757</t>
  </si>
  <si>
    <t>10,57" propoj č.2 ... potrubí TLT DN150 bez armatur a tvarovek</t>
  </si>
  <si>
    <t>43</t>
  </si>
  <si>
    <t>55251019</t>
  </si>
  <si>
    <t>trouba litinová vodovodní; tvárná litina; hrdlová; DN 150,0 mm; l = 6000,0 mm; spoj běžný pružný násuvný; PN10; uvnitř VCM; vně pozinkování + obal z CM</t>
  </si>
  <si>
    <t>-1247269147</t>
  </si>
  <si>
    <t>10,57*1,01" propoj č.2 ... potrubí TLT DN150 bez armatur a tvarovek</t>
  </si>
  <si>
    <t>44</t>
  </si>
  <si>
    <t>851351131</t>
  </si>
  <si>
    <t>Montáž potrubí z trub litinových hrdlových s integrovaným těsněním otevřený výkop DN 200</t>
  </si>
  <si>
    <t>-1065660205</t>
  </si>
  <si>
    <t>370,04" řad 1 ... potrubí TLT DN200 bez armatur a tvarovek</t>
  </si>
  <si>
    <t>45</t>
  </si>
  <si>
    <t>55251020</t>
  </si>
  <si>
    <t>trouba litinová vodovodní; tvárná litina; hrdlová; DN 200,0 mm; l = 6000,0 mm; spoj běžný pružný násuvný; PN 10; uvnitř VCM; vně pozinkování + obal z CM</t>
  </si>
  <si>
    <t>791048273</t>
  </si>
  <si>
    <t>370,04*1,01" řad 1 ... potrubí TLT DN200 bez armatur a tvarovek</t>
  </si>
  <si>
    <t>373,74*1,01 'Přepočtené koeficientem množství</t>
  </si>
  <si>
    <t>46</t>
  </si>
  <si>
    <t>857241131</t>
  </si>
  <si>
    <t>Montáž litinových tvarovek jednoosých hrdlových otevřený výkop s integrovaným těsněním DN 80</t>
  </si>
  <si>
    <t>kus</t>
  </si>
  <si>
    <t>-1657782606</t>
  </si>
  <si>
    <t xml:space="preserve">odkalení </t>
  </si>
  <si>
    <t>1,00" MMK-kus</t>
  </si>
  <si>
    <t>propoj č.1</t>
  </si>
  <si>
    <t>1,00" MK-kus</t>
  </si>
  <si>
    <t>1,00" MMK-kus ... změna sklonu</t>
  </si>
  <si>
    <t xml:space="preserve">1,00" spec. tvarovka </t>
  </si>
  <si>
    <t>47</t>
  </si>
  <si>
    <t>55253904R-MK</t>
  </si>
  <si>
    <t>koleno hrdlové z tvárné litiny,práškový epoxid tl 250µm MK-kus DN 80-11,25°</t>
  </si>
  <si>
    <t>-1787645786</t>
  </si>
  <si>
    <t>1,00*1,01" MMK-kus</t>
  </si>
  <si>
    <t>48</t>
  </si>
  <si>
    <t>55253940</t>
  </si>
  <si>
    <t>koleno hrdlové z tvárné litiny,práškový epoxid tl 250µm MMK-kus DN 80-45°</t>
  </si>
  <si>
    <t>2059885936</t>
  </si>
  <si>
    <t>1,00*1,01" MMK-kus ... změna sklonu</t>
  </si>
  <si>
    <t>49</t>
  </si>
  <si>
    <t>31951015</t>
  </si>
  <si>
    <t xml:space="preserve">speciální tvarovka  DN 80 s jištěním proti posunu</t>
  </si>
  <si>
    <t>1105642475</t>
  </si>
  <si>
    <t xml:space="preserve">1,00*1,01" spec. tvarovka </t>
  </si>
  <si>
    <t>50</t>
  </si>
  <si>
    <t>857242122</t>
  </si>
  <si>
    <t>Montáž litinových tvarovek jednoosých přírubových otevřený výkop DN 80</t>
  </si>
  <si>
    <t>71552153</t>
  </si>
  <si>
    <t>2,00" PPK-kus</t>
  </si>
  <si>
    <t>2,00" FF-kus</t>
  </si>
  <si>
    <t>1,00" E-kus</t>
  </si>
  <si>
    <t>1,00" F-kus</t>
  </si>
  <si>
    <t>51</t>
  </si>
  <si>
    <t>55254047</t>
  </si>
  <si>
    <t>koleno 90° s patkou přírubové litinové vodovodní PPK-kus PN10/40 DN 80</t>
  </si>
  <si>
    <t>1795856123</t>
  </si>
  <si>
    <t>2,00*1,01" PPK-kus</t>
  </si>
  <si>
    <t>52</t>
  </si>
  <si>
    <t>55253241</t>
  </si>
  <si>
    <t>tvarovka přírubová litinová vodovodní FF-kus PN10/16 DN 80 dl 500mm</t>
  </si>
  <si>
    <t>2060188975</t>
  </si>
  <si>
    <t>2,00*1,01" FF-kus</t>
  </si>
  <si>
    <t>53</t>
  </si>
  <si>
    <t>55253892</t>
  </si>
  <si>
    <t>tvarovka přírubová s hrdlem z tvárné litiny,práškový epoxid tl 250µm EU-kus dl 130mm DN 80</t>
  </si>
  <si>
    <t>1144824560</t>
  </si>
  <si>
    <t>1,00*1,01" E-kus</t>
  </si>
  <si>
    <t>54</t>
  </si>
  <si>
    <t>55253489</t>
  </si>
  <si>
    <t>tvarovka přírubová litinová s hladkým koncem,práškový epoxid tl 250µm F-kus DN 80</t>
  </si>
  <si>
    <t>1315053042</t>
  </si>
  <si>
    <t>1,00*1,01" F-kus</t>
  </si>
  <si>
    <t>55</t>
  </si>
  <si>
    <t>857261131</t>
  </si>
  <si>
    <t>Montáž litinových tvarovek jednoosých hrdlových otevřený výkop s integrovaným těsněním DN 100</t>
  </si>
  <si>
    <t>1078025734</t>
  </si>
  <si>
    <t>propoj č.3</t>
  </si>
  <si>
    <t>56</t>
  </si>
  <si>
    <t>55253905</t>
  </si>
  <si>
    <t>koleno hrdlové z tvárné litiny,práškový epoxid tl 250µm MMK-kus DN 100-11,25°</t>
  </si>
  <si>
    <t>-443385480</t>
  </si>
  <si>
    <t>57</t>
  </si>
  <si>
    <t>31951016</t>
  </si>
  <si>
    <t xml:space="preserve">speciální tvarovka  DN 100 s jištěním proti posunu</t>
  </si>
  <si>
    <t>-567553923</t>
  </si>
  <si>
    <t>58</t>
  </si>
  <si>
    <t>857262122</t>
  </si>
  <si>
    <t>Montáž litinových tvarovek jednoosých přírubových otevřený výkop DN 100</t>
  </si>
  <si>
    <t>-167924905</t>
  </si>
  <si>
    <t>59</t>
  </si>
  <si>
    <t>55253893</t>
  </si>
  <si>
    <t>tvarovka přírubová s hrdlem z tvárné litiny,práškový epoxid tl 250µm EU-kus dl 130mm DN 100</t>
  </si>
  <si>
    <t>677968270</t>
  </si>
  <si>
    <t>60</t>
  </si>
  <si>
    <t>857311131</t>
  </si>
  <si>
    <t>Montáž litinových tvarovek jednoosých hrdlových otevřený výkop s integrovaným těsněním DN 150</t>
  </si>
  <si>
    <t>-1305491940</t>
  </si>
  <si>
    <t>propoj č.2</t>
  </si>
  <si>
    <t>2,00" MMK-kus ... změna výšky</t>
  </si>
  <si>
    <t>61</t>
  </si>
  <si>
    <t>55253943</t>
  </si>
  <si>
    <t>koleno hrdlové z tvárné litiny,práškový epoxid tl 250µm MMK-kus DN 150-45°</t>
  </si>
  <si>
    <t>-329472372</t>
  </si>
  <si>
    <t>2,00*1,01" MMK-kus ... změna výšky</t>
  </si>
  <si>
    <t>62</t>
  </si>
  <si>
    <t>31951018</t>
  </si>
  <si>
    <t xml:space="preserve">speciální tvarovka  DN 150 s jištěním proti posunu</t>
  </si>
  <si>
    <t>-492003551</t>
  </si>
  <si>
    <t>63</t>
  </si>
  <si>
    <t>857312122</t>
  </si>
  <si>
    <t>Montáž litinových tvarovek jednoosých přírubových otevřený výkop DN 150</t>
  </si>
  <si>
    <t>-1030629979</t>
  </si>
  <si>
    <t>64</t>
  </si>
  <si>
    <t>55253895</t>
  </si>
  <si>
    <t>tvarovka přírubová s hrdlem z tvárné litiny,práškový epoxid tl 250µm EU-kus dl 135mm DN 150</t>
  </si>
  <si>
    <t>2053857094</t>
  </si>
  <si>
    <t>65</t>
  </si>
  <si>
    <t>857351131</t>
  </si>
  <si>
    <t>Montáž litinových tvarovek jednoosých hrdlových otevřený výkop s integrovaným těsněním DN 200</t>
  </si>
  <si>
    <t>-1451289614</t>
  </si>
  <si>
    <t>1,00" U-kus</t>
  </si>
  <si>
    <t>2,00+1,00" MMK-kus</t>
  </si>
  <si>
    <t>66</t>
  </si>
  <si>
    <t>55253650</t>
  </si>
  <si>
    <t>přesuvka hrdlová litinová práškový epoxid tl 250µm se šroubovým spojem U-kus DN 200</t>
  </si>
  <si>
    <t>1851171431</t>
  </si>
  <si>
    <t>1,00*1,01" U-kus</t>
  </si>
  <si>
    <t>67</t>
  </si>
  <si>
    <t>55253908</t>
  </si>
  <si>
    <t>koleno hrdlové z tvárné litiny,práškový epoxid tl 250µm MMK-kus DN 200-11,25°</t>
  </si>
  <si>
    <t>-602513932</t>
  </si>
  <si>
    <t>68</t>
  </si>
  <si>
    <t>55253908R-MK</t>
  </si>
  <si>
    <t>koleno hrdlové z tvárné litiny,práškový epoxid tl 250µm MK-kus DN 200-11,25°</t>
  </si>
  <si>
    <t>1005964299</t>
  </si>
  <si>
    <t>1,00*1,01" MK-kus</t>
  </si>
  <si>
    <t>69</t>
  </si>
  <si>
    <t>55253944</t>
  </si>
  <si>
    <t>koleno hrdlové z tvárné litiny,práškový epoxid tl 250µm MMK-kus DN 200-45°</t>
  </si>
  <si>
    <t>1497926218</t>
  </si>
  <si>
    <t>2,00*1,01" MMK-kus</t>
  </si>
  <si>
    <t>70</t>
  </si>
  <si>
    <t>31951019</t>
  </si>
  <si>
    <t xml:space="preserve">speciální tvarovka  DN 200 s jištěním proti posunu</t>
  </si>
  <si>
    <t>-2124740800</t>
  </si>
  <si>
    <t>71</t>
  </si>
  <si>
    <t>857352122</t>
  </si>
  <si>
    <t>Montáž litinových tvarovek jednoosých přírubových otevřený výkop DN 200</t>
  </si>
  <si>
    <t>-378447513</t>
  </si>
  <si>
    <t>4,00" E-kus</t>
  </si>
  <si>
    <t>4,00" F-kus</t>
  </si>
  <si>
    <t>72</t>
  </si>
  <si>
    <t>55253896</t>
  </si>
  <si>
    <t>tvarovka přírubová s hrdlem z tvárné litiny,práškový epoxid tl 250µm EU-kus dl 140mm DN 200</t>
  </si>
  <si>
    <t>-1194885481</t>
  </si>
  <si>
    <t>4,00*1,01" E-kus</t>
  </si>
  <si>
    <t>73</t>
  </si>
  <si>
    <t>55253493</t>
  </si>
  <si>
    <t>tvarovka přírubová litinová s hladkým koncem,práškový epoxid tl 250µm F-kus DN 200</t>
  </si>
  <si>
    <t>39671529</t>
  </si>
  <si>
    <t>4,00*1,01" F-kus</t>
  </si>
  <si>
    <t>74</t>
  </si>
  <si>
    <t>857353131</t>
  </si>
  <si>
    <t>Montáž litinových tvarovek odbočných hrdlových otevřený výkop s integrovaným těsněním DN 200</t>
  </si>
  <si>
    <t>117077019</t>
  </si>
  <si>
    <t>4,00" MMA-kus</t>
  </si>
  <si>
    <t>1,00" MMA-kus ... odbočení na řadu 1 pro přípojku č.1</t>
  </si>
  <si>
    <t>1,00" MMA-kus ... odbočení na řadu 1 pro přípojku č.5</t>
  </si>
  <si>
    <t>75</t>
  </si>
  <si>
    <t>55253763</t>
  </si>
  <si>
    <t>tvarovka hrdlová s přírubovou odbočkou z tvárné litiny,práškový epoxid tl 250µm MMA-kus DN 200/80</t>
  </si>
  <si>
    <t>1780590554</t>
  </si>
  <si>
    <t>4,00*1,01" MMA-kus</t>
  </si>
  <si>
    <t>1,00*1,01" MMA-kus ... odbočení na řadu 1 pro přípojku č.1</t>
  </si>
  <si>
    <t>76</t>
  </si>
  <si>
    <t>55253764</t>
  </si>
  <si>
    <t>tvarovka hrdlová s přírubovou odbočkou z tvárné litiny,práškový epoxid tl 250µm MMA-kus DN 200/100</t>
  </si>
  <si>
    <t>-1103866798</t>
  </si>
  <si>
    <t>1,00*1,01" MMA-kus ... odbočení na řadu 1 pro přípojku č.5</t>
  </si>
  <si>
    <t>77</t>
  </si>
  <si>
    <t>857354122</t>
  </si>
  <si>
    <t>Montáž litinových tvarovek odbočných přírubových otevřený výkop DN 200</t>
  </si>
  <si>
    <t>-1284054742</t>
  </si>
  <si>
    <t>2,00+1,00+1,00" T-kus</t>
  </si>
  <si>
    <t>78</t>
  </si>
  <si>
    <t>55253532</t>
  </si>
  <si>
    <t>tvarovka přírubová litinová s přírubovou odbočkou,práškový epoxid tl 250µm T-kus DN 200/80</t>
  </si>
  <si>
    <t>-529351216</t>
  </si>
  <si>
    <t>2,00*1,01" T-kus</t>
  </si>
  <si>
    <t>79</t>
  </si>
  <si>
    <t>55253533</t>
  </si>
  <si>
    <t>tvarovka přírubová litinová s přírubovou odbočkou,práškový epoxid tl 250µm T-kus DN 200/100</t>
  </si>
  <si>
    <t>-595366957</t>
  </si>
  <si>
    <t>1,00*1,01" T-kus</t>
  </si>
  <si>
    <t>80</t>
  </si>
  <si>
    <t>55253535</t>
  </si>
  <si>
    <t>tvarovka přírubová litinová s přírubovou odbočkou,práškový epoxid tl 250µm T-kus DN 200/150</t>
  </si>
  <si>
    <t>-76911769</t>
  </si>
  <si>
    <t>81</t>
  </si>
  <si>
    <t>891241112</t>
  </si>
  <si>
    <t>Montáž vodovodních šoupátek otevřený výkop DN 80</t>
  </si>
  <si>
    <t>651203721</t>
  </si>
  <si>
    <t>2,00</t>
  </si>
  <si>
    <t>1,00</t>
  </si>
  <si>
    <t>82</t>
  </si>
  <si>
    <t>42221116</t>
  </si>
  <si>
    <t>šoupátko s přírubami voda DN 80 PN16</t>
  </si>
  <si>
    <t>-1718390027</t>
  </si>
  <si>
    <t>83</t>
  </si>
  <si>
    <t>42291073</t>
  </si>
  <si>
    <t>souprava zemní teleskopická pro šoupátka DN 65-80mm Rd 1,5m</t>
  </si>
  <si>
    <t>-323648226</t>
  </si>
  <si>
    <t>84</t>
  </si>
  <si>
    <t>891247111</t>
  </si>
  <si>
    <t>Montáž hydrantů podzemních DN 80</t>
  </si>
  <si>
    <t>-564281572</t>
  </si>
  <si>
    <t>85</t>
  </si>
  <si>
    <t>42273594</t>
  </si>
  <si>
    <t>hydrant podzemní DN 80 PN 16 dvojitý uzávěr s koulí krycí v 1500mm</t>
  </si>
  <si>
    <t>-917222488</t>
  </si>
  <si>
    <t>86</t>
  </si>
  <si>
    <t>891261112</t>
  </si>
  <si>
    <t>Montáž vodovodních šoupátek otevřený výkop DN 100</t>
  </si>
  <si>
    <t>1711838270</t>
  </si>
  <si>
    <t>87</t>
  </si>
  <si>
    <t>42221117</t>
  </si>
  <si>
    <t>šoupátko s přírubami voda DN 100 PN16</t>
  </si>
  <si>
    <t>-1895783871</t>
  </si>
  <si>
    <t>88</t>
  </si>
  <si>
    <t>891311112</t>
  </si>
  <si>
    <t>Montáž vodovodních šoupátek otevřený výkop DN 150</t>
  </si>
  <si>
    <t>-610087175</t>
  </si>
  <si>
    <t>89</t>
  </si>
  <si>
    <t>42221119</t>
  </si>
  <si>
    <t>šoupátko s přírubami voda DN 150 PN16</t>
  </si>
  <si>
    <t>1865724640</t>
  </si>
  <si>
    <t>90</t>
  </si>
  <si>
    <t>42291074</t>
  </si>
  <si>
    <t>souprava zemní teleskopická pro šoupátka DN 100-150mm Rd 1,5m</t>
  </si>
  <si>
    <t>1572901078</t>
  </si>
  <si>
    <t>91</t>
  </si>
  <si>
    <t>891351112</t>
  </si>
  <si>
    <t>Montáž vodovodních šoupátek otevřený výkop DN 200</t>
  </si>
  <si>
    <t>1877262312</t>
  </si>
  <si>
    <t>6,00</t>
  </si>
  <si>
    <t>92</t>
  </si>
  <si>
    <t>42221120</t>
  </si>
  <si>
    <t>šoupátko s přírubami voda DN 200 PN10</t>
  </si>
  <si>
    <t>-1535377628</t>
  </si>
  <si>
    <t>93</t>
  </si>
  <si>
    <t>42291075</t>
  </si>
  <si>
    <t>souprava zemní teleskopická pro šoupátka DN 200mm Rd 1,5m</t>
  </si>
  <si>
    <t>-811083219</t>
  </si>
  <si>
    <t>94</t>
  </si>
  <si>
    <t>891245111</t>
  </si>
  <si>
    <t>Montáž koncových klapek DN 80 - žabí klapka</t>
  </si>
  <si>
    <t>1585225253</t>
  </si>
  <si>
    <t>1,00" žabí klapka</t>
  </si>
  <si>
    <t>95</t>
  </si>
  <si>
    <t>42283017</t>
  </si>
  <si>
    <t>klapka koncová přírubová žabí DN 80</t>
  </si>
  <si>
    <t>-1838150768</t>
  </si>
  <si>
    <t>1,00*1,01" žabí klapka</t>
  </si>
  <si>
    <t>96</t>
  </si>
  <si>
    <t>892241111</t>
  </si>
  <si>
    <t>Tlaková zkouška vodou potrubí DN do 80</t>
  </si>
  <si>
    <t>1982690004</t>
  </si>
  <si>
    <t>3,66" odkalení ... potrubí TLT DN80</t>
  </si>
  <si>
    <t xml:space="preserve">10,60" propoj č.1 ... potrubí TLT DN80 </t>
  </si>
  <si>
    <t>97</t>
  </si>
  <si>
    <t>892271111</t>
  </si>
  <si>
    <t>Tlaková zkouška vodou potrubí DN 100 nebo 125</t>
  </si>
  <si>
    <t>870753754</t>
  </si>
  <si>
    <t xml:space="preserve">11,37" propoj č.3 ... potrubí TLT DN100 </t>
  </si>
  <si>
    <t>98</t>
  </si>
  <si>
    <t>892273122</t>
  </si>
  <si>
    <t>Proplach a dezinfekce vodovodního potrubí DN od 80 do 125</t>
  </si>
  <si>
    <t>-1187475726</t>
  </si>
  <si>
    <t>99</t>
  </si>
  <si>
    <t>892351111</t>
  </si>
  <si>
    <t>Tlaková zkouška vodou potrubí DN 150 nebo 200</t>
  </si>
  <si>
    <t>-999181977</t>
  </si>
  <si>
    <t>Poznámka k položce:_x000d_
přísun, montáže, demontáže a odsunu zkoušecího čerpadla, napuštění tlakovou vodou a dodání vody pro tlakovou zkoušku,</t>
  </si>
  <si>
    <t>377,68" řad 1 ... potrubí TLT DN200</t>
  </si>
  <si>
    <t xml:space="preserve">11,12" propoj č.2 ... potrubí TLT DN150 </t>
  </si>
  <si>
    <t>100</t>
  </si>
  <si>
    <t>892353122</t>
  </si>
  <si>
    <t>Proplach a dezinfekce vodovodního potrubí DN 150 nebo 200</t>
  </si>
  <si>
    <t>-928239988</t>
  </si>
  <si>
    <t>Poznámka k položce:_x000d_
napuštění a vypuštění vody, dodání vody a desinfekčního prostředku, náklady na bakteriologický rozbor vody</t>
  </si>
  <si>
    <t>101</t>
  </si>
  <si>
    <t>892372111</t>
  </si>
  <si>
    <t>Zabezpečení konců potrubí DN do 300 při tlakových zkouškách vodou</t>
  </si>
  <si>
    <t>1289110037</t>
  </si>
  <si>
    <t xml:space="preserve">Poznámka k položce:_x000d_
montáž a demontáž výrobků nebo dílců pro zabezpečení dvou konců zkoušeného úseku potrubí pro jakýkoliv způsob zabezpečení,  montáž a demontáž koncových tvarovek, montáž zaslepovací příruby, zaslepení odboček pro hydranty, vzdušníky a jiné armatury a odbočky pro odbočující řady,</t>
  </si>
  <si>
    <t>4,00" řad 1 ... potrubí TLT DN200</t>
  </si>
  <si>
    <t>1,00" odkalení ... potrubí TLT DN80</t>
  </si>
  <si>
    <t xml:space="preserve">1,00" propoj č.1 ... potrubí TLT DN80 </t>
  </si>
  <si>
    <t xml:space="preserve">1,00" propoj č.2 ... potrubí TLT DN150 </t>
  </si>
  <si>
    <t xml:space="preserve">1,00" propoj č.3 ... potrubí TLT DN100 </t>
  </si>
  <si>
    <t>102</t>
  </si>
  <si>
    <t>899401112</t>
  </si>
  <si>
    <t>Osazení poklopů litinových šoupátkových</t>
  </si>
  <si>
    <t>-242970658</t>
  </si>
  <si>
    <t>2,00" Š DN80</t>
  </si>
  <si>
    <t>6,00" Š DN200</t>
  </si>
  <si>
    <t>1,00" Š DN80</t>
  </si>
  <si>
    <t>1,00" Š DN150</t>
  </si>
  <si>
    <t>1,00" Š DN100</t>
  </si>
  <si>
    <t>103</t>
  </si>
  <si>
    <t>42291352</t>
  </si>
  <si>
    <t>poklop litinový šoupátkový pro zemní soupravy osazení do terénu a do vozovky</t>
  </si>
  <si>
    <t>-2035327723</t>
  </si>
  <si>
    <t>104</t>
  </si>
  <si>
    <t>56230640</t>
  </si>
  <si>
    <t>deska podkladová uličního poklopu šoupátkového</t>
  </si>
  <si>
    <t>1031554742</t>
  </si>
  <si>
    <t>105</t>
  </si>
  <si>
    <t>899401113</t>
  </si>
  <si>
    <t>Osazení poklopů litinových hydrantových</t>
  </si>
  <si>
    <t>2041670753</t>
  </si>
  <si>
    <t>106</t>
  </si>
  <si>
    <t>42291452</t>
  </si>
  <si>
    <t>poklop litinový hydrantový DN 80</t>
  </si>
  <si>
    <t>1339287724</t>
  </si>
  <si>
    <t>107</t>
  </si>
  <si>
    <t>56230638</t>
  </si>
  <si>
    <t>deska podkladová uličního poklopu hydrantového</t>
  </si>
  <si>
    <t>-407025226</t>
  </si>
  <si>
    <t>108</t>
  </si>
  <si>
    <t>899712111</t>
  </si>
  <si>
    <t>Orientační tabulky na zdivu</t>
  </si>
  <si>
    <t>474339235</t>
  </si>
  <si>
    <t>příloha D.1.4.8</t>
  </si>
  <si>
    <t>Včetně povrchových úprav, dodání a připevnění tabulky.</t>
  </si>
  <si>
    <t>Počet bude upřesněn dle skutečnosti.</t>
  </si>
  <si>
    <t>8"šoupátka</t>
  </si>
  <si>
    <t>2"hydranty</t>
  </si>
  <si>
    <t>1,00"šoupátka</t>
  </si>
  <si>
    <t>1,00" šoupátka</t>
  </si>
  <si>
    <t xml:space="preserve">odhad cca 50% </t>
  </si>
  <si>
    <t>7,00</t>
  </si>
  <si>
    <t>109</t>
  </si>
  <si>
    <t>899713111</t>
  </si>
  <si>
    <t>Orientační tabulky na sloupku betonovém nebo ocelovém</t>
  </si>
  <si>
    <t>1761772105</t>
  </si>
  <si>
    <t>110</t>
  </si>
  <si>
    <t>899721111</t>
  </si>
  <si>
    <t>Signalizační vodič DN do 150 mm na potrubí</t>
  </si>
  <si>
    <t>-779657198</t>
  </si>
  <si>
    <t>111</t>
  </si>
  <si>
    <t>899721112</t>
  </si>
  <si>
    <t>Signalizační vodič DN přes 150 mm na potrubí</t>
  </si>
  <si>
    <t>1878405793</t>
  </si>
  <si>
    <t>112</t>
  </si>
  <si>
    <t>899722111</t>
  </si>
  <si>
    <t>Krytí potrubí z plastů výstražnou fólií z PVC 20 cm</t>
  </si>
  <si>
    <t>795750282</t>
  </si>
  <si>
    <t>113</t>
  </si>
  <si>
    <t>857311141R</t>
  </si>
  <si>
    <t>Příplatek za provedení zámkového spoje na tvarovkách do DN200</t>
  </si>
  <si>
    <t>1878819670</t>
  </si>
  <si>
    <t>7,00" řad 1 ... 7 hrdel DN200</t>
  </si>
  <si>
    <t xml:space="preserve">1,00" odkalení  ... 1 hrdlo DN80</t>
  </si>
  <si>
    <t>114</t>
  </si>
  <si>
    <t>977213R1</t>
  </si>
  <si>
    <t>Řezání potrubí litinového kolmý řez do DN 200</t>
  </si>
  <si>
    <t>-909844191</t>
  </si>
  <si>
    <t>19,00" řad 1 ... potrubí TLT DN200</t>
  </si>
  <si>
    <t xml:space="preserve">2,00" propoj č.2 ... potrubí TLT DN150 </t>
  </si>
  <si>
    <t>115</t>
  </si>
  <si>
    <t>27311020</t>
  </si>
  <si>
    <t>kroužek těsnící gumový EPDM pro vodovodní potrubí DN 80</t>
  </si>
  <si>
    <t>1893058839</t>
  </si>
  <si>
    <t xml:space="preserve">2,00" odkalení </t>
  </si>
  <si>
    <t>4,00" propoj č.1</t>
  </si>
  <si>
    <t>116</t>
  </si>
  <si>
    <t>27311021</t>
  </si>
  <si>
    <t>kroužek těsnící gumový EPDM pro vodovodní potrubí DN 100</t>
  </si>
  <si>
    <t>323071659</t>
  </si>
  <si>
    <t xml:space="preserve">5,00" propoj č.3 ... potrubí TLT DN100 </t>
  </si>
  <si>
    <t>117</t>
  </si>
  <si>
    <t>27311023</t>
  </si>
  <si>
    <t>kroužek těsnící gumový EPDM pro vodovodní potrubí DN 150</t>
  </si>
  <si>
    <t>124077523</t>
  </si>
  <si>
    <t>9,00" propoj č.2</t>
  </si>
  <si>
    <t>118</t>
  </si>
  <si>
    <t>273-110-R1</t>
  </si>
  <si>
    <t xml:space="preserve">kroužek těsnící  pro zámkový spoj s návarkem DN 80 s jištěním proti posunu</t>
  </si>
  <si>
    <t>1089254181</t>
  </si>
  <si>
    <t xml:space="preserve">1,00" odkalení </t>
  </si>
  <si>
    <t>119</t>
  </si>
  <si>
    <t>27311024</t>
  </si>
  <si>
    <t>kroužek těsnící gumový EPDM pro vodovodní potrubí DN 200</t>
  </si>
  <si>
    <t>855578000</t>
  </si>
  <si>
    <t>11,00" řad 1</t>
  </si>
  <si>
    <t>120</t>
  </si>
  <si>
    <t>273-110-R5</t>
  </si>
  <si>
    <t xml:space="preserve">kroužek těsnící  pro zámkový spoj s návarkem DN 200 s jištěním proti posunu</t>
  </si>
  <si>
    <t>-1670138961</t>
  </si>
  <si>
    <t>7,00" řad 1</t>
  </si>
  <si>
    <t>Ostatní konstrukce a práce, bourání</t>
  </si>
  <si>
    <t>121</t>
  </si>
  <si>
    <t>93631R.002</t>
  </si>
  <si>
    <t>Těsnění prostupů prostupovým segmentovým nerezovým řetězovým těsněním pro litinovou trubku DN 80</t>
  </si>
  <si>
    <t>661561970</t>
  </si>
  <si>
    <t>příloha D.1.1</t>
  </si>
  <si>
    <t>122</t>
  </si>
  <si>
    <t>977151121</t>
  </si>
  <si>
    <t>Jádrové vrty diamantovými korunkami do stavebních materiálů D přes 110 do 120 mm</t>
  </si>
  <si>
    <t>1530922728</t>
  </si>
  <si>
    <t>0,15*1"prům. 120 mm</t>
  </si>
  <si>
    <t>123</t>
  </si>
  <si>
    <t>997013501</t>
  </si>
  <si>
    <t>Odvoz suti a vybouraných hmot na skládku nebo meziskládku se složením, na vzdálenost do 1 km</t>
  </si>
  <si>
    <t>781114577</t>
  </si>
  <si>
    <t>0,004</t>
  </si>
  <si>
    <t>124</t>
  </si>
  <si>
    <t>997013509</t>
  </si>
  <si>
    <t>Odvoz suti a vybouraných hmot na skládku nebo meziskládku se složením, na vzdálenost Příplatek k ceně za každý další i započatý 1 km přes 1 km</t>
  </si>
  <si>
    <t>1459940519</t>
  </si>
  <si>
    <t>0,004*25</t>
  </si>
  <si>
    <t>125</t>
  </si>
  <si>
    <t>997013861</t>
  </si>
  <si>
    <t>Poplatek za uložení stavebního odpadu na recyklační skládce (skládkovné) z prostého betonu kód odpadu 17 01 01</t>
  </si>
  <si>
    <t>958463737</t>
  </si>
  <si>
    <t>0,004" beton</t>
  </si>
  <si>
    <t>Dokončovací konstrukce a práce inženýrských staveb</t>
  </si>
  <si>
    <t>126</t>
  </si>
  <si>
    <t>899910202</t>
  </si>
  <si>
    <t>Výplň potrubí spádem cementopopílkovou suspenzí délky potrubí přes 50 do 100 m</t>
  </si>
  <si>
    <t>-1170343309</t>
  </si>
  <si>
    <t>mimo výkop</t>
  </si>
  <si>
    <t>3,14*0,03*0,03*216,20"zaplnění potrubí LT DN60</t>
  </si>
  <si>
    <t>3,14*0,04*0,04*18,05"zaplnění potrubí LT DN80</t>
  </si>
  <si>
    <t>3,14*0,05*0,05*178,70"zaplnění potrubí LT DN100</t>
  </si>
  <si>
    <t>3,14*0,0750*0,0750*8,36"zaplnění potrubí LT DN150</t>
  </si>
  <si>
    <t>3,14*0,0875*0,0875*500,40"zaplnění potrubí LT DN175</t>
  </si>
  <si>
    <t xml:space="preserve">3,14*0,10*0,10*226,95"zaplnění potrubí  LT DN200</t>
  </si>
  <si>
    <t>3,14*0,05*0,05*12,30"zaplnění potrubí PVC 110</t>
  </si>
  <si>
    <t>Bourání konstrukcí</t>
  </si>
  <si>
    <t>127</t>
  </si>
  <si>
    <t>850311811</t>
  </si>
  <si>
    <t>Bourání stávajícího potrubí z trub litinových DN 150</t>
  </si>
  <si>
    <t>-346079710</t>
  </si>
  <si>
    <t>bourání ve výkopu</t>
  </si>
  <si>
    <t>25,00"DN 100 ... řad 1 ... v místě napojení na stávající vodovod</t>
  </si>
  <si>
    <t>128</t>
  </si>
  <si>
    <t>850361811</t>
  </si>
  <si>
    <t>Bourání stávajícího potrubí z trub litinových DN přes 150 do 250</t>
  </si>
  <si>
    <t>981827024</t>
  </si>
  <si>
    <t>3,50"DN 200 ... řad 1 ... v místě napojení na stávající vodovod</t>
  </si>
  <si>
    <t>129</t>
  </si>
  <si>
    <t>997013501.1</t>
  </si>
  <si>
    <t>Odvoz suti a vybouraných hmot na skládku nebo meziskládku do 1 km se složením</t>
  </si>
  <si>
    <t>1416328313</t>
  </si>
  <si>
    <t>Poznámka k položce:_x000d_
Včetně naložení na dopravní prostředek a složení na skládku, bez poplatku za skládku.</t>
  </si>
  <si>
    <t xml:space="preserve">pouze na meziskládku, LT potrubí zůstává v majetku objednatele </t>
  </si>
  <si>
    <t>1,10" LT DN 100</t>
  </si>
  <si>
    <t>0,34" LT DN 200</t>
  </si>
  <si>
    <t>130</t>
  </si>
  <si>
    <t>997013509.1</t>
  </si>
  <si>
    <t>Příplatek k odvozu suti a vybouraných hmot na skládku ZKD 1 km přes 1 km</t>
  </si>
  <si>
    <t>-738767910</t>
  </si>
  <si>
    <t>odvoz celkem 5km</t>
  </si>
  <si>
    <t>1,44*4</t>
  </si>
  <si>
    <t>998</t>
  </si>
  <si>
    <t>Přesun hmot</t>
  </si>
  <si>
    <t>131</t>
  </si>
  <si>
    <t>998273102</t>
  </si>
  <si>
    <t>Přesun hmot pro trubní vedení z trub litinových otevřený výkop</t>
  </si>
  <si>
    <t>1626079330</t>
  </si>
  <si>
    <t>Práce a dodávky M</t>
  </si>
  <si>
    <t>23-M</t>
  </si>
  <si>
    <t>Montáže potrubí</t>
  </si>
  <si>
    <t>132</t>
  </si>
  <si>
    <t>230202035</t>
  </si>
  <si>
    <t>Montáž chráničky ve výkopu PE 225x13,4 mm</t>
  </si>
  <si>
    <t>1821178977</t>
  </si>
  <si>
    <t>8,81" propoj č.1 ... chránička PE100RC d225</t>
  </si>
  <si>
    <t>133</t>
  </si>
  <si>
    <t>28613582</t>
  </si>
  <si>
    <t>potrubí vodovodní dvouvrstvé PE100 RC SDR17 225x13,4mm</t>
  </si>
  <si>
    <t>1008562208</t>
  </si>
  <si>
    <t>8,81*1,01" propoj č.1 ... chránička PE100RC d225</t>
  </si>
  <si>
    <t>134</t>
  </si>
  <si>
    <t>230202053</t>
  </si>
  <si>
    <t>Nasunutí potrubní sekce do chráničky DN 80</t>
  </si>
  <si>
    <t>545218050</t>
  </si>
  <si>
    <t>135</t>
  </si>
  <si>
    <t>230202121</t>
  </si>
  <si>
    <t>Montáž kluzných objímek celistvých d 86-106 mm</t>
  </si>
  <si>
    <t>86283654</t>
  </si>
  <si>
    <t>5,00" propoj č.1 ... chránička PE100RC d225, potrubí DN80</t>
  </si>
  <si>
    <t>136</t>
  </si>
  <si>
    <t>28655130</t>
  </si>
  <si>
    <t>objímka kluzná ocelová použití plastové potrubí s pryžovou vložkou a distanční podložkou DN80</t>
  </si>
  <si>
    <t>-790312364</t>
  </si>
  <si>
    <t>137</t>
  </si>
  <si>
    <t>230202227</t>
  </si>
  <si>
    <t>Utěsnění chráničky manžetou DN 200</t>
  </si>
  <si>
    <t>263866765</t>
  </si>
  <si>
    <t>2,00" propoj č.1 ... chránička PE100RC d225, potrubí DN80</t>
  </si>
  <si>
    <t>138</t>
  </si>
  <si>
    <t>28655119</t>
  </si>
  <si>
    <t xml:space="preserve">manžeta těsnicí na chráničky; EPDM; D trubky = 90 mm; D chráničky = 220 mm; DN 80; DN chráničky 200,  vč. upínací pásky</t>
  </si>
  <si>
    <t>-776566587</t>
  </si>
  <si>
    <t>Poznámka k položce:_x000d_
těsnící manžeta ze syntetické pryže EPDM včetně spon z nerez oceli 1.4301</t>
  </si>
  <si>
    <t>46-M</t>
  </si>
  <si>
    <t>Zemní práce při extr.mont.pracích</t>
  </si>
  <si>
    <t>139</t>
  </si>
  <si>
    <t>460751113R</t>
  </si>
  <si>
    <t>Žlab kabelový prefabrikovaný TK 2, zalitý asfaltem včetně dodávky žlabu a poklopu</t>
  </si>
  <si>
    <t>-763043750</t>
  </si>
  <si>
    <t>IO 02 - Přepojení vodovodu</t>
  </si>
  <si>
    <t xml:space="preserve">    3 - Svislé a kompletní konstrukce</t>
  </si>
  <si>
    <t xml:space="preserve">      96 - Bourání konstrukcí</t>
  </si>
  <si>
    <t>PSV - Práce a dodávky PSV</t>
  </si>
  <si>
    <t xml:space="preserve">    711 - Izolace proti vodě, vlhkosti a plynům</t>
  </si>
  <si>
    <t>-907119269</t>
  </si>
  <si>
    <t>čerpání srážkových vod ... odhad doba čerpání cca 1měsíc, cyklické čerpání cca 4h/denně, 1 čerpadlo</t>
  </si>
  <si>
    <t xml:space="preserve"> 1*30*4*1</t>
  </si>
  <si>
    <t>1839492841</t>
  </si>
  <si>
    <t>čerpání srážkových vod ... odhad doba čerpání cca 1 měsíc, cyklické čerpání cca 4h/denně, 1 čerpadlo</t>
  </si>
  <si>
    <t xml:space="preserve"> 1*30*1</t>
  </si>
  <si>
    <t>1888719316</t>
  </si>
  <si>
    <t>vodovodní řad 2</t>
  </si>
  <si>
    <t>1,20*2" vodovod DN60 ... 2x LT</t>
  </si>
  <si>
    <t>1,20*1" vodovod DN100 ... 1x LT</t>
  </si>
  <si>
    <t>1,20*2" teplovod DN125 ... 2x OC</t>
  </si>
  <si>
    <t>přípojky</t>
  </si>
  <si>
    <t>1,00*5" vodovod DN200 ... 5x LT</t>
  </si>
  <si>
    <t>1,00*1" plyn ... 1x</t>
  </si>
  <si>
    <t>1516020558</t>
  </si>
  <si>
    <t>1,20*2" teplovod DN560 ... 2x OC</t>
  </si>
  <si>
    <t>1251639506</t>
  </si>
  <si>
    <t xml:space="preserve">1,20*2   "kabel VO ... 2x</t>
  </si>
  <si>
    <t>1,00*21" kabel sdělovací ... 21x</t>
  </si>
  <si>
    <t>1,00*1" kabel NN... 1x</t>
  </si>
  <si>
    <t>armaturní šachta</t>
  </si>
  <si>
    <t>4,50*1" kabel sdělovací ... 1x</t>
  </si>
  <si>
    <t>4,50*2" kabel optický ... 2x</t>
  </si>
  <si>
    <t>121112003</t>
  </si>
  <si>
    <t>Sejmutí ornice tl vrstvy do 200 mm ručně</t>
  </si>
  <si>
    <t>-1958365671</t>
  </si>
  <si>
    <t>IO-02</t>
  </si>
  <si>
    <t>zeleň oprava v rámci projektu vodovodu ... tl.10 cm</t>
  </si>
  <si>
    <t>(1,50)*1,20" řad 2</t>
  </si>
  <si>
    <t>(1,25+2,70+1,25)*0,80" výkop okolo armaturní šachty</t>
  </si>
  <si>
    <t>132112221</t>
  </si>
  <si>
    <t>Hloubení zapažených rýh šířky do 2000 mm v soudržných horninách třídy těžitelnosti I skupiny 1 a 2 ručně</t>
  </si>
  <si>
    <t>-1844172541</t>
  </si>
  <si>
    <t xml:space="preserve">výpočet v hloubení rýh ručně třídy těžitelnosti I skupiny 3 </t>
  </si>
  <si>
    <t>76,012*0,50</t>
  </si>
  <si>
    <t>132212221</t>
  </si>
  <si>
    <t>Hloubení zapažených rýh šířky do 2000 mm v soudržných horninách třídy těžitelnosti I skupiny 3 ručně</t>
  </si>
  <si>
    <t>1972874552</t>
  </si>
  <si>
    <t>2,54*1,00*(((1,92+1,50)/2)-1,05)" přípojka č.1</t>
  </si>
  <si>
    <t>5,39*1,00*(((2,00+1,50)/2)-1,05)" přípojka č.2</t>
  </si>
  <si>
    <t>5,39*1,00*(((1,90+1,50)/2)-1,05)" přípojka č.3</t>
  </si>
  <si>
    <t>5,37*1,00*(((1,88+1,50)/2)-1,05)" přípojka č.4</t>
  </si>
  <si>
    <t>5,27*1,00*(((2,57+1,50)/2)-1,05)" přípojka č.5</t>
  </si>
  <si>
    <t>4,42*1,00*(((2,12+1,50)/2)-1,05)" přípojka č.6</t>
  </si>
  <si>
    <t>4,49*1,00*(((2,12+1,50)/2)-1,05)" přípojka č.7</t>
  </si>
  <si>
    <t>4,50*1,00*(((2,12+1,50)/2)-1,05)" přípojka č.8</t>
  </si>
  <si>
    <t>5,20*1,00*(((2,01+1,50)/2)-1,05)" přípojka č.9</t>
  </si>
  <si>
    <t>0,40*1,00*(((2,00+1,50)/2)-0,34)" přípojka č.2</t>
  </si>
  <si>
    <t>0,44*1,00*(((1,99+1,50)/2)-0,34)" přípojka č.3</t>
  </si>
  <si>
    <t>0,54*1,00*(((1,88+1,50)/2)-0,34)" přípojka č.4</t>
  </si>
  <si>
    <t>0,48*1,00*(((2,12+1,50)/2)-0,34)" přípojka č.6</t>
  </si>
  <si>
    <t>0,65*1,00*(((2,12+1,50)/2)-0,34)" přípojka č.7</t>
  </si>
  <si>
    <t>0,72*1,00*(((2,12+1,50)/2)-0,34)" přípojka č.8</t>
  </si>
  <si>
    <t>0,57*1,00*(((2,01+1,50)/2)-0,34)" přípojka č.9</t>
  </si>
  <si>
    <t>výkop okolo armaturní šachty</t>
  </si>
  <si>
    <t>(2,45+2,70+2,45)*0,80*(2,39-0,34)</t>
  </si>
  <si>
    <t>chodník - dlažba malé kostky oprava v rámci projektu vodovodu ... tl.34 cm</t>
  </si>
  <si>
    <t>3,10*1,00*(((1,92+1,50)/2)-0,34)" přípojka č.1</t>
  </si>
  <si>
    <t>chodník - dlažba velké kostky oprava v rámci projektu vodovodu ... tl.38 cm</t>
  </si>
  <si>
    <t>8,84*1,00*(((1,92+1,50)/2)-0,38)" přípojka č.1</t>
  </si>
  <si>
    <t>0,69*1,00*(((2,57+1,50)/2)-0,38)" přípojka č.5</t>
  </si>
  <si>
    <t>(1,25+2,70+1,25)*0,80*(2,39-0,10)</t>
  </si>
  <si>
    <t>753189896</t>
  </si>
  <si>
    <t>61,606*0,50</t>
  </si>
  <si>
    <t>-873445974</t>
  </si>
  <si>
    <t>řad 2</t>
  </si>
  <si>
    <t>(8,25+7,50)*1,20*(((2,60+2,52+2,57+2,65+2,61+2,63+2,47+2,08)/8)-1,05)</t>
  </si>
  <si>
    <t>(5,26+3,98)*1,20*(((2,57+2,08+2,01+2,14+2,50+2,65)/6)-0,34)</t>
  </si>
  <si>
    <t>(3,66)*1,15*(((2,08+2,01+2,14+2,13)/4)-0,34)</t>
  </si>
  <si>
    <t>(1,50)*1,20*(((2,57+2,65)/2)-0,10)</t>
  </si>
  <si>
    <t>1895357783</t>
  </si>
  <si>
    <t>(8,25+7,50)*(((2,60+2,52+2,57+2,65+2,61+2,63+2,47+2,08)/8)-1,05)*2</t>
  </si>
  <si>
    <t>(5,26+3,98)*(((2,57+2,08+2,01+2,14+2,50+2,65)/6))*2</t>
  </si>
  <si>
    <t>(3,66)*(((2,08+2,01+2,14+2,13)/4))*2</t>
  </si>
  <si>
    <t>zeleň oprava v rámci projektu vodovodu</t>
  </si>
  <si>
    <t>(1,50)*(((2,57+2,65)/2))*2</t>
  </si>
  <si>
    <t>2,54*(((1,92+1,50)/2)-1,05)*2" přípojka č.1</t>
  </si>
  <si>
    <t>5,39*(((2,00+1,50)/2)-1,05)*2" přípojka č.2</t>
  </si>
  <si>
    <t>5,39*(((1,90+1,50)/2)-1,05)*2" přípojka č.3</t>
  </si>
  <si>
    <t>5,37*(((1,88+1,50)/2)-1,05)*2" přípojka č.4</t>
  </si>
  <si>
    <t>5,27*(((2,57+1,50)/2)-1,05)*2" přípojka č.5</t>
  </si>
  <si>
    <t>4,42*(((2,12+1,50)/2)-1,05)*2" přípojka č.6</t>
  </si>
  <si>
    <t>4,49*(((2,12+1,50)/2)-1,05)*2" přípojka č.7</t>
  </si>
  <si>
    <t>4,50*(((2,12+1,50)/2)-1,05)*2" přípojka č.8</t>
  </si>
  <si>
    <t>5,20*(((2,01+1,50)/2)-1,05)*2" přípojka č.9</t>
  </si>
  <si>
    <t>chodník ZD oprava v rámci projektu vodovodu</t>
  </si>
  <si>
    <t>0,40*(((2,00+1,50)/2))*2" přípojka č.2</t>
  </si>
  <si>
    <t>0,44*(((1,99+1,50)/2))*2" přípojka č.3</t>
  </si>
  <si>
    <t>0,54*(((1,88+1,50)/2))*2" přípojka č.4</t>
  </si>
  <si>
    <t>0,48*(((2,12+1,50)/2))*2" přípojka č.6</t>
  </si>
  <si>
    <t>0,65*(((2,12+1,50)/2))*2" přípojka č.7</t>
  </si>
  <si>
    <t>0,72*(((2,12+1,50)/2))*2" přípojka č.8</t>
  </si>
  <si>
    <t>0,57*(((2,01+1,50)/2))*2" přípojka č.9</t>
  </si>
  <si>
    <t>(2,45+4,30+2,45)*(2,39)</t>
  </si>
  <si>
    <t>chodník - dlažba malé kostky oprava v rámci projektu vodovodu</t>
  </si>
  <si>
    <t>3,10*(((1,92+1,50)/2))*2" přípojka č.1</t>
  </si>
  <si>
    <t xml:space="preserve">chodník - dlažba velké kostky oprava v rámci projektu vodovodu </t>
  </si>
  <si>
    <t>8,84*(((1,92+1,50)/2))*2" přípojka č.1</t>
  </si>
  <si>
    <t>0,69*(((2,57+1,50)/2))*2" přípojka č.5</t>
  </si>
  <si>
    <t>(1,25+4,30+1,25)*(2,39)</t>
  </si>
  <si>
    <t>-608450706</t>
  </si>
  <si>
    <t>270,501</t>
  </si>
  <si>
    <t>162651112</t>
  </si>
  <si>
    <t>Vodorovné přemístění přes 4 000 do 5000 m výkopku/sypaniny z horniny třídy těžitelnosti I skupiny 1 až 3</t>
  </si>
  <si>
    <t>-621229578</t>
  </si>
  <si>
    <t>Zpětný zásyp v zeleni tam a zpět</t>
  </si>
  <si>
    <t>14,044*2 "hornina tř. 3</t>
  </si>
  <si>
    <t>Vodorovné přemístění přes 9 000 do 10000 m výkopku/sypaniny z horniny třídy těžitelnosti I skupiny 1 až 3</t>
  </si>
  <si>
    <t>1351938341</t>
  </si>
  <si>
    <t>38,006+38,006+30,803+30,803" výkop celkem</t>
  </si>
  <si>
    <t>-14,044" meziskládka</t>
  </si>
  <si>
    <t>-487233152</t>
  </si>
  <si>
    <t>123,574*16</t>
  </si>
  <si>
    <t>167151101</t>
  </si>
  <si>
    <t>Nakládání výkopku z hornin třídy těžitelnosti I, skupiny 1 až 3 do 100 m3</t>
  </si>
  <si>
    <t>-552066147</t>
  </si>
  <si>
    <t>Zpětný zásyp v zeleni</t>
  </si>
  <si>
    <t>14,044 "hornina tř. 3</t>
  </si>
  <si>
    <t>99930699</t>
  </si>
  <si>
    <t>123,574" skládka</t>
  </si>
  <si>
    <t>14,044" meziskládka</t>
  </si>
  <si>
    <t>515363830</t>
  </si>
  <si>
    <t>Poznámka k položce:_x000d_
Cena dle Pískovny Černovice. www.piskovna-cernovice.cz</t>
  </si>
  <si>
    <t>123,574*1,7</t>
  </si>
  <si>
    <t>-1039081073</t>
  </si>
  <si>
    <t>-3,14*0,111*0,111*25,24 " řad 2 ... DN200</t>
  </si>
  <si>
    <t>-3,14*0,059*0,059*3,66" řad 2 ... DN100</t>
  </si>
  <si>
    <t>-3,14*0,045*0,045*14,48" přípojka č. 1</t>
  </si>
  <si>
    <t>-3,14*0,016*0,016*5,79" přípojka č. 2</t>
  </si>
  <si>
    <t>-3,14*0,016*0,016*5,83" přípojka č. 3</t>
  </si>
  <si>
    <t>-3,14*0,02*0,02*5,91" přípojka č. 4</t>
  </si>
  <si>
    <t>-3,14*0,055*0,055*5,96" přípojka č. 5</t>
  </si>
  <si>
    <t>-3,14*0,02*0,02*4,90" přípojka č. 6</t>
  </si>
  <si>
    <t>-3,14*0,02*0,02*5,14" přípojka č. 7</t>
  </si>
  <si>
    <t>-3,14*0,02*0,02*5,22" přípojka č. 8</t>
  </si>
  <si>
    <t>-3,14*0,0315*0,0315*5,77" přípojka č. 9</t>
  </si>
  <si>
    <t xml:space="preserve">-37,592   "odpočet obsypy</t>
  </si>
  <si>
    <t xml:space="preserve">-9,35   "odpočet lože</t>
  </si>
  <si>
    <t>zásyp v zeleni oprava v rámci projektu vodovodu</t>
  </si>
  <si>
    <t>4,518+9,526</t>
  </si>
  <si>
    <t>-795735431</t>
  </si>
  <si>
    <t xml:space="preserve">zásyp mimo zeleň  </t>
  </si>
  <si>
    <t>(89,457-14,044)*1,67*1,1*1,01</t>
  </si>
  <si>
    <t>-1076623031</t>
  </si>
  <si>
    <t>25,24*1,20*(0,30+0,222) " řad 2 ... DN200</t>
  </si>
  <si>
    <t>3,66*1,15*(0,30+0,118)" řad 2 ... DN100</t>
  </si>
  <si>
    <t>14,48*1,00*(0,30+0,09)" přípojka č. 1</t>
  </si>
  <si>
    <t>5,79*1,00*(0,30+0,032)" přípojka č. 2</t>
  </si>
  <si>
    <t>5,83*1,00*(0,30+0,032)" přípojka č. 3</t>
  </si>
  <si>
    <t>5,91*1,00*(0,30+0,04)" přípojka č. 4</t>
  </si>
  <si>
    <t>5,96*1,00*(0,30+0,11)" přípojka č. 5</t>
  </si>
  <si>
    <t>4,90*1,00*(0,30+0,04)" přípojka č. 6</t>
  </si>
  <si>
    <t>5,14*1,00*(0,30+0,04)" přípojka č. 7</t>
  </si>
  <si>
    <t>5,22*1,00*(0,30+0,04)" přípojka č. 8</t>
  </si>
  <si>
    <t>5,77*1,00*(0,30+0,063)" přípojka č. 9</t>
  </si>
  <si>
    <t>1720959985</t>
  </si>
  <si>
    <t>37,592*1,67*1,1*1,01</t>
  </si>
  <si>
    <t>181311103</t>
  </si>
  <si>
    <t>Rozprostření ornice tl vrstvy do 200 mm v rovině nebo ve svahu do 1:5 ručně</t>
  </si>
  <si>
    <t>-575754545</t>
  </si>
  <si>
    <t>181411131</t>
  </si>
  <si>
    <t>Založení parkového trávníku výsevem pl do 1000 m2 v rovině a ve svahu do 1:5</t>
  </si>
  <si>
    <t>-1244966295</t>
  </si>
  <si>
    <t>00572410</t>
  </si>
  <si>
    <t>osivo směs travní parková</t>
  </si>
  <si>
    <t>kg</t>
  </si>
  <si>
    <t>-885935401</t>
  </si>
  <si>
    <t>travní směs</t>
  </si>
  <si>
    <t>5,96*0,04*1,035</t>
  </si>
  <si>
    <t>0,247*0,02 'Přepočtené koeficientem množství</t>
  </si>
  <si>
    <t>113106151</t>
  </si>
  <si>
    <t>Rozebrání dlažeb vozovek z velkých kostek s ložem z kameniva ručně</t>
  </si>
  <si>
    <t>188193733</t>
  </si>
  <si>
    <t>Poznámka k položce:_x000d_
dlažba z kostek dočasně uložena na meziskládce ke zpětnému použití</t>
  </si>
  <si>
    <t xml:space="preserve">chodník - dlažba velké kostky + lože z drtě </t>
  </si>
  <si>
    <t>přípojka č. 1</t>
  </si>
  <si>
    <t>8,84*1,00" šířka rýhy</t>
  </si>
  <si>
    <t>8,84*2*0,50" dobourání 0,5m na obě strany</t>
  </si>
  <si>
    <t>přípojka č. 5</t>
  </si>
  <si>
    <t>0,69*1,00" šířka rýhy</t>
  </si>
  <si>
    <t>0,69*2*0,50" dobourání 0,5m na obě strany</t>
  </si>
  <si>
    <t>113106161</t>
  </si>
  <si>
    <t>Rozebrání dlažeb vozovek z drobných kostek s ložem z kameniva ručně</t>
  </si>
  <si>
    <t>2030510920</t>
  </si>
  <si>
    <t xml:space="preserve">chodník - dlažba malé kostky + lože z drtě </t>
  </si>
  <si>
    <t>3,10*1,00" šířka rýhy</t>
  </si>
  <si>
    <t>3,10*2*0,50" dobourání 0,5m na obě strany</t>
  </si>
  <si>
    <t>-200358957</t>
  </si>
  <si>
    <t>Poznámka k položce:_x000d_
zámková dlažba z 80% rozsahu dočasně uložena na meziskládce ke zpětnému použití, 20% rozsahu znehodnoceno a odvezeno na skládku s poplatkem - bude upřesněno dle skutečnosti</t>
  </si>
  <si>
    <t>(9,24*1,20)+(3,66*1,15)" šířka rýhy</t>
  </si>
  <si>
    <t>(9,24+3,66)*2*0,50" dobourání 0,5m na obě strany</t>
  </si>
  <si>
    <t>4,30*2,45" strop a výkop</t>
  </si>
  <si>
    <t>(2,45+5,30+2,45)*0,50" zámky</t>
  </si>
  <si>
    <t xml:space="preserve">přípojka č. 2 </t>
  </si>
  <si>
    <t>0,40*1,00" šířka rýhy</t>
  </si>
  <si>
    <t>0,40*2*0,50" dobourání 0,5m na obě strany</t>
  </si>
  <si>
    <t>přípojka č. 3</t>
  </si>
  <si>
    <t>0,44*1,00" šířka rýhy</t>
  </si>
  <si>
    <t>0,44*2*0,50" dobourání 0,5m na obě strany</t>
  </si>
  <si>
    <t>přípojka č. 4</t>
  </si>
  <si>
    <t>0,54*1,00" šířka rýhy</t>
  </si>
  <si>
    <t>0,54*2*0,50" dobourání 0,5m na obě strany</t>
  </si>
  <si>
    <t>přípojka č. 6</t>
  </si>
  <si>
    <t>0,48*1,00" šířka rýhy</t>
  </si>
  <si>
    <t>0,48*2*0,50" dobourání 0,5m na obě strany</t>
  </si>
  <si>
    <t>přípojka č. 7</t>
  </si>
  <si>
    <t>0,65*1,00" šířka rýhy</t>
  </si>
  <si>
    <t>0,65*2*0,50" dobourání 0,5m na obě strany</t>
  </si>
  <si>
    <t xml:space="preserve">přípojka č. 8 </t>
  </si>
  <si>
    <t>0,72*1,00" šířka rýhy</t>
  </si>
  <si>
    <t>0,72*2*0,50" dobourání 0,5m na obě strany</t>
  </si>
  <si>
    <t>přípojka č. 9</t>
  </si>
  <si>
    <t>0,57*1,00" šířka rýhy</t>
  </si>
  <si>
    <t>0,57*2*0,50" dobourání 0,5m na obě strany</t>
  </si>
  <si>
    <t>-1613743465</t>
  </si>
  <si>
    <t>-141535185</t>
  </si>
  <si>
    <t>-905571906</t>
  </si>
  <si>
    <t>Poznámka k položce:_x000d_
chodníkové obruby z 80% rozsahu dočasně uloženy na meziskládce ke zpětnému použití, 20% rozsahu znehodnoceno a odvezeno na skládku s poplatkem - bude upřesněno dle skutečnosti</t>
  </si>
  <si>
    <t>1,20*2" šířka rýhy</t>
  </si>
  <si>
    <t>4,30" strop a výkop</t>
  </si>
  <si>
    <t>1,00" šířka rýhy</t>
  </si>
  <si>
    <t>1287761047</t>
  </si>
  <si>
    <t>20,286" kamenivo</t>
  </si>
  <si>
    <t>-904811424</t>
  </si>
  <si>
    <t>20,286*25</t>
  </si>
  <si>
    <t>997221561</t>
  </si>
  <si>
    <t>Vodorovná doprava suti z kusových materiálů do 1 km</t>
  </si>
  <si>
    <t>1852171366</t>
  </si>
  <si>
    <t>dodávka nové dlažby ... odhad 20%</t>
  </si>
  <si>
    <t>15,172*0,20</t>
  </si>
  <si>
    <t>dodávka nových obrub ... odhad 20%</t>
  </si>
  <si>
    <t>3,219*0,20</t>
  </si>
  <si>
    <t>997221569</t>
  </si>
  <si>
    <t>Příplatek ZKD 1 km u vodorovné dopravy suti z kusových materiálů</t>
  </si>
  <si>
    <t>-1292625</t>
  </si>
  <si>
    <t>3,678*25</t>
  </si>
  <si>
    <t>-2861304</t>
  </si>
  <si>
    <t>7,607+12,679" kamenivo</t>
  </si>
  <si>
    <t>997221861</t>
  </si>
  <si>
    <t>Poplatek za uložení na recyklační skládce (skládkovné) stavebního odpadu z prostého betonu pod kódem 17 01 01</t>
  </si>
  <si>
    <t>-788153232</t>
  </si>
  <si>
    <t>997221571</t>
  </si>
  <si>
    <t>Vodorovná doprava vybouraných hmot do 1 km</t>
  </si>
  <si>
    <t>575032941</t>
  </si>
  <si>
    <t>meziskládka</t>
  </si>
  <si>
    <t xml:space="preserve">dlažba velké kostky </t>
  </si>
  <si>
    <t>7,948</t>
  </si>
  <si>
    <t>dlažba malé kostky</t>
  </si>
  <si>
    <t>1,984</t>
  </si>
  <si>
    <t>zámková dlažba ... odhad 80%</t>
  </si>
  <si>
    <t>15,172*0,80</t>
  </si>
  <si>
    <t>obrubníky ... odhad 80%</t>
  </si>
  <si>
    <t>3,219*0,80</t>
  </si>
  <si>
    <t xml:space="preserve">meziskládka tam a zpět </t>
  </si>
  <si>
    <t>24,645*2</t>
  </si>
  <si>
    <t>997221579</t>
  </si>
  <si>
    <t>Příplatek ZKD 1 km u vodorovné dopravy vybouraných hmot</t>
  </si>
  <si>
    <t>829978334</t>
  </si>
  <si>
    <t>meziskládka 5 km</t>
  </si>
  <si>
    <t>49,29*4*2</t>
  </si>
  <si>
    <t>997221612</t>
  </si>
  <si>
    <t>Nakládání vybouraných hmot na dopravní prostředky pro vodorovnou dopravu</t>
  </si>
  <si>
    <t>-1067137030</t>
  </si>
  <si>
    <t>Svislé a kompletní konstrukce</t>
  </si>
  <si>
    <t>310321111</t>
  </si>
  <si>
    <t>Zabetonování otvorů do pl 1 m2 ve zdivu nadzákladovém včetně bednění a výztuže</t>
  </si>
  <si>
    <t>1352752264</t>
  </si>
  <si>
    <t>Poznámka k položce:_x000d_
- Zabetonování prostupu po jádrovém vrtání a podbetonování kotevní příruby s přesahem a výztuží_x000d_
přes jádrový vývrt z jemnozrnného betonu C25/30 XC4 s expanzními účinky a redukcí smrštění,_x000d_
kamenivo frakce max. 8 mm. Stávající ŽB stěnu v místě styku nového a starého betonu očistit a_x000d_
okartáčovat ocelovým kartáčem pro zdrsnění povrchu betonu. Výztuž 4x prut OC průměru 12 mm,_x000d_
dl. 1.0 m</t>
  </si>
  <si>
    <t>příloha D.1.2.1, D.1.2.2</t>
  </si>
  <si>
    <t>Zabetonování prostup po jádrovém vrtání z jemnozrnného betonu C25/30 XC4</t>
  </si>
  <si>
    <t>(3,14*0,125*0,125*0,30*2)-(3,14*0,059*0,059*0,30*2)+(0,50*0,80*0,10*2)</t>
  </si>
  <si>
    <t>319201321</t>
  </si>
  <si>
    <t>Vyrovnání podkladu a zajištění výztuže pro betony tl.40 mm opravnou maltou</t>
  </si>
  <si>
    <t>-1178134500</t>
  </si>
  <si>
    <t>(2,10+2,70)*2*0,30" bitumenový pás na styčnou plochu mezi opravnou maltou a zastropením šachty</t>
  </si>
  <si>
    <t>380311865</t>
  </si>
  <si>
    <t>Kompletní konstrukce ČOV, nádrží, vodojemů nebo kanálů z betonu prostého tř. C 30/37 XD3 tl přes 150 do 300 mm</t>
  </si>
  <si>
    <t>-1243929435</t>
  </si>
  <si>
    <t>(2,10*2,70*0,25)-(0,70*0,70*0,25)" zastropení šachty ... staveništní prefabrikát</t>
  </si>
  <si>
    <t>((1,15+0,85)*0,30*0,25)+((0,85+0,70)*0,15*0,25)" podbetování poklopu</t>
  </si>
  <si>
    <t>380356211</t>
  </si>
  <si>
    <t>Bednění kompletních konstrukcí ČOV, nádrží nebo vodojemů omítaných ploch rovinných zřízení</t>
  </si>
  <si>
    <t>89860475</t>
  </si>
  <si>
    <t>(2,10*2,70)+((2,10+2,70)*2*0,25)+((0,70+0,70)*2*0,25)" zastropení šachty ... staveništní prefabrikát</t>
  </si>
  <si>
    <t>((1,15+1,15)*2*0,25)+((0,70+0,70)*2*0,25)" podbetování poklopu</t>
  </si>
  <si>
    <t>380356212</t>
  </si>
  <si>
    <t>Bednění kompletních konstrukcí ČOV, nádrží nebo vodojemů omítaných ploch rovinných odstranění</t>
  </si>
  <si>
    <t>504076537</t>
  </si>
  <si>
    <t>10,62</t>
  </si>
  <si>
    <t>380361006</t>
  </si>
  <si>
    <t>Výztuž kompletních konstrukcí ČOV, nádrží nebo vodojemů z betonářské oceli 10 505</t>
  </si>
  <si>
    <t>2100130675</t>
  </si>
  <si>
    <t>odhad výztuž 130 kg/m3</t>
  </si>
  <si>
    <t>1,503*0,130</t>
  </si>
  <si>
    <t>-983523053</t>
  </si>
  <si>
    <t>25,24*1,20*0,10 " řad 2 ... DN200</t>
  </si>
  <si>
    <t>3,66*1,15*0,10" řad 2 ... DN100</t>
  </si>
  <si>
    <t>14,48*1,00*0,10" přípojka č. 1</t>
  </si>
  <si>
    <t>5,79*1,00*0,10" přípojka č. 2</t>
  </si>
  <si>
    <t>5,83*1,00*0,10" přípojka č. 3</t>
  </si>
  <si>
    <t>5,91*1,00*0,10" přípojka č. 4</t>
  </si>
  <si>
    <t>5,96*1,00*0,10" přípojka č. 5</t>
  </si>
  <si>
    <t>4,90*1,00*0,10" přípojka č. 6</t>
  </si>
  <si>
    <t>5,14*1,00*0,10" přípojka č. 7</t>
  </si>
  <si>
    <t>5,22*1,00*0,10" přípojka č. 8</t>
  </si>
  <si>
    <t>5,77*1,00*0,10" přípojka č. 9</t>
  </si>
  <si>
    <t>452313131</t>
  </si>
  <si>
    <t>Podkladní bloky z betonu prostého bez zvýšených nároků na prostředí tř. C 12/15 otevřený výkop</t>
  </si>
  <si>
    <t>1796999852</t>
  </si>
  <si>
    <t>0,22*0,23*0,36*2" podkladní bloky pod šoupaty</t>
  </si>
  <si>
    <t>-1250354502</t>
  </si>
  <si>
    <t>(0,22+0,23)*2*0,36*2" podkladní bloky pod šoupaty</t>
  </si>
  <si>
    <t>-1693483048</t>
  </si>
  <si>
    <t>0,648</t>
  </si>
  <si>
    <t>457311114</t>
  </si>
  <si>
    <t>Vyrovnávací nebo spádový beton C 12/15 včetně úpravy povrchu</t>
  </si>
  <si>
    <t>-1960507978</t>
  </si>
  <si>
    <t xml:space="preserve">okolo zabetonování prostup po jádrovém vrtání </t>
  </si>
  <si>
    <t>((0,80+0,50+0,80)*((0,10*0,10)/2))*2</t>
  </si>
  <si>
    <t>457311115</t>
  </si>
  <si>
    <t>Vyrovnávací nebo spádový beton C 16/20 včetně úpravy povrchu</t>
  </si>
  <si>
    <t>1027810837</t>
  </si>
  <si>
    <t>spádový beton C16/20 CX2 nad stropní prefabrikát, tl. 50-100 mm</t>
  </si>
  <si>
    <t>((2,10*2,70)*((0,05+0,10)/2))-((1,15*1,15)*((0,05+0,10)/2))</t>
  </si>
  <si>
    <t>1051266863</t>
  </si>
  <si>
    <t>-1029172149</t>
  </si>
  <si>
    <t>591211111</t>
  </si>
  <si>
    <t>Kladení dlažby z kostek drobných z kamene do lože z kameniva těženého tl 50 mm</t>
  </si>
  <si>
    <t>-251263603</t>
  </si>
  <si>
    <t>591111111</t>
  </si>
  <si>
    <t>Kladení dlažby z kostek velkých z kamene do lože z kameniva těženého tl 50 mm</t>
  </si>
  <si>
    <t>92142927</t>
  </si>
  <si>
    <t>1805541998</t>
  </si>
  <si>
    <t>59245018</t>
  </si>
  <si>
    <t>dlažba skladebná betonová 200x100mm tl 60mm přírodní</t>
  </si>
  <si>
    <t>617716751</t>
  </si>
  <si>
    <t>3,00</t>
  </si>
  <si>
    <t>3*1,03 'Přepočtené koeficientem množství</t>
  </si>
  <si>
    <t>-625377051</t>
  </si>
  <si>
    <t>59217017</t>
  </si>
  <si>
    <t>obrubník betonový chodníkový 1000x100x250mm</t>
  </si>
  <si>
    <t>-1119441391</t>
  </si>
  <si>
    <t>15,70*0,20</t>
  </si>
  <si>
    <t>3,14*1,02 'Přepočtené koeficientem množství</t>
  </si>
  <si>
    <t>-1900634978</t>
  </si>
  <si>
    <t>3,66" řad 2 ... potrubí TLT DN100 bez armatur a tvarovek</t>
  </si>
  <si>
    <t>528249556</t>
  </si>
  <si>
    <t>3,66*1,01" řad 2 ... potrubí TLT DN100 bez armatur a tvarovek</t>
  </si>
  <si>
    <t>-449148894</t>
  </si>
  <si>
    <t>22,69" řad 2 ... potrubí TLT DN200 bez armatur a tvarovek</t>
  </si>
  <si>
    <t>-551654293</t>
  </si>
  <si>
    <t>22,69*1,01" řad 2 ... potrubí TLT DN200 bez armatur a tvarovek</t>
  </si>
  <si>
    <t>-822820587</t>
  </si>
  <si>
    <t>1,00" FF-kus</t>
  </si>
  <si>
    <t>2,00" F-kus</t>
  </si>
  <si>
    <t>2,00" kotevní příruba</t>
  </si>
  <si>
    <t>55253253</t>
  </si>
  <si>
    <t>tvarovka přírubová litinová vodovodní FF-kus PN10/16 DN 100 dl 300mm</t>
  </si>
  <si>
    <t>371142846</t>
  </si>
  <si>
    <t>příloha D.1.1.4, D.1.2.2</t>
  </si>
  <si>
    <t>1,00*1,01" FF-kus</t>
  </si>
  <si>
    <t>55253490R-F100</t>
  </si>
  <si>
    <t>tvarovka přírubová litinová s hladkým koncem,práškový epoxid tl 250µm prodloužený F-kus s kotevní přírubou DN 100/1000</t>
  </si>
  <si>
    <t>138651581</t>
  </si>
  <si>
    <t>2,00*1,01" F-kus</t>
  </si>
  <si>
    <t>55251666</t>
  </si>
  <si>
    <t>kotevní příruba průměr220mm</t>
  </si>
  <si>
    <t>930024159</t>
  </si>
  <si>
    <t>příloha D.1.2.2</t>
  </si>
  <si>
    <t>2,00*1,01" kotevní příruba</t>
  </si>
  <si>
    <t>1333945971</t>
  </si>
  <si>
    <t>1,00+2,00" MMK-kus</t>
  </si>
  <si>
    <t>2,00+2,00" MK-kus</t>
  </si>
  <si>
    <t>2,00" MMR-kus</t>
  </si>
  <si>
    <t>1920528429</t>
  </si>
  <si>
    <t>2,00*1,01" MK-kus</t>
  </si>
  <si>
    <t>55253920</t>
  </si>
  <si>
    <t>koleno hrdlové z tvárné litiny,práškový epoxid tl 250µm MMK-kus DN 200-22,5°</t>
  </si>
  <si>
    <t>-826936453</t>
  </si>
  <si>
    <t>55253956</t>
  </si>
  <si>
    <t>koleno hrdlové z tvárné litiny,práškový epoxid tl 250µm MMK-kus DN 200-90°</t>
  </si>
  <si>
    <t>-2086068338</t>
  </si>
  <si>
    <t>55253956R-MK</t>
  </si>
  <si>
    <t>koleno hrdlové z tvárné litiny,práškový epoxid tl 250µm MK-kus DN 200-90°</t>
  </si>
  <si>
    <t>2084854396</t>
  </si>
  <si>
    <t>55253866</t>
  </si>
  <si>
    <t>přechod hrdlový z tvárné litiny,práškový epoxid tl 250µm MMR-kus DN 200/100</t>
  </si>
  <si>
    <t>80041063</t>
  </si>
  <si>
    <t>2,00*1,01" MMR-kus</t>
  </si>
  <si>
    <t>722230106</t>
  </si>
  <si>
    <t xml:space="preserve">Kohout kulový G 2" </t>
  </si>
  <si>
    <t>-1650291437</t>
  </si>
  <si>
    <t>1,00" kulový kohout</t>
  </si>
  <si>
    <t>871161141</t>
  </si>
  <si>
    <t>Montáž potrubí z PE100 RC SDR 11 otevřený výkop svařovaných na tupo d 32 x 3,0 mm</t>
  </si>
  <si>
    <t>2124422709</t>
  </si>
  <si>
    <t>příloha D.1.2.1</t>
  </si>
  <si>
    <t>5,79" přípojka č. 2</t>
  </si>
  <si>
    <t>5,83" přípojka č. 3</t>
  </si>
  <si>
    <t>28613110</t>
  </si>
  <si>
    <t>potrubí vodovodní jednovrstvé PE100 RC PN 16 SDR11 32x3,0mm</t>
  </si>
  <si>
    <t>1564977759</t>
  </si>
  <si>
    <t>5,79*1,015" přípojka č. 2</t>
  </si>
  <si>
    <t>5,83*1,015" přípojka č. 3</t>
  </si>
  <si>
    <t>11,794*1,015 'Přepočtené koeficientem množství</t>
  </si>
  <si>
    <t>871171141</t>
  </si>
  <si>
    <t>Montáž potrubí z PE100 RC SDR 11 otevřený výkop svařovaných na tupo d 40 x 3,7 mm</t>
  </si>
  <si>
    <t>813450784</t>
  </si>
  <si>
    <t>5,91" přípojka č. 4</t>
  </si>
  <si>
    <t>4,90" přípojka č. 6</t>
  </si>
  <si>
    <t>5,14" přípojka č. 7</t>
  </si>
  <si>
    <t>5,22" přípojka č. 8</t>
  </si>
  <si>
    <t>28613111</t>
  </si>
  <si>
    <t>potrubí vodovodní jednovrstvé PE100 RC PN 16 SDR11 40x3,7mm</t>
  </si>
  <si>
    <t>760696207</t>
  </si>
  <si>
    <t>5,91*1,015" přípojka č. 4</t>
  </si>
  <si>
    <t>4,90*1,015" přípojka č. 6</t>
  </si>
  <si>
    <t>5,14*1,015" přípojka č. 7</t>
  </si>
  <si>
    <t>5,22*1,015" přípojka č. 8</t>
  </si>
  <si>
    <t>21,488*1,015 'Přepočtené koeficientem množství</t>
  </si>
  <si>
    <t>871211141</t>
  </si>
  <si>
    <t>Montáž potrubí z PE100 RC SDR 11 otevřený výkop svařovaných na tupo d 63 x 5,8 mm</t>
  </si>
  <si>
    <t>-793589459</t>
  </si>
  <si>
    <t>5,77" přípojka č. 9</t>
  </si>
  <si>
    <t>28613113</t>
  </si>
  <si>
    <t>potrubí vodovodní jednovrstvé PE100 RC PN 16 SDR11 63x5,8mm</t>
  </si>
  <si>
    <t>-1985162740</t>
  </si>
  <si>
    <t>5,77*1,015" přípojka č. 9</t>
  </si>
  <si>
    <t>5,857*1,015 'Přepočtené koeficientem množství</t>
  </si>
  <si>
    <t>871241141</t>
  </si>
  <si>
    <t>Montáž potrubí z PE100 RC SDR 11 otevřený výkop svařovaných na tupo d 90 x 8,2 mm</t>
  </si>
  <si>
    <t>-793745590</t>
  </si>
  <si>
    <t>14,48" přípojka č. 1</t>
  </si>
  <si>
    <t>28613115</t>
  </si>
  <si>
    <t>potrubí vodovodní jednovrstvé PE100 RC PN 16 SDR11 90x8,2mm</t>
  </si>
  <si>
    <t>1012037373</t>
  </si>
  <si>
    <t>14,48*1,015" přípojka č. 1</t>
  </si>
  <si>
    <t>14,697*1,015 'Přepočtené koeficientem množství</t>
  </si>
  <si>
    <t>871251141</t>
  </si>
  <si>
    <t>Montáž potrubí z PE100 RC SDR 11 otevřený výkop svařovaných na tupo d 110 x 10,0 mm</t>
  </si>
  <si>
    <t>-1918318212</t>
  </si>
  <si>
    <t>5,96" přípojka č. 5</t>
  </si>
  <si>
    <t>28613116</t>
  </si>
  <si>
    <t>potrubí vodovodní jednovrstvé PE100 RC PN 16 SDR11 110x10,0mm</t>
  </si>
  <si>
    <t>-1262365285</t>
  </si>
  <si>
    <t>5,96*1,015" přípojka č. 5</t>
  </si>
  <si>
    <t>6,049*1,015 'Přepočtené koeficientem množství</t>
  </si>
  <si>
    <t>877162001</t>
  </si>
  <si>
    <t>Montáž svěrných spojek na vodovodním potrubí z trub d 32</t>
  </si>
  <si>
    <t>-1274252084</t>
  </si>
  <si>
    <t>příloha D.1.2.1, D.1.4.7</t>
  </si>
  <si>
    <t xml:space="preserve">1,00" přípojka č. 2 </t>
  </si>
  <si>
    <t xml:space="preserve">1,00" přípojka č. 3 </t>
  </si>
  <si>
    <t>63126202</t>
  </si>
  <si>
    <t>ISO spojka svěrná přímá pro PE potrubí d32</t>
  </si>
  <si>
    <t>168898345</t>
  </si>
  <si>
    <t xml:space="preserve">1,00*1,01" přípojka č. 2 </t>
  </si>
  <si>
    <t xml:space="preserve">1,00*1,01" přípojka č. 3 </t>
  </si>
  <si>
    <t>877172001</t>
  </si>
  <si>
    <t>Montáž svěrných spojek na vodovodním potrubí z trub d 40</t>
  </si>
  <si>
    <t>-653184972</t>
  </si>
  <si>
    <t xml:space="preserve">1,00" přípojka č. 4 </t>
  </si>
  <si>
    <t xml:space="preserve">1,00" přípojka č. 6 </t>
  </si>
  <si>
    <t>1,00" přípojka č. 7</t>
  </si>
  <si>
    <t>1,00" přípojka č. 8</t>
  </si>
  <si>
    <t>63126203</t>
  </si>
  <si>
    <t>ISO spojka svěrná přímá pro PE potrubí d40</t>
  </si>
  <si>
    <t>1222153183</t>
  </si>
  <si>
    <t xml:space="preserve">1,00*1,01" přípojka č. 4 </t>
  </si>
  <si>
    <t xml:space="preserve">1,00*1,01" přípojka č. 6 </t>
  </si>
  <si>
    <t>1,00*1,01" přípojka č. 7</t>
  </si>
  <si>
    <t>1,00*1,01" přípojka č. 8</t>
  </si>
  <si>
    <t>877212001</t>
  </si>
  <si>
    <t>Montáž svěrných spojek na vodovodním potrubí z trub d 63</t>
  </si>
  <si>
    <t>2120818909</t>
  </si>
  <si>
    <t>1,00" přípojka č. 9</t>
  </si>
  <si>
    <t>63126205</t>
  </si>
  <si>
    <t>ISO spojka svěrná přímá pro PE potrubí d63</t>
  </si>
  <si>
    <t>-489531521</t>
  </si>
  <si>
    <t>1,00*1,01" přípojka č. 9</t>
  </si>
  <si>
    <t>877232001</t>
  </si>
  <si>
    <t>Montáž svěrných spojek na vodovodním potrubí z trub d 90</t>
  </si>
  <si>
    <t>-1736039209</t>
  </si>
  <si>
    <t>1,00" přípojka č. 1</t>
  </si>
  <si>
    <t>28654808</t>
  </si>
  <si>
    <t>ISO spojka svěrná přímá pro PE potrubí d90</t>
  </si>
  <si>
    <t>1076796229</t>
  </si>
  <si>
    <t>1,00*1,01" přípojka č. 1</t>
  </si>
  <si>
    <t>879221111R110</t>
  </si>
  <si>
    <t>Montáž napojení vodovodní přípojky v otevřeném výkopu DN 110</t>
  </si>
  <si>
    <t>1042124991</t>
  </si>
  <si>
    <t>1,00" přípojka č. 5</t>
  </si>
  <si>
    <t>877241101</t>
  </si>
  <si>
    <t>Montáž elektrospojek na vodovodním potrubí z PE trub d 90</t>
  </si>
  <si>
    <t>-1556928037</t>
  </si>
  <si>
    <t>28615974</t>
  </si>
  <si>
    <t>elektrospojka SDR11 PE 100 PN16 D 90mm</t>
  </si>
  <si>
    <t>-681124349</t>
  </si>
  <si>
    <t>28653135</t>
  </si>
  <si>
    <t>nákružek lemový PE 100 SDR11 90mm</t>
  </si>
  <si>
    <t>1480097077</t>
  </si>
  <si>
    <t>28654368</t>
  </si>
  <si>
    <t>příruba volná k lemovému nákružku z polypropylénu 90</t>
  </si>
  <si>
    <t>513511834</t>
  </si>
  <si>
    <t>877251101</t>
  </si>
  <si>
    <t>Montáž elektrospojek na vodovodním potrubí z PE trub d 110</t>
  </si>
  <si>
    <t>1433054569</t>
  </si>
  <si>
    <t>28615975</t>
  </si>
  <si>
    <t>elektrospojka SDR11 PE 100 PN16 D 110mm</t>
  </si>
  <si>
    <t>1541312708</t>
  </si>
  <si>
    <t>28653136</t>
  </si>
  <si>
    <t>nákružek lemový PE 100 SDR11 110mm</t>
  </si>
  <si>
    <t>754180645</t>
  </si>
  <si>
    <t>28654410</t>
  </si>
  <si>
    <t>příruba volná k lemovému nákružku z polypropylénu 110</t>
  </si>
  <si>
    <t>-1302131538</t>
  </si>
  <si>
    <t>891161321</t>
  </si>
  <si>
    <t>Montáž vodovodních šoupátek domovní přípojky DN25 PN16 otevřený výkop</t>
  </si>
  <si>
    <t>-301229651</t>
  </si>
  <si>
    <t>1,00" přípojka č. 2 ... 32/DN25</t>
  </si>
  <si>
    <t>1,00" přípojka č. 3 ... 32/DN25</t>
  </si>
  <si>
    <t>42221558</t>
  </si>
  <si>
    <t xml:space="preserve">šoupátko domovní přípojky litinové DN25 vnější závit/ISO hrdlo PN16  1 1/4"x32</t>
  </si>
  <si>
    <t>-66346825</t>
  </si>
  <si>
    <t>1,00*1,01" přípojka č. 2 ... 32/DN25</t>
  </si>
  <si>
    <t>1,00*1,01" přípojka č. 3 ... 32/DN25</t>
  </si>
  <si>
    <t>891181321</t>
  </si>
  <si>
    <t>Montáž vodovodních šoupátek domovní přípojky DN32 PN16 otevřený výkop</t>
  </si>
  <si>
    <t>849714042</t>
  </si>
  <si>
    <t>1,00" přípojka č. 4 ... 40/DN32</t>
  </si>
  <si>
    <t>1,00" přípojka č. 6 ... 40/DN32</t>
  </si>
  <si>
    <t>1,00" přípojka č. 7 ... 40/DN32</t>
  </si>
  <si>
    <t>1,00" přípojka č. 8 ... 40/DN32</t>
  </si>
  <si>
    <t>42221435</t>
  </si>
  <si>
    <t xml:space="preserve">šoupátko domovní přípojky litinové DN32 vnější závit/ISO hrdlo PN16  1 1/2"x40</t>
  </si>
  <si>
    <t>1038126587</t>
  </si>
  <si>
    <t>1,00*1,01" přípojka č. 4 ... 40/DN32</t>
  </si>
  <si>
    <t>1,00*1,01" přípojka č. 6 ... 40/DN32</t>
  </si>
  <si>
    <t>1,00*1,01" přípojka č. 7 ... 40/DN32</t>
  </si>
  <si>
    <t>1,00*1,01" přípojka č. 8 ... 40/DN32</t>
  </si>
  <si>
    <t>891211321</t>
  </si>
  <si>
    <t>Montáž vodovodních šoupátek domovní přípojky DN50 PN16 otevřený výkop</t>
  </si>
  <si>
    <t>997232071</t>
  </si>
  <si>
    <t>1,00" přípojka č. 9 ... 63/DN50</t>
  </si>
  <si>
    <t>42221433</t>
  </si>
  <si>
    <t xml:space="preserve">šoupátko domovní přípojky litinové DN50 vnější závit/ISO hrdlo PN16  2"x63</t>
  </si>
  <si>
    <t>-1160972932</t>
  </si>
  <si>
    <t>1,00*1,01" přípojka č. 9 ... 63/DN50</t>
  </si>
  <si>
    <t>42291043</t>
  </si>
  <si>
    <t>souprava zemní teleskopická pro domovní šoupátka 3/4"-2" Rd 1,0-1,6m</t>
  </si>
  <si>
    <t>-1603283307</t>
  </si>
  <si>
    <t>1,00" přípojka č. 2</t>
  </si>
  <si>
    <t>1,00" přípojka č. 3</t>
  </si>
  <si>
    <t>1,00" přípojka č. 4</t>
  </si>
  <si>
    <t>891213222</t>
  </si>
  <si>
    <t>Montáž ventilů vodovodních odvzdušňovacích závitových DN 50</t>
  </si>
  <si>
    <t>-944454204</t>
  </si>
  <si>
    <t>1,00" automatický vzdušník</t>
  </si>
  <si>
    <t>42213000</t>
  </si>
  <si>
    <t>ventil odvzdušňovací/zavzdušňovací závitový PN 16, pitná voda DN 50</t>
  </si>
  <si>
    <t>455849513</t>
  </si>
  <si>
    <t>649058794</t>
  </si>
  <si>
    <t>1,00" přípojka č. 1 ... DN80</t>
  </si>
  <si>
    <t>1715246929</t>
  </si>
  <si>
    <t>-1184972130</t>
  </si>
  <si>
    <t>-1023238290</t>
  </si>
  <si>
    <t>1,00" přípojka č. 5 ... DN100</t>
  </si>
  <si>
    <t>-1495486670</t>
  </si>
  <si>
    <t>1179951222</t>
  </si>
  <si>
    <t>891261222</t>
  </si>
  <si>
    <t>Montáž vodovodních šoupátek s ručním kolečkem v šachtách DN 100</t>
  </si>
  <si>
    <t>1710334387</t>
  </si>
  <si>
    <t>1758357204</t>
  </si>
  <si>
    <t>42210106</t>
  </si>
  <si>
    <t>kolo ruční pro DN 100 D 300mm</t>
  </si>
  <si>
    <t>1367938210</t>
  </si>
  <si>
    <t>891262312</t>
  </si>
  <si>
    <t>Montáž přírubového vodoměru DN 100 v šachtě</t>
  </si>
  <si>
    <t>-604863904</t>
  </si>
  <si>
    <t>1,00" vodoměr stávající bude zpětně osazen</t>
  </si>
  <si>
    <t>891263431</t>
  </si>
  <si>
    <t>Montáž ventilů regulačních v objektech DN 100</t>
  </si>
  <si>
    <t>1807461945</t>
  </si>
  <si>
    <t>1,00" stávající ventil pro redukci tlaku bude nahrazen novým</t>
  </si>
  <si>
    <t>42215439</t>
  </si>
  <si>
    <t>ventil pro redukci tlaku plnoprůtočný přírubový DN 100 - vstupní tlak 6 BAR výstupní tlak 5 BAR, průtok 0-30 l/s, ventil CLA-VAL,typ 90-G1E-01/KCOS</t>
  </si>
  <si>
    <t>-1418506517</t>
  </si>
  <si>
    <t xml:space="preserve">1,00" nový ventil pro redukci tlaku </t>
  </si>
  <si>
    <t>891266131</t>
  </si>
  <si>
    <t>Montáž vodovodních armatur se dvěma přírubami v objektech DN 100</t>
  </si>
  <si>
    <t>1202596828</t>
  </si>
  <si>
    <t>1,00" filtr přírubový</t>
  </si>
  <si>
    <t>42261005</t>
  </si>
  <si>
    <t>filtr litinový přírubový DN 100</t>
  </si>
  <si>
    <t>2146001427</t>
  </si>
  <si>
    <t>891269111</t>
  </si>
  <si>
    <t>Montáž navrtávacích pasů na potrubí z jakýchkoli trub DN 100</t>
  </si>
  <si>
    <t>1895353125</t>
  </si>
  <si>
    <t>1,00" navrtávací pas pro kulový kohout</t>
  </si>
  <si>
    <t>2,00" navrtávací pas pro připojení měřidla tlaku</t>
  </si>
  <si>
    <t>42271414</t>
  </si>
  <si>
    <t>pás navrtávací z tvárné litiny DN 100, pro litinové a ocelové potrubí, se závitovým výstupem 1",5/4",6/4",2"</t>
  </si>
  <si>
    <t>-1621148460</t>
  </si>
  <si>
    <t>1,00*1,01" navrtávací pas pro kulový kohout</t>
  </si>
  <si>
    <t>2,00*1,01" navrtávací pas pro připojení měřidla tlaku</t>
  </si>
  <si>
    <t>891359111</t>
  </si>
  <si>
    <t>Montáž navrtávacích pasů na potrubí z jakýchkoli trub DN 200</t>
  </si>
  <si>
    <t>320367829</t>
  </si>
  <si>
    <t>na řad 1 DN200</t>
  </si>
  <si>
    <t>1,00" přípojka č. 2 ... 200/32</t>
  </si>
  <si>
    <t>1,00" přípojka č. 3 ... 200/32</t>
  </si>
  <si>
    <t>1,00" přípojka č. 4 ... 200/40</t>
  </si>
  <si>
    <t>1,00" přípojka č. 6 ... 200/40</t>
  </si>
  <si>
    <t>1,00" přípojka č. 7 ... 200/40</t>
  </si>
  <si>
    <t>1,00" přípojka č. 8 ... 200/40</t>
  </si>
  <si>
    <t>1,00" přípojka č. 9 ... 200/63</t>
  </si>
  <si>
    <t>42271416</t>
  </si>
  <si>
    <t>pás navrtávací z tvárné litiny DN 200, pro litinové a ocelové potrubí, se závitovým výstupem 1",5/4",6/4",2"</t>
  </si>
  <si>
    <t>-1189585004</t>
  </si>
  <si>
    <t>1,00*1,01" přípojka č. 2 ... 200/32</t>
  </si>
  <si>
    <t>1,00*1,01" přípojka č. 3 ... 200/32</t>
  </si>
  <si>
    <t>1,00*1,01" přípojka č. 4 ... 200/40</t>
  </si>
  <si>
    <t>1,00*1,01" přípojka č. 6 ... 200/40</t>
  </si>
  <si>
    <t>1,00*1,01" přípojka č. 7 ... 200/40</t>
  </si>
  <si>
    <t>1,00*1,01" přípojka č. 8 ... 200/40</t>
  </si>
  <si>
    <t>1,00*1,01" přípojka č. 9 ... 200/63</t>
  </si>
  <si>
    <t>493889932</t>
  </si>
  <si>
    <t>d32</t>
  </si>
  <si>
    <t>d40</t>
  </si>
  <si>
    <t>d63</t>
  </si>
  <si>
    <t>d90</t>
  </si>
  <si>
    <t>378677912</t>
  </si>
  <si>
    <t>d110</t>
  </si>
  <si>
    <t xml:space="preserve">3,66" řad 2 ... potrubí TLT DN100 </t>
  </si>
  <si>
    <t>-1118230640</t>
  </si>
  <si>
    <t>-519505151</t>
  </si>
  <si>
    <t>25,24" řad 2 ... potrubí TLT DN200</t>
  </si>
  <si>
    <t>1830778987</t>
  </si>
  <si>
    <t>-1305226115</t>
  </si>
  <si>
    <t>2,00" řad 2 ... potrubí TLT DN200</t>
  </si>
  <si>
    <t>899103112</t>
  </si>
  <si>
    <t>Osazení poklopů litinových, ocelových nebo železobetonových včetně rámů pro třídu zatížení B125, C250</t>
  </si>
  <si>
    <t>-1169731633</t>
  </si>
  <si>
    <t>1,00" poklop nerezový</t>
  </si>
  <si>
    <t>55241057</t>
  </si>
  <si>
    <t>nerezový šachtový poklop 700 x 700 mm s bezpečnostním zámkem, tř. zatížení B125 poklop Huber SD7, s pouzdrovým rámem výšky 250 mm</t>
  </si>
  <si>
    <t>776217984</t>
  </si>
  <si>
    <t>Poznámka k položce:_x000d_
nerezový šachtový poklop 700 x 700 mm s bezpečnostním zámkem, tř. zatížení B125_x000d_
poklop Huber SD7, 700x700 mm, zatížení B125, nerez 1.4307, /SD7.1 125-G 700 x 700,_x000d_
s pouzdrovým rámem výšky 250 mm</t>
  </si>
  <si>
    <t>899401111</t>
  </si>
  <si>
    <t>Osazení poklopů uličních litinových ventilových</t>
  </si>
  <si>
    <t>890130710</t>
  </si>
  <si>
    <t>42291402</t>
  </si>
  <si>
    <t>poklop litinový ventilový</t>
  </si>
  <si>
    <t>1847805653</t>
  </si>
  <si>
    <t>140</t>
  </si>
  <si>
    <t>56230636</t>
  </si>
  <si>
    <t>deska podkladová uličního poklopu plastového ventilkového a šoupatového</t>
  </si>
  <si>
    <t>1972159386</t>
  </si>
  <si>
    <t>141</t>
  </si>
  <si>
    <t>1129939710</t>
  </si>
  <si>
    <t>1,00" přípojka č.1</t>
  </si>
  <si>
    <t>1,00" přípojka č.5</t>
  </si>
  <si>
    <t>142</t>
  </si>
  <si>
    <t>-896235113</t>
  </si>
  <si>
    <t>143</t>
  </si>
  <si>
    <t>2118775654</t>
  </si>
  <si>
    <t>144</t>
  </si>
  <si>
    <t>899501221</t>
  </si>
  <si>
    <t xml:space="preserve">Stupadla do šachet ocelová s PE povlakem vidlicová </t>
  </si>
  <si>
    <t>1162368773</t>
  </si>
  <si>
    <t>5,00" kramlové stupadlo</t>
  </si>
  <si>
    <t>145</t>
  </si>
  <si>
    <t>899503112</t>
  </si>
  <si>
    <t xml:space="preserve">Stupadla do šachet polyetylenová zapouštěcí kapsová </t>
  </si>
  <si>
    <t>-625286027</t>
  </si>
  <si>
    <t>1,00" kapsové stupadlo</t>
  </si>
  <si>
    <t>146</t>
  </si>
  <si>
    <t>-598889254</t>
  </si>
  <si>
    <t>přípojka č. 1 - přípojka č. 9</t>
  </si>
  <si>
    <t>9,00" šoupátka</t>
  </si>
  <si>
    <t>5,00</t>
  </si>
  <si>
    <t>147</t>
  </si>
  <si>
    <t>692525803</t>
  </si>
  <si>
    <t>4,00</t>
  </si>
  <si>
    <t>148</t>
  </si>
  <si>
    <t>1184104626</t>
  </si>
  <si>
    <t>149</t>
  </si>
  <si>
    <t>-131907051</t>
  </si>
  <si>
    <t>150</t>
  </si>
  <si>
    <t>-1933658160</t>
  </si>
  <si>
    <t>151</t>
  </si>
  <si>
    <t>-2099685056</t>
  </si>
  <si>
    <t>10,00" řad 1 ... 7 hrdel DN200</t>
  </si>
  <si>
    <t>152</t>
  </si>
  <si>
    <t>282255086</t>
  </si>
  <si>
    <t>4,00" řad 2 ... potrubí TLT DN200</t>
  </si>
  <si>
    <t>153</t>
  </si>
  <si>
    <t>CS ÚRS 2024 02</t>
  </si>
  <si>
    <t>1193848994</t>
  </si>
  <si>
    <t xml:space="preserve">2,00" řad 2 ... potrubí TLT DN100 </t>
  </si>
  <si>
    <t>154</t>
  </si>
  <si>
    <t>1816900582</t>
  </si>
  <si>
    <t>2,00" řad 2</t>
  </si>
  <si>
    <t>155</t>
  </si>
  <si>
    <t>210216179</t>
  </si>
  <si>
    <t>10,00" řad 2</t>
  </si>
  <si>
    <t>156</t>
  </si>
  <si>
    <t>184-214</t>
  </si>
  <si>
    <t>Dočasná ochrana stávajících dřevin před poškozením včetně odstranění ochranných opatření, po dokončení prací</t>
  </si>
  <si>
    <t>-38410299</t>
  </si>
  <si>
    <t>Poznámka k položce:_x000d_
Kompletní ochrana stávajících dřevin včetně kořenového prostoru před poškozením v průběhu výstavby včetně dodávky potřebných materiálů a včetně odstranění po ukončení prací. V blízkosti stromů buse proveden ruční výkop do vzdálenosti 2,5m od kmene stromu - příplatek za ruční výkop kolem stromů zahrnout také do této položky</t>
  </si>
  <si>
    <t>1,00 " stávající strom (smrk ztepilý)</t>
  </si>
  <si>
    <t>157</t>
  </si>
  <si>
    <t>931995111</t>
  </si>
  <si>
    <t>Nátěr v pracovní spáře betonářské výztuže 2x ochranný</t>
  </si>
  <si>
    <t>-1487318819</t>
  </si>
  <si>
    <t>(2,10+2,70)*2*0,30" ošetření odhalené výztuže anitkorozním nátěrem s inhibitory koroze</t>
  </si>
  <si>
    <t>158</t>
  </si>
  <si>
    <t>931994172</t>
  </si>
  <si>
    <t>Těsnění dilatační spáry betonové konstrukce bitumenovým a asfaltovým izolačním pásem š do 500 mm</t>
  </si>
  <si>
    <t>-1610069790</t>
  </si>
  <si>
    <t>(2,10+2,70)*2" bitumenový pás na styčnou plochu mezi opravnou maltou a zastropením šachty</t>
  </si>
  <si>
    <t>159</t>
  </si>
  <si>
    <t>899102211</t>
  </si>
  <si>
    <t>Demontáž poklopů litinových nebo ocelových včetně rámů hmotnosti přes 50 do 100 kg</t>
  </si>
  <si>
    <t>42999967</t>
  </si>
  <si>
    <t xml:space="preserve">příloha  D.1.2.2</t>
  </si>
  <si>
    <t>1,00" poklop 700x700</t>
  </si>
  <si>
    <t>160</t>
  </si>
  <si>
    <t>722110815</t>
  </si>
  <si>
    <t>Demontáž potrubí litinové přírubové DN přes 80 do 125</t>
  </si>
  <si>
    <t>-394986027</t>
  </si>
  <si>
    <t>0,785 *2,00" F-kus prodloužený s kotevní přírubou DN100/785</t>
  </si>
  <si>
    <t>161</t>
  </si>
  <si>
    <t>891261821</t>
  </si>
  <si>
    <t>Demontáž vodovodních šoupátek s ručním kolečkem v šachtách DN 100</t>
  </si>
  <si>
    <t>-646661941</t>
  </si>
  <si>
    <t>2,00" šoupě DN100</t>
  </si>
  <si>
    <t>162</t>
  </si>
  <si>
    <t>722260803</t>
  </si>
  <si>
    <t>Demontáž vodoměrů přírubových DN 100</t>
  </si>
  <si>
    <t>757079743</t>
  </si>
  <si>
    <t>1,00" vodoměr bude zpětně osazen</t>
  </si>
  <si>
    <t>163</t>
  </si>
  <si>
    <t>722211814</t>
  </si>
  <si>
    <t>Demontáž armatur přírubových se dvěma přírubami DN 100</t>
  </si>
  <si>
    <t>437633214</t>
  </si>
  <si>
    <t>1,00" ventil pro redukci tlaku bude předán do skladu provozovatele</t>
  </si>
  <si>
    <t>1,00" FF-kus DN100/300</t>
  </si>
  <si>
    <t>164</t>
  </si>
  <si>
    <t>899501411R</t>
  </si>
  <si>
    <t>Vybourání stupadla do šachet ocelová PE povlak vidlicová v betonu</t>
  </si>
  <si>
    <t>1094839762</t>
  </si>
  <si>
    <t>5,00" stupadla</t>
  </si>
  <si>
    <t>165</t>
  </si>
  <si>
    <t>899502411R</t>
  </si>
  <si>
    <t>Vybourání stupadla do šachet ocelová PE povlak zapouštěcí kapsová v betonu</t>
  </si>
  <si>
    <t>1938880910</t>
  </si>
  <si>
    <t>1,00" stupadla</t>
  </si>
  <si>
    <t>166</t>
  </si>
  <si>
    <t>890331811</t>
  </si>
  <si>
    <t>Bourání šachet ze ŽB ručně obestavěného prostoru přes 1,5 do 3 m3</t>
  </si>
  <si>
    <t>681727903</t>
  </si>
  <si>
    <t>((1,15+0,85)*0,30*0,15)+((0,85+0,70)*0,15*0,15)" podbetování poklopu</t>
  </si>
  <si>
    <t>(2,70*2,10*0,20)-(0,70*0,70*0,20)" strop</t>
  </si>
  <si>
    <t>(2,70+1,50)*2*0,30*0,20" ubourání stěny šachty h=190-200 mm, zaříznutí výztuže a začištění spáry</t>
  </si>
  <si>
    <t>167</t>
  </si>
  <si>
    <t>964076221</t>
  </si>
  <si>
    <t>Vybourání válcovaných nosníků ze zdiva betonového nebo kamenného dl do 4 m hmotnosti do 20 kg/m</t>
  </si>
  <si>
    <t>1240069009</t>
  </si>
  <si>
    <t>2,10*0,0179" roznášecí ocelový profil I160</t>
  </si>
  <si>
    <t>168</t>
  </si>
  <si>
    <t>977151127</t>
  </si>
  <si>
    <t>Jádrové vrty diamantovými korunkami do stavebních materiálů D přes 225 do 250 mm</t>
  </si>
  <si>
    <t>1949711023</t>
  </si>
  <si>
    <t>0,30*2"prům. 250 mm</t>
  </si>
  <si>
    <t>169</t>
  </si>
  <si>
    <t>-2089784445</t>
  </si>
  <si>
    <t>0,999+0,463</t>
  </si>
  <si>
    <t>170</t>
  </si>
  <si>
    <t>1076287768</t>
  </si>
  <si>
    <t>1,462*25</t>
  </si>
  <si>
    <t>171</t>
  </si>
  <si>
    <t>997013862</t>
  </si>
  <si>
    <t>Poplatek za uložení stavebního odpadu na recyklační skládce (skládkovné) z armovaného betonu kód odpadu 17 01 01</t>
  </si>
  <si>
    <t>2106799484</t>
  </si>
  <si>
    <t>0,999" beton</t>
  </si>
  <si>
    <t>172</t>
  </si>
  <si>
    <t>997013871</t>
  </si>
  <si>
    <t>Poplatek za uložení stavebního odpadu na recyklační skládce (skládkovné) směsného stavebního a demoličního kód odpadu 17 09 04</t>
  </si>
  <si>
    <t>-839818587</t>
  </si>
  <si>
    <t>0,10+0,075+0,047+0,099+0,020+0,008+0,048+0,066</t>
  </si>
  <si>
    <t>173</t>
  </si>
  <si>
    <t>139506522</t>
  </si>
  <si>
    <t xml:space="preserve"> 1,00*1"ve výkopu v místě přípojek č.1 ... stáv.potrubí LT DN80</t>
  </si>
  <si>
    <t>174</t>
  </si>
  <si>
    <t>-820862006</t>
  </si>
  <si>
    <t xml:space="preserve"> 1,00*3"ve výkopu v místě přípojek č.2+3+4 ... stáv.potrubí LT DN200</t>
  </si>
  <si>
    <t>175</t>
  </si>
  <si>
    <t>969-011-R</t>
  </si>
  <si>
    <t>Bourání stávajícího vodovodního potrubí přípojek d32-110 včetně tvarovek, armatur, a povrchových znaků</t>
  </si>
  <si>
    <t>-121265832</t>
  </si>
  <si>
    <t>Poznámka k položce:_x000d_
bez ohledu na stávající materiál a DN</t>
  </si>
  <si>
    <t>59,00 "odstranění stáv.DP ve výkopu bez ohledu na stáv.materiál a DN</t>
  </si>
  <si>
    <t>176</t>
  </si>
  <si>
    <t>-239362935</t>
  </si>
  <si>
    <t>0,044" LT DN 80</t>
  </si>
  <si>
    <t>0,291" LT DN 200</t>
  </si>
  <si>
    <t>0,266" přípojky</t>
  </si>
  <si>
    <t>177</t>
  </si>
  <si>
    <t>1073834884</t>
  </si>
  <si>
    <t>0,335*4</t>
  </si>
  <si>
    <t>odvoz na skládku 26km</t>
  </si>
  <si>
    <t>0,266*25</t>
  </si>
  <si>
    <t>178</t>
  </si>
  <si>
    <t>500864784</t>
  </si>
  <si>
    <t>179</t>
  </si>
  <si>
    <t>-774030810</t>
  </si>
  <si>
    <t>PSV</t>
  </si>
  <si>
    <t>Práce a dodávky PSV</t>
  </si>
  <si>
    <t>711</t>
  </si>
  <si>
    <t>Izolace proti vodě, vlhkosti a plynům</t>
  </si>
  <si>
    <t>180</t>
  </si>
  <si>
    <t>711111002</t>
  </si>
  <si>
    <t>Provedení izolace proti zemní vlhkosti vodorovné za studena lakem asfaltovým</t>
  </si>
  <si>
    <t>1584093035</t>
  </si>
  <si>
    <t>((2,10*2,70)-(1,15*1,15))" strop</t>
  </si>
  <si>
    <t>4,348*1 "1x asfaltový nátěr</t>
  </si>
  <si>
    <t>181</t>
  </si>
  <si>
    <t>711112002</t>
  </si>
  <si>
    <t>Provedení izolace proti zemní vlhkosti svislé za studena lakem asfaltovým</t>
  </si>
  <si>
    <t>-705890326</t>
  </si>
  <si>
    <t>((2,10+2,70)*2*2,15)+((0,80+0,50+0,80)*0,15)" stěny</t>
  </si>
  <si>
    <t>20,955*1 "1x asfaltový nátěr</t>
  </si>
  <si>
    <t>182</t>
  </si>
  <si>
    <t>24617150</t>
  </si>
  <si>
    <t>nátěr hydroizolační na bázi asfaltu a plastu do spodní stavby</t>
  </si>
  <si>
    <t>1222007240</t>
  </si>
  <si>
    <t>((2,10*2,70)-(1,15*1,15))*1,00" strop</t>
  </si>
  <si>
    <t>(((2,10+2,70)*2*2,15)+((0,80+0,50+0,80)*0,15))*1,50" stěny</t>
  </si>
  <si>
    <t>183</t>
  </si>
  <si>
    <t>711131101.1</t>
  </si>
  <si>
    <t>Provedení izolace proti zemní vlhkosti pásy na sucho vodorovné AIP nebo tkaninou</t>
  </si>
  <si>
    <t>1361966037</t>
  </si>
  <si>
    <t>4,348*2 "2x asfaltový pás typu S+SA12</t>
  </si>
  <si>
    <t>184</t>
  </si>
  <si>
    <t>711132101</t>
  </si>
  <si>
    <t>Provedení izolace proti zemní vlhkosti pásy na sucho svislé AIP nebo tkaninou</t>
  </si>
  <si>
    <t>-1322616503</t>
  </si>
  <si>
    <t>20,955*2 "2x asfaltový pás typu S+SA12</t>
  </si>
  <si>
    <t>185</t>
  </si>
  <si>
    <t>62853001</t>
  </si>
  <si>
    <t>pás asfaltový samolepicí modifikovaný SBS s vložkou ze skleněné tkaniny se spalitelnou fólií nebo jemnozrnným minerálním posypem nebo textilií na horním povrchu tl 4,0mm</t>
  </si>
  <si>
    <t>-1688803029</t>
  </si>
  <si>
    <t>((2,10*2,70)-(1,15*1,15))*2*1,1655" strop</t>
  </si>
  <si>
    <t>(((2,10+2,70)*2*2,15)+((0,80+0,50+0,80)*0,15))*2*1,1655" stěny</t>
  </si>
  <si>
    <t>186</t>
  </si>
  <si>
    <t>998711101</t>
  </si>
  <si>
    <t>Přesun hmot pro izolace proti vodě, vlhkosti a plynům stanovený z hmotnosti přesunovaného materiálu vodorovná dopravní vzdálenost do 50 m v objektech výšky do 6 m</t>
  </si>
  <si>
    <t>-789509907</t>
  </si>
  <si>
    <t>187</t>
  </si>
  <si>
    <t>230202037</t>
  </si>
  <si>
    <t>Montáž chráničky ve výkopu PE 355x21,1 mm</t>
  </si>
  <si>
    <t>285189935</t>
  </si>
  <si>
    <t>6,19+6,35" řad 2 ... chránička PE100RC d355</t>
  </si>
  <si>
    <t>188</t>
  </si>
  <si>
    <t>28613586</t>
  </si>
  <si>
    <t>potrubí vodovodní dvouvrstvé PE100 RC SDR17 355x21,1mm</t>
  </si>
  <si>
    <t>395161219</t>
  </si>
  <si>
    <t>(6,19+6,35)*1,01" řad 2 ... chránička PE100RC d355</t>
  </si>
  <si>
    <t>189</t>
  </si>
  <si>
    <t>230202056</t>
  </si>
  <si>
    <t>Nasunutí potrubní sekce do chráničky DN 200</t>
  </si>
  <si>
    <t>155269837</t>
  </si>
  <si>
    <t>190</t>
  </si>
  <si>
    <t>230202130</t>
  </si>
  <si>
    <t>Montáž kluzných objímek celistvých d 183-220 mm</t>
  </si>
  <si>
    <t>789016701</t>
  </si>
  <si>
    <t>5,00+5,00" řad 2 ... chránička PE100RC d355, potrubí DN200</t>
  </si>
  <si>
    <t>191</t>
  </si>
  <si>
    <t>28655160</t>
  </si>
  <si>
    <t>objímka kluzná ocelová použití plastové potrubí s pryžovou vložkou a distanční podložkou DN200</t>
  </si>
  <si>
    <t>777313598</t>
  </si>
  <si>
    <t>192</t>
  </si>
  <si>
    <t>230202230</t>
  </si>
  <si>
    <t>Utěsnění chráničky manžetou DN 350</t>
  </si>
  <si>
    <t>-675071454</t>
  </si>
  <si>
    <t>2,00+2,00" řad 2 ... chránička PE100RC d355, potrubí DN200</t>
  </si>
  <si>
    <t>193</t>
  </si>
  <si>
    <t>28655125</t>
  </si>
  <si>
    <t xml:space="preserve">manžeta těsnicí na chráničky; EPDM; D trubky = 218 mm; D chráničky = 355 mm; DN 200; DN chráničky 350,  vč. upínací pásky</t>
  </si>
  <si>
    <t>-1651146145</t>
  </si>
  <si>
    <t>194</t>
  </si>
  <si>
    <t>-475360736</t>
  </si>
  <si>
    <t>PS 01 - Úprava elektroinstalace v AŠ1</t>
  </si>
  <si>
    <t>Jan Kratochvíl</t>
  </si>
  <si>
    <t xml:space="preserve">    M02 - Montážní materiál</t>
  </si>
  <si>
    <t xml:space="preserve">    M03 - Polní instrumentace</t>
  </si>
  <si>
    <t xml:space="preserve">    M06 - Uzemnění</t>
  </si>
  <si>
    <t xml:space="preserve">    M16 - Demontáže</t>
  </si>
  <si>
    <t xml:space="preserve">    M30 - Přidružené práce</t>
  </si>
  <si>
    <t>M02</t>
  </si>
  <si>
    <t>Montážní materiál</t>
  </si>
  <si>
    <t>02EM01</t>
  </si>
  <si>
    <t>M - Nástěnné svítidlo</t>
  </si>
  <si>
    <t>ks</t>
  </si>
  <si>
    <t>-662453844</t>
  </si>
  <si>
    <t>Poznámka k položce:_x000d_
Zpětná montáž po provedené rekonstrukci</t>
  </si>
  <si>
    <t>02EM02</t>
  </si>
  <si>
    <t>D - Drobný montážní materiál</t>
  </si>
  <si>
    <t>kpl</t>
  </si>
  <si>
    <t>1699610126</t>
  </si>
  <si>
    <t>M03</t>
  </si>
  <si>
    <t>Polní instrumentace</t>
  </si>
  <si>
    <t>03EM01</t>
  </si>
  <si>
    <t>M - Připojení stávajícího měření tlaku - závitový tlakový snímač</t>
  </si>
  <si>
    <t>-2062949650</t>
  </si>
  <si>
    <t>M06</t>
  </si>
  <si>
    <t>Uzemnění</t>
  </si>
  <si>
    <t>06EM01</t>
  </si>
  <si>
    <t>D+M - Vodič Cu, H07V-K 6 zelenožlutý</t>
  </si>
  <si>
    <t>-1833042275</t>
  </si>
  <si>
    <t>06EM02</t>
  </si>
  <si>
    <t>D+M - Spojovací materiál pro pospojování nerez</t>
  </si>
  <si>
    <t>-2049507266</t>
  </si>
  <si>
    <t>06EM03</t>
  </si>
  <si>
    <t>D+M - Svorka na potrubí ST, vč. nerez pásku délky do 1m</t>
  </si>
  <si>
    <t>97000569</t>
  </si>
  <si>
    <t>06EM04</t>
  </si>
  <si>
    <t>D+M - Drobný montážní materiál</t>
  </si>
  <si>
    <t>-905508730</t>
  </si>
  <si>
    <t>M16</t>
  </si>
  <si>
    <t>Demontáže</t>
  </si>
  <si>
    <t>16EM01</t>
  </si>
  <si>
    <t>M - Demontáž stávajícího měření tlaku - závitový tlakový snímač</t>
  </si>
  <si>
    <t>1763849882</t>
  </si>
  <si>
    <t>Poznámka k položce:_x000d_
Demontovaný elektromateriál bude zachován a po dokončení rekonstrukce armaturní šachty bude zpětně instalován._x000d_
_x000d_
Demontáž stávajícího zařízení MaR - měření tlaku z důvodu rekonstrukce armatur</t>
  </si>
  <si>
    <t>16EM02</t>
  </si>
  <si>
    <t>M - Demontáž stávajícího svítidla</t>
  </si>
  <si>
    <t>1380694389</t>
  </si>
  <si>
    <t>Poznámka k položce:_x000d_
Demontovaný elektromateriál bude zachován a po dokončení rekonstrukce armaturní šachty bude zpětně instalován._x000d_
_x000d_
Demontáž svítidla z důvodu rekonstrukce stropu</t>
  </si>
  <si>
    <t>M30</t>
  </si>
  <si>
    <t>Přidružené práce</t>
  </si>
  <si>
    <t>30EM01</t>
  </si>
  <si>
    <t>HZS - Revize</t>
  </si>
  <si>
    <t>356252965</t>
  </si>
  <si>
    <t>Poznámka k položce:_x000d_
Provedení požadovaných měření a následné zpracování výchozí revize el. zařízení + stanovisko TIČR</t>
  </si>
  <si>
    <t>VRN - Vedlejší rozpočtové náklady</t>
  </si>
  <si>
    <t>VRN - Vedlejší a ostaní rozpočtové náklady</t>
  </si>
  <si>
    <t xml:space="preserve">    ON - Ostatní a vedlejší náklady</t>
  </si>
  <si>
    <t>Vedlejší a ostaní rozpočtové náklady</t>
  </si>
  <si>
    <t>ON</t>
  </si>
  <si>
    <t>Ostatní a vedlejší náklady</t>
  </si>
  <si>
    <t>2.01</t>
  </si>
  <si>
    <t>Zařízení staveniště, vybudování, provoz, odstranění</t>
  </si>
  <si>
    <t>soubor</t>
  </si>
  <si>
    <t>1024</t>
  </si>
  <si>
    <t>1803410877</t>
  </si>
  <si>
    <t xml:space="preserve">Poznámka k položce:_x000d_
příloha B.1_x000d_
</t>
  </si>
  <si>
    <t>2.02</t>
  </si>
  <si>
    <t>Vytýčení stavby</t>
  </si>
  <si>
    <t>2058619892</t>
  </si>
  <si>
    <t>2.03</t>
  </si>
  <si>
    <t>Dokumentace skutečného provedení</t>
  </si>
  <si>
    <t>1949780670</t>
  </si>
  <si>
    <t>Poznámka k položce:_x000d_
příloha B.1</t>
  </si>
  <si>
    <t>2.04</t>
  </si>
  <si>
    <t>Geodetické zaměření skutečného provedení</t>
  </si>
  <si>
    <t>797815754</t>
  </si>
  <si>
    <t>2.05</t>
  </si>
  <si>
    <t>Geometrické plány</t>
  </si>
  <si>
    <t>-27858328</t>
  </si>
  <si>
    <t>2.06</t>
  </si>
  <si>
    <t>Ostatní náklady vyplývající z obchodních podmínek</t>
  </si>
  <si>
    <t>-828495167</t>
  </si>
  <si>
    <t xml:space="preserve">Poznámka k položce:_x000d_
příloha B.1_x000d_
_x000d_
</t>
  </si>
  <si>
    <t>2.07</t>
  </si>
  <si>
    <t>Nájemné za užívání městských pozemků</t>
  </si>
  <si>
    <t>-1282429777</t>
  </si>
  <si>
    <t>2.08</t>
  </si>
  <si>
    <t xml:space="preserve">Hydrogeologický dozor v ochranném pásmu přírodních léčivých zdrojů </t>
  </si>
  <si>
    <t>-1672658781</t>
  </si>
  <si>
    <t>2.09</t>
  </si>
  <si>
    <t>Dodavatelská dokumentace</t>
  </si>
  <si>
    <t>-590561636</t>
  </si>
  <si>
    <t>2.10</t>
  </si>
  <si>
    <t>Zajištění archeologickkého dohledu</t>
  </si>
  <si>
    <t>-1269872654</t>
  </si>
  <si>
    <t>2.11</t>
  </si>
  <si>
    <t xml:space="preserve">Pasportizace objektů a statické zajištění </t>
  </si>
  <si>
    <t>-522490858</t>
  </si>
  <si>
    <t>2.12</t>
  </si>
  <si>
    <t xml:space="preserve">Dočasná dopravní opatření    </t>
  </si>
  <si>
    <t>1589766740</t>
  </si>
  <si>
    <t>2.13</t>
  </si>
  <si>
    <t>Technik BOZP zhotovitele</t>
  </si>
  <si>
    <t>-1310136146</t>
  </si>
  <si>
    <t>2.14</t>
  </si>
  <si>
    <t>Geotechnik zhotovitele a posudek vhodnosti vytěžených zemin pro zpětný zásyp v komunikacích</t>
  </si>
  <si>
    <t>1545662236</t>
  </si>
  <si>
    <t>2.15</t>
  </si>
  <si>
    <t xml:space="preserve">Provizorní zařízení po dobu rekonstrukce vodovodu, jeho odstávky a náhradní zásobování vodou   </t>
  </si>
  <si>
    <t>1681714389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</si>
</sst>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i/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1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9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1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3" fillId="0" borderId="14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4" fillId="4" borderId="6" xfId="0" applyFont="1" applyFill="1" applyBorder="1" applyAlignment="1" applyProtection="1">
      <alignment horizontal="center" vertical="center"/>
    </xf>
    <xf numFmtId="0" fontId="24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4" fillId="4" borderId="7" xfId="0" applyFont="1" applyFill="1" applyBorder="1" applyAlignment="1" applyProtection="1">
      <alignment horizontal="center" vertical="center"/>
    </xf>
    <xf numFmtId="0" fontId="24" fillId="4" borderId="7" xfId="0" applyFont="1" applyFill="1" applyBorder="1" applyAlignment="1" applyProtection="1">
      <alignment horizontal="right" vertical="center"/>
    </xf>
    <xf numFmtId="0" fontId="24" fillId="4" borderId="8" xfId="0" applyFont="1" applyFill="1" applyBorder="1" applyAlignment="1" applyProtection="1">
      <alignment horizontal="left" vertical="center"/>
    </xf>
    <xf numFmtId="0" fontId="24" fillId="4" borderId="0" xfId="0" applyFont="1" applyFill="1" applyAlignment="1" applyProtection="1">
      <alignment horizontal="center" vertical="center"/>
    </xf>
    <xf numFmtId="0" fontId="25" fillId="0" borderId="16" xfId="0" applyFont="1" applyBorder="1" applyAlignment="1" applyProtection="1">
      <alignment horizontal="center" vertical="center" wrapText="1"/>
    </xf>
    <xf numFmtId="0" fontId="25" fillId="0" borderId="17" xfId="0" applyFont="1" applyBorder="1" applyAlignment="1" applyProtection="1">
      <alignment horizontal="center" vertical="center" wrapText="1"/>
    </xf>
    <xf numFmtId="0" fontId="25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horizontal="left" vertical="center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2" fillId="0" borderId="14" xfId="0" applyNumberFormat="1" applyFont="1" applyBorder="1" applyAlignment="1" applyProtection="1">
      <alignment vertical="center"/>
    </xf>
    <xf numFmtId="4" fontId="22" fillId="0" borderId="0" xfId="0" applyNumberFormat="1" applyFont="1" applyBorder="1" applyAlignment="1" applyProtection="1">
      <alignment vertical="center"/>
    </xf>
    <xf numFmtId="166" fontId="22" fillId="0" borderId="0" xfId="0" applyNumberFormat="1" applyFont="1" applyBorder="1" applyAlignment="1" applyProtection="1">
      <alignment vertical="center"/>
    </xf>
    <xf numFmtId="4" fontId="22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0" fontId="30" fillId="0" borderId="0" xfId="0" applyFont="1" applyAlignment="1" applyProtection="1">
      <alignment vertical="center"/>
    </xf>
    <xf numFmtId="4" fontId="30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1" fillId="0" borderId="14" xfId="0" applyNumberFormat="1" applyFont="1" applyBorder="1" applyAlignment="1" applyProtection="1">
      <alignment vertical="center"/>
    </xf>
    <xf numFmtId="4" fontId="31" fillId="0" borderId="0" xfId="0" applyNumberFormat="1" applyFont="1" applyBorder="1" applyAlignment="1" applyProtection="1">
      <alignment vertical="center"/>
    </xf>
    <xf numFmtId="166" fontId="31" fillId="0" borderId="0" xfId="0" applyNumberFormat="1" applyFont="1" applyBorder="1" applyAlignment="1" applyProtection="1">
      <alignment vertical="center"/>
    </xf>
    <xf numFmtId="4" fontId="31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1" fillId="0" borderId="19" xfId="0" applyNumberFormat="1" applyFont="1" applyBorder="1" applyAlignment="1" applyProtection="1">
      <alignment vertical="center"/>
    </xf>
    <xf numFmtId="4" fontId="31" fillId="0" borderId="20" xfId="0" applyNumberFormat="1" applyFont="1" applyBorder="1" applyAlignment="1" applyProtection="1">
      <alignment vertical="center"/>
    </xf>
    <xf numFmtId="166" fontId="31" fillId="0" borderId="20" xfId="0" applyNumberFormat="1" applyFont="1" applyBorder="1" applyAlignment="1" applyProtection="1">
      <alignment vertical="center"/>
    </xf>
    <xf numFmtId="4" fontId="31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4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4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4" fillId="4" borderId="16" xfId="0" applyFont="1" applyFill="1" applyBorder="1" applyAlignment="1" applyProtection="1">
      <alignment horizontal="center" vertical="center" wrapText="1"/>
    </xf>
    <xf numFmtId="0" fontId="24" fillId="4" borderId="17" xfId="0" applyFont="1" applyFill="1" applyBorder="1" applyAlignment="1" applyProtection="1">
      <alignment horizontal="center" vertical="center" wrapText="1"/>
    </xf>
    <xf numFmtId="0" fontId="24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6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4" fillId="0" borderId="22" xfId="0" applyFont="1" applyBorder="1" applyAlignment="1" applyProtection="1">
      <alignment horizontal="center" vertical="center"/>
    </xf>
    <xf numFmtId="49" fontId="24" fillId="0" borderId="22" xfId="0" applyNumberFormat="1" applyFont="1" applyBorder="1" applyAlignment="1" applyProtection="1">
      <alignment horizontal="left" vertical="center" wrapText="1"/>
    </xf>
    <xf numFmtId="0" fontId="24" fillId="0" borderId="22" xfId="0" applyFont="1" applyBorder="1" applyAlignment="1" applyProtection="1">
      <alignment horizontal="left" vertical="center" wrapText="1"/>
    </xf>
    <xf numFmtId="0" fontId="24" fillId="0" borderId="22" xfId="0" applyFont="1" applyBorder="1" applyAlignment="1" applyProtection="1">
      <alignment horizontal="center" vertical="center" wrapText="1"/>
    </xf>
    <xf numFmtId="167" fontId="24" fillId="0" borderId="22" xfId="0" applyNumberFormat="1" applyFont="1" applyBorder="1" applyAlignment="1" applyProtection="1">
      <alignment vertical="center"/>
    </xf>
    <xf numFmtId="4" fontId="24" fillId="2" borderId="22" xfId="0" applyNumberFormat="1" applyFont="1" applyFill="1" applyBorder="1" applyAlignment="1" applyProtection="1">
      <alignment vertical="center"/>
      <protection locked="0"/>
    </xf>
    <xf numFmtId="4" fontId="24" fillId="0" borderId="22" xfId="0" applyNumberFormat="1" applyFont="1" applyBorder="1" applyAlignment="1" applyProtection="1">
      <alignment vertical="center"/>
    </xf>
    <xf numFmtId="0" fontId="25" fillId="2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horizontal="center" vertical="center"/>
    </xf>
    <xf numFmtId="166" fontId="25" fillId="0" borderId="0" xfId="0" applyNumberFormat="1" applyFont="1" applyBorder="1" applyAlignment="1" applyProtection="1">
      <alignment vertical="center"/>
    </xf>
    <xf numFmtId="166" fontId="25" fillId="0" borderId="15" xfId="0" applyNumberFormat="1" applyFont="1" applyBorder="1" applyAlignment="1" applyProtection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7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3" fillId="0" borderId="0" xfId="0" applyFont="1" applyAlignment="1" applyProtection="1">
      <protection locked="0"/>
    </xf>
    <xf numFmtId="4" fontId="13" fillId="0" borderId="0" xfId="0" applyNumberFormat="1" applyFont="1" applyAlignment="1" applyProtection="1"/>
    <xf numFmtId="0" fontId="13" fillId="0" borderId="3" xfId="0" applyFont="1" applyBorder="1" applyAlignment="1"/>
    <xf numFmtId="0" fontId="13" fillId="0" borderId="14" xfId="0" applyFont="1" applyBorder="1" applyAlignment="1" applyProtection="1"/>
    <xf numFmtId="0" fontId="13" fillId="0" borderId="0" xfId="0" applyFont="1" applyBorder="1" applyAlignment="1" applyProtection="1"/>
    <xf numFmtId="166" fontId="13" fillId="0" borderId="0" xfId="0" applyNumberFormat="1" applyFont="1" applyBorder="1" applyAlignment="1" applyProtection="1"/>
    <xf numFmtId="166" fontId="13" fillId="0" borderId="15" xfId="0" applyNumberFormat="1" applyFont="1" applyBorder="1" applyAlignment="1" applyProtection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" fontId="13" fillId="0" borderId="0" xfId="0" applyNumberFormat="1" applyFont="1" applyAlignment="1">
      <alignment vertical="center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19</v>
      </c>
      <c r="AL7" s="24"/>
      <c r="AM7" s="24"/>
      <c r="AN7" s="29" t="s">
        <v>1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20</v>
      </c>
      <c r="E8" s="24"/>
      <c r="F8" s="24"/>
      <c r="G8" s="24"/>
      <c r="H8" s="24"/>
      <c r="I8" s="24"/>
      <c r="J8" s="24"/>
      <c r="K8" s="29" t="s">
        <v>21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22</v>
      </c>
      <c r="AL8" s="24"/>
      <c r="AM8" s="24"/>
      <c r="AN8" s="35" t="s">
        <v>23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24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25</v>
      </c>
      <c r="AL10" s="24"/>
      <c r="AM10" s="24"/>
      <c r="AN10" s="29" t="s">
        <v>26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29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30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25</v>
      </c>
      <c r="AL13" s="24"/>
      <c r="AM13" s="24"/>
      <c r="AN13" s="36" t="s">
        <v>31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31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31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32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25</v>
      </c>
      <c r="AL16" s="24"/>
      <c r="AM16" s="24"/>
      <c r="AN16" s="29" t="s">
        <v>33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34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35</v>
      </c>
      <c r="AO17" s="24"/>
      <c r="AP17" s="24"/>
      <c r="AQ17" s="24"/>
      <c r="AR17" s="22"/>
      <c r="BE17" s="33"/>
      <c r="BS17" s="19" t="s">
        <v>36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37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25</v>
      </c>
      <c r="AL19" s="24"/>
      <c r="AM19" s="24"/>
      <c r="AN19" s="29" t="s">
        <v>1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38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</v>
      </c>
      <c r="AO20" s="24"/>
      <c r="AP20" s="24"/>
      <c r="AQ20" s="24"/>
      <c r="AR20" s="22"/>
      <c r="BE20" s="33"/>
      <c r="BS20" s="19" t="s">
        <v>36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39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16.5" customHeight="1">
      <c r="B23" s="23"/>
      <c r="C23" s="24"/>
      <c r="D23" s="24"/>
      <c r="E23" s="38" t="s">
        <v>40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41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ROUND(AG94,2)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42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43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44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45</v>
      </c>
      <c r="E29" s="49"/>
      <c r="F29" s="34" t="s">
        <v>46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ROUND(AZ94,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ROUND(AV94,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47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ROUND(BA94,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ROUND(AW94,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48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ROUND(BB94,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49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ROUND(BC94,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50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ROUND(BD94,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5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33"/>
    </row>
    <row r="35" s="2" customFormat="1" ht="25.92" customHeight="1">
      <c r="A35" s="40"/>
      <c r="B35" s="41"/>
      <c r="C35" s="54"/>
      <c r="D35" s="55" t="s">
        <v>51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52</v>
      </c>
      <c r="U35" s="56"/>
      <c r="V35" s="56"/>
      <c r="W35" s="56"/>
      <c r="X35" s="58" t="s">
        <v>53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14.4" customHeight="1">
      <c r="A37" s="40"/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6"/>
      <c r="BE37" s="40"/>
    </row>
    <row r="38" s="1" customFormat="1" ht="14.4" customHeight="1">
      <c r="B38" s="23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2"/>
    </row>
    <row r="39" s="1" customFormat="1" ht="14.4" customHeight="1">
      <c r="B39" s="23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2"/>
    </row>
    <row r="40" s="1" customFormat="1" ht="14.4" customHeight="1">
      <c r="B40" s="23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2"/>
    </row>
    <row r="41" s="1" customFormat="1" ht="14.4" customHeight="1">
      <c r="B41" s="23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2"/>
    </row>
    <row r="42" s="1" customFormat="1" ht="14.4" customHeight="1">
      <c r="B42" s="23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2"/>
    </row>
    <row r="43" s="1" customFormat="1" ht="14.4" customHeight="1">
      <c r="B43" s="23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2"/>
    </row>
    <row r="44" s="1" customFormat="1" ht="14.4" customHeight="1">
      <c r="B44" s="23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2"/>
    </row>
    <row r="45" s="1" customFormat="1" ht="14.4" customHeight="1">
      <c r="B45" s="23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2"/>
    </row>
    <row r="46" s="1" customFormat="1" ht="14.4" customHeight="1">
      <c r="B46" s="23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2"/>
    </row>
    <row r="47" s="1" customFormat="1" ht="14.4" customHeight="1">
      <c r="B47" s="23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2"/>
    </row>
    <row r="48" s="1" customFormat="1" ht="14.4" customHeight="1">
      <c r="B48" s="23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2"/>
    </row>
    <row r="49" s="2" customFormat="1" ht="14.4" customHeight="1">
      <c r="B49" s="61"/>
      <c r="C49" s="62"/>
      <c r="D49" s="63" t="s">
        <v>54</v>
      </c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3" t="s">
        <v>55</v>
      </c>
      <c r="AI49" s="64"/>
      <c r="AJ49" s="64"/>
      <c r="AK49" s="64"/>
      <c r="AL49" s="64"/>
      <c r="AM49" s="64"/>
      <c r="AN49" s="64"/>
      <c r="AO49" s="64"/>
      <c r="AP49" s="62"/>
      <c r="AQ49" s="62"/>
      <c r="AR49" s="65"/>
    </row>
    <row r="50">
      <c r="B50" s="23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2"/>
    </row>
    <row r="51">
      <c r="B51" s="23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2"/>
    </row>
    <row r="52">
      <c r="B52" s="23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2"/>
    </row>
    <row r="53">
      <c r="B53" s="23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2"/>
    </row>
    <row r="54">
      <c r="B54" s="23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2"/>
    </row>
    <row r="55">
      <c r="B55" s="23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2"/>
    </row>
    <row r="56">
      <c r="B56" s="23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2"/>
    </row>
    <row r="57">
      <c r="B57" s="23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2"/>
    </row>
    <row r="58">
      <c r="B58" s="23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2"/>
    </row>
    <row r="59">
      <c r="B59" s="23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2"/>
    </row>
    <row r="60" s="2" customFormat="1">
      <c r="A60" s="40"/>
      <c r="B60" s="41"/>
      <c r="C60" s="42"/>
      <c r="D60" s="66" t="s">
        <v>56</v>
      </c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66" t="s">
        <v>57</v>
      </c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66" t="s">
        <v>56</v>
      </c>
      <c r="AI60" s="44"/>
      <c r="AJ60" s="44"/>
      <c r="AK60" s="44"/>
      <c r="AL60" s="44"/>
      <c r="AM60" s="66" t="s">
        <v>57</v>
      </c>
      <c r="AN60" s="44"/>
      <c r="AO60" s="44"/>
      <c r="AP60" s="42"/>
      <c r="AQ60" s="42"/>
      <c r="AR60" s="46"/>
      <c r="BE60" s="40"/>
    </row>
    <row r="61">
      <c r="B61" s="23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2"/>
    </row>
    <row r="62">
      <c r="B62" s="23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2"/>
    </row>
    <row r="63">
      <c r="B63" s="23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2"/>
    </row>
    <row r="64" s="2" customFormat="1">
      <c r="A64" s="40"/>
      <c r="B64" s="41"/>
      <c r="C64" s="42"/>
      <c r="D64" s="63" t="s">
        <v>58</v>
      </c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3" t="s">
        <v>59</v>
      </c>
      <c r="AI64" s="67"/>
      <c r="AJ64" s="67"/>
      <c r="AK64" s="67"/>
      <c r="AL64" s="67"/>
      <c r="AM64" s="67"/>
      <c r="AN64" s="67"/>
      <c r="AO64" s="67"/>
      <c r="AP64" s="42"/>
      <c r="AQ64" s="42"/>
      <c r="AR64" s="46"/>
      <c r="BE64" s="40"/>
    </row>
    <row r="65">
      <c r="B65" s="23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2"/>
    </row>
    <row r="66">
      <c r="B66" s="23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2"/>
    </row>
    <row r="67">
      <c r="B67" s="23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2"/>
    </row>
    <row r="68">
      <c r="B68" s="23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2"/>
    </row>
    <row r="69">
      <c r="B69" s="23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2"/>
    </row>
    <row r="70">
      <c r="B70" s="23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2"/>
    </row>
    <row r="71">
      <c r="B71" s="23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2"/>
    </row>
    <row r="72"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2"/>
    </row>
    <row r="73"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2"/>
    </row>
    <row r="74"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2"/>
    </row>
    <row r="75" s="2" customFormat="1">
      <c r="A75" s="40"/>
      <c r="B75" s="41"/>
      <c r="C75" s="42"/>
      <c r="D75" s="66" t="s">
        <v>56</v>
      </c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66" t="s">
        <v>57</v>
      </c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66" t="s">
        <v>56</v>
      </c>
      <c r="AI75" s="44"/>
      <c r="AJ75" s="44"/>
      <c r="AK75" s="44"/>
      <c r="AL75" s="44"/>
      <c r="AM75" s="66" t="s">
        <v>57</v>
      </c>
      <c r="AN75" s="44"/>
      <c r="AO75" s="44"/>
      <c r="AP75" s="42"/>
      <c r="AQ75" s="42"/>
      <c r="AR75" s="46"/>
      <c r="BE75" s="40"/>
    </row>
    <row r="76" s="2" customForma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6"/>
      <c r="BE76" s="40"/>
    </row>
    <row r="77" s="2" customFormat="1" ht="6.96" customHeight="1">
      <c r="A77" s="40"/>
      <c r="B77" s="68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46"/>
      <c r="BE77" s="40"/>
    </row>
    <row r="81" s="2" customFormat="1" ht="6.96" customHeight="1">
      <c r="A81" s="40"/>
      <c r="B81" s="70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46"/>
      <c r="BE81" s="40"/>
    </row>
    <row r="82" s="2" customFormat="1" ht="24.96" customHeight="1">
      <c r="A82" s="40"/>
      <c r="B82" s="41"/>
      <c r="C82" s="25" t="s">
        <v>60</v>
      </c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6"/>
      <c r="B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6"/>
      <c r="BE83" s="40"/>
    </row>
    <row r="84" s="4" customFormat="1" ht="12" customHeight="1">
      <c r="A84" s="4"/>
      <c r="B84" s="72"/>
      <c r="C84" s="34" t="s">
        <v>13</v>
      </c>
      <c r="D84" s="73"/>
      <c r="E84" s="73"/>
      <c r="F84" s="73"/>
      <c r="G84" s="73"/>
      <c r="H84" s="73"/>
      <c r="I84" s="73"/>
      <c r="J84" s="73"/>
      <c r="K84" s="73"/>
      <c r="L84" s="73" t="str">
        <f>K5</f>
        <v>1640124-18</v>
      </c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4"/>
      <c r="BE84" s="4"/>
    </row>
    <row r="85" s="5" customFormat="1" ht="36.96" customHeight="1">
      <c r="A85" s="5"/>
      <c r="B85" s="75"/>
      <c r="C85" s="76" t="s">
        <v>16</v>
      </c>
      <c r="D85" s="77"/>
      <c r="E85" s="77"/>
      <c r="F85" s="77"/>
      <c r="G85" s="77"/>
      <c r="H85" s="77"/>
      <c r="I85" s="77"/>
      <c r="J85" s="77"/>
      <c r="K85" s="77"/>
      <c r="L85" s="78" t="str">
        <f>K6</f>
        <v>Oprava vodovodu Mariánské Lázně Hlavní třída – 2. etapa</v>
      </c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9"/>
      <c r="BE85" s="5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6"/>
      <c r="BE86" s="40"/>
    </row>
    <row r="87" s="2" customFormat="1" ht="12" customHeight="1">
      <c r="A87" s="40"/>
      <c r="B87" s="41"/>
      <c r="C87" s="34" t="s">
        <v>20</v>
      </c>
      <c r="D87" s="42"/>
      <c r="E87" s="42"/>
      <c r="F87" s="42"/>
      <c r="G87" s="42"/>
      <c r="H87" s="42"/>
      <c r="I87" s="42"/>
      <c r="J87" s="42"/>
      <c r="K87" s="42"/>
      <c r="L87" s="80" t="str">
        <f>IF(K8="","",K8)</f>
        <v>Mariánské Lázně</v>
      </c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34" t="s">
        <v>22</v>
      </c>
      <c r="AJ87" s="42"/>
      <c r="AK87" s="42"/>
      <c r="AL87" s="42"/>
      <c r="AM87" s="81" t="str">
        <f>IF(AN8= "","",AN8)</f>
        <v>11. 3. 2025</v>
      </c>
      <c r="AN87" s="81"/>
      <c r="AO87" s="42"/>
      <c r="AP87" s="42"/>
      <c r="AQ87" s="42"/>
      <c r="AR87" s="46"/>
      <c r="B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6"/>
      <c r="BE88" s="40"/>
    </row>
    <row r="89" s="2" customFormat="1" ht="25.65" customHeight="1">
      <c r="A89" s="40"/>
      <c r="B89" s="41"/>
      <c r="C89" s="34" t="s">
        <v>24</v>
      </c>
      <c r="D89" s="42"/>
      <c r="E89" s="42"/>
      <c r="F89" s="42"/>
      <c r="G89" s="42"/>
      <c r="H89" s="42"/>
      <c r="I89" s="42"/>
      <c r="J89" s="42"/>
      <c r="K89" s="42"/>
      <c r="L89" s="73" t="str">
        <f>IF(E11= "","",E11)</f>
        <v>CHEVAK Cheb a.s., Tršnická 4/11, 305 02 Cheb</v>
      </c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34" t="s">
        <v>32</v>
      </c>
      <c r="AJ89" s="42"/>
      <c r="AK89" s="42"/>
      <c r="AL89" s="42"/>
      <c r="AM89" s="82" t="str">
        <f>IF(E17="","",E17)</f>
        <v>Aquaprocon s.r.o., Divize Praha</v>
      </c>
      <c r="AN89" s="73"/>
      <c r="AO89" s="73"/>
      <c r="AP89" s="73"/>
      <c r="AQ89" s="42"/>
      <c r="AR89" s="46"/>
      <c r="AS89" s="83" t="s">
        <v>61</v>
      </c>
      <c r="AT89" s="84"/>
      <c r="AU89" s="85"/>
      <c r="AV89" s="85"/>
      <c r="AW89" s="85"/>
      <c r="AX89" s="85"/>
      <c r="AY89" s="85"/>
      <c r="AZ89" s="85"/>
      <c r="BA89" s="85"/>
      <c r="BB89" s="85"/>
      <c r="BC89" s="85"/>
      <c r="BD89" s="86"/>
      <c r="BE89" s="40"/>
    </row>
    <row r="90" s="2" customFormat="1" ht="15.15" customHeight="1">
      <c r="A90" s="40"/>
      <c r="B90" s="41"/>
      <c r="C90" s="34" t="s">
        <v>30</v>
      </c>
      <c r="D90" s="42"/>
      <c r="E90" s="42"/>
      <c r="F90" s="42"/>
      <c r="G90" s="42"/>
      <c r="H90" s="42"/>
      <c r="I90" s="42"/>
      <c r="J90" s="42"/>
      <c r="K90" s="42"/>
      <c r="L90" s="73" t="str">
        <f>IF(E14= "Vyplň údaj","",E14)</f>
        <v/>
      </c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34" t="s">
        <v>37</v>
      </c>
      <c r="AJ90" s="42"/>
      <c r="AK90" s="42"/>
      <c r="AL90" s="42"/>
      <c r="AM90" s="82" t="str">
        <f>IF(E20="","",E20)</f>
        <v>Jaroslav Pelnář</v>
      </c>
      <c r="AN90" s="73"/>
      <c r="AO90" s="73"/>
      <c r="AP90" s="73"/>
      <c r="AQ90" s="42"/>
      <c r="AR90" s="46"/>
      <c r="AS90" s="87"/>
      <c r="AT90" s="88"/>
      <c r="AU90" s="89"/>
      <c r="AV90" s="89"/>
      <c r="AW90" s="89"/>
      <c r="AX90" s="89"/>
      <c r="AY90" s="89"/>
      <c r="AZ90" s="89"/>
      <c r="BA90" s="89"/>
      <c r="BB90" s="89"/>
      <c r="BC90" s="89"/>
      <c r="BD90" s="90"/>
      <c r="BE90" s="40"/>
    </row>
    <row r="91" s="2" customFormat="1" ht="10.8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6"/>
      <c r="AS91" s="91"/>
      <c r="AT91" s="92"/>
      <c r="AU91" s="93"/>
      <c r="AV91" s="93"/>
      <c r="AW91" s="93"/>
      <c r="AX91" s="93"/>
      <c r="AY91" s="93"/>
      <c r="AZ91" s="93"/>
      <c r="BA91" s="93"/>
      <c r="BB91" s="93"/>
      <c r="BC91" s="93"/>
      <c r="BD91" s="94"/>
      <c r="BE91" s="40"/>
    </row>
    <row r="92" s="2" customFormat="1" ht="29.28" customHeight="1">
      <c r="A92" s="40"/>
      <c r="B92" s="41"/>
      <c r="C92" s="95" t="s">
        <v>62</v>
      </c>
      <c r="D92" s="96"/>
      <c r="E92" s="96"/>
      <c r="F92" s="96"/>
      <c r="G92" s="96"/>
      <c r="H92" s="97"/>
      <c r="I92" s="98" t="s">
        <v>63</v>
      </c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  <c r="AB92" s="96"/>
      <c r="AC92" s="96"/>
      <c r="AD92" s="96"/>
      <c r="AE92" s="96"/>
      <c r="AF92" s="96"/>
      <c r="AG92" s="99" t="s">
        <v>64</v>
      </c>
      <c r="AH92" s="96"/>
      <c r="AI92" s="96"/>
      <c r="AJ92" s="96"/>
      <c r="AK92" s="96"/>
      <c r="AL92" s="96"/>
      <c r="AM92" s="96"/>
      <c r="AN92" s="98" t="s">
        <v>65</v>
      </c>
      <c r="AO92" s="96"/>
      <c r="AP92" s="100"/>
      <c r="AQ92" s="101" t="s">
        <v>66</v>
      </c>
      <c r="AR92" s="46"/>
      <c r="AS92" s="102" t="s">
        <v>67</v>
      </c>
      <c r="AT92" s="103" t="s">
        <v>68</v>
      </c>
      <c r="AU92" s="103" t="s">
        <v>69</v>
      </c>
      <c r="AV92" s="103" t="s">
        <v>70</v>
      </c>
      <c r="AW92" s="103" t="s">
        <v>71</v>
      </c>
      <c r="AX92" s="103" t="s">
        <v>72</v>
      </c>
      <c r="AY92" s="103" t="s">
        <v>73</v>
      </c>
      <c r="AZ92" s="103" t="s">
        <v>74</v>
      </c>
      <c r="BA92" s="103" t="s">
        <v>75</v>
      </c>
      <c r="BB92" s="103" t="s">
        <v>76</v>
      </c>
      <c r="BC92" s="103" t="s">
        <v>77</v>
      </c>
      <c r="BD92" s="104" t="s">
        <v>78</v>
      </c>
      <c r="BE92" s="40"/>
    </row>
    <row r="93" s="2" customFormat="1" ht="10.8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6"/>
      <c r="AS93" s="105"/>
      <c r="AT93" s="106"/>
      <c r="AU93" s="106"/>
      <c r="AV93" s="106"/>
      <c r="AW93" s="106"/>
      <c r="AX93" s="106"/>
      <c r="AY93" s="106"/>
      <c r="AZ93" s="106"/>
      <c r="BA93" s="106"/>
      <c r="BB93" s="106"/>
      <c r="BC93" s="106"/>
      <c r="BD93" s="107"/>
      <c r="BE93" s="40"/>
    </row>
    <row r="94" s="6" customFormat="1" ht="32.4" customHeight="1">
      <c r="A94" s="6"/>
      <c r="B94" s="108"/>
      <c r="C94" s="109" t="s">
        <v>79</v>
      </c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  <c r="AA94" s="110"/>
      <c r="AB94" s="110"/>
      <c r="AC94" s="110"/>
      <c r="AD94" s="110"/>
      <c r="AE94" s="110"/>
      <c r="AF94" s="110"/>
      <c r="AG94" s="111">
        <f>ROUND(SUM(AG95:AG98),2)</f>
        <v>0</v>
      </c>
      <c r="AH94" s="111"/>
      <c r="AI94" s="111"/>
      <c r="AJ94" s="111"/>
      <c r="AK94" s="111"/>
      <c r="AL94" s="111"/>
      <c r="AM94" s="111"/>
      <c r="AN94" s="112">
        <f>SUM(AG94,AT94)</f>
        <v>0</v>
      </c>
      <c r="AO94" s="112"/>
      <c r="AP94" s="112"/>
      <c r="AQ94" s="113" t="s">
        <v>1</v>
      </c>
      <c r="AR94" s="114"/>
      <c r="AS94" s="115">
        <f>ROUND(SUM(AS95:AS98),2)</f>
        <v>0</v>
      </c>
      <c r="AT94" s="116">
        <f>ROUND(SUM(AV94:AW94),2)</f>
        <v>0</v>
      </c>
      <c r="AU94" s="117">
        <f>ROUND(SUM(AU95:AU98),5)</f>
        <v>0</v>
      </c>
      <c r="AV94" s="116">
        <f>ROUND(AZ94*L29,2)</f>
        <v>0</v>
      </c>
      <c r="AW94" s="116">
        <f>ROUND(BA94*L30,2)</f>
        <v>0</v>
      </c>
      <c r="AX94" s="116">
        <f>ROUND(BB94*L29,2)</f>
        <v>0</v>
      </c>
      <c r="AY94" s="116">
        <f>ROUND(BC94*L30,2)</f>
        <v>0</v>
      </c>
      <c r="AZ94" s="116">
        <f>ROUND(SUM(AZ95:AZ98),2)</f>
        <v>0</v>
      </c>
      <c r="BA94" s="116">
        <f>ROUND(SUM(BA95:BA98),2)</f>
        <v>0</v>
      </c>
      <c r="BB94" s="116">
        <f>ROUND(SUM(BB95:BB98),2)</f>
        <v>0</v>
      </c>
      <c r="BC94" s="116">
        <f>ROUND(SUM(BC95:BC98),2)</f>
        <v>0</v>
      </c>
      <c r="BD94" s="118">
        <f>ROUND(SUM(BD95:BD98),2)</f>
        <v>0</v>
      </c>
      <c r="BE94" s="6"/>
      <c r="BS94" s="119" t="s">
        <v>80</v>
      </c>
      <c r="BT94" s="119" t="s">
        <v>81</v>
      </c>
      <c r="BU94" s="120" t="s">
        <v>82</v>
      </c>
      <c r="BV94" s="119" t="s">
        <v>83</v>
      </c>
      <c r="BW94" s="119" t="s">
        <v>5</v>
      </c>
      <c r="BX94" s="119" t="s">
        <v>84</v>
      </c>
      <c r="CL94" s="119" t="s">
        <v>1</v>
      </c>
    </row>
    <row r="95" s="7" customFormat="1" ht="16.5" customHeight="1">
      <c r="A95" s="121" t="s">
        <v>85</v>
      </c>
      <c r="B95" s="122"/>
      <c r="C95" s="123"/>
      <c r="D95" s="124" t="s">
        <v>86</v>
      </c>
      <c r="E95" s="124"/>
      <c r="F95" s="124"/>
      <c r="G95" s="124"/>
      <c r="H95" s="124"/>
      <c r="I95" s="125"/>
      <c r="J95" s="124" t="s">
        <v>87</v>
      </c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4"/>
      <c r="AA95" s="124"/>
      <c r="AB95" s="124"/>
      <c r="AC95" s="124"/>
      <c r="AD95" s="124"/>
      <c r="AE95" s="124"/>
      <c r="AF95" s="124"/>
      <c r="AG95" s="126">
        <f>'IO 01 - Oprava vodovodu'!J30</f>
        <v>0</v>
      </c>
      <c r="AH95" s="125"/>
      <c r="AI95" s="125"/>
      <c r="AJ95" s="125"/>
      <c r="AK95" s="125"/>
      <c r="AL95" s="125"/>
      <c r="AM95" s="125"/>
      <c r="AN95" s="126">
        <f>SUM(AG95,AT95)</f>
        <v>0</v>
      </c>
      <c r="AO95" s="125"/>
      <c r="AP95" s="125"/>
      <c r="AQ95" s="127" t="s">
        <v>88</v>
      </c>
      <c r="AR95" s="128"/>
      <c r="AS95" s="129">
        <v>0</v>
      </c>
      <c r="AT95" s="130">
        <f>ROUND(SUM(AV95:AW95),2)</f>
        <v>0</v>
      </c>
      <c r="AU95" s="131">
        <f>'IO 01 - Oprava vodovodu'!P129</f>
        <v>0</v>
      </c>
      <c r="AV95" s="130">
        <f>'IO 01 - Oprava vodovodu'!J33</f>
        <v>0</v>
      </c>
      <c r="AW95" s="130">
        <f>'IO 01 - Oprava vodovodu'!J34</f>
        <v>0</v>
      </c>
      <c r="AX95" s="130">
        <f>'IO 01 - Oprava vodovodu'!J35</f>
        <v>0</v>
      </c>
      <c r="AY95" s="130">
        <f>'IO 01 - Oprava vodovodu'!J36</f>
        <v>0</v>
      </c>
      <c r="AZ95" s="130">
        <f>'IO 01 - Oprava vodovodu'!F33</f>
        <v>0</v>
      </c>
      <c r="BA95" s="130">
        <f>'IO 01 - Oprava vodovodu'!F34</f>
        <v>0</v>
      </c>
      <c r="BB95" s="130">
        <f>'IO 01 - Oprava vodovodu'!F35</f>
        <v>0</v>
      </c>
      <c r="BC95" s="130">
        <f>'IO 01 - Oprava vodovodu'!F36</f>
        <v>0</v>
      </c>
      <c r="BD95" s="132">
        <f>'IO 01 - Oprava vodovodu'!F37</f>
        <v>0</v>
      </c>
      <c r="BE95" s="7"/>
      <c r="BT95" s="133" t="s">
        <v>89</v>
      </c>
      <c r="BV95" s="133" t="s">
        <v>83</v>
      </c>
      <c r="BW95" s="133" t="s">
        <v>90</v>
      </c>
      <c r="BX95" s="133" t="s">
        <v>5</v>
      </c>
      <c r="CL95" s="133" t="s">
        <v>1</v>
      </c>
      <c r="CM95" s="133" t="s">
        <v>91</v>
      </c>
    </row>
    <row r="96" s="7" customFormat="1" ht="16.5" customHeight="1">
      <c r="A96" s="121" t="s">
        <v>85</v>
      </c>
      <c r="B96" s="122"/>
      <c r="C96" s="123"/>
      <c r="D96" s="124" t="s">
        <v>92</v>
      </c>
      <c r="E96" s="124"/>
      <c r="F96" s="124"/>
      <c r="G96" s="124"/>
      <c r="H96" s="124"/>
      <c r="I96" s="125"/>
      <c r="J96" s="124" t="s">
        <v>93</v>
      </c>
      <c r="K96" s="124"/>
      <c r="L96" s="124"/>
      <c r="M96" s="124"/>
      <c r="N96" s="124"/>
      <c r="O96" s="124"/>
      <c r="P96" s="124"/>
      <c r="Q96" s="124"/>
      <c r="R96" s="124"/>
      <c r="S96" s="124"/>
      <c r="T96" s="124"/>
      <c r="U96" s="124"/>
      <c r="V96" s="124"/>
      <c r="W96" s="124"/>
      <c r="X96" s="124"/>
      <c r="Y96" s="124"/>
      <c r="Z96" s="124"/>
      <c r="AA96" s="124"/>
      <c r="AB96" s="124"/>
      <c r="AC96" s="124"/>
      <c r="AD96" s="124"/>
      <c r="AE96" s="124"/>
      <c r="AF96" s="124"/>
      <c r="AG96" s="126">
        <f>'IO 02 - Přepojení vodovodu'!J30</f>
        <v>0</v>
      </c>
      <c r="AH96" s="125"/>
      <c r="AI96" s="125"/>
      <c r="AJ96" s="125"/>
      <c r="AK96" s="125"/>
      <c r="AL96" s="125"/>
      <c r="AM96" s="125"/>
      <c r="AN96" s="126">
        <f>SUM(AG96,AT96)</f>
        <v>0</v>
      </c>
      <c r="AO96" s="125"/>
      <c r="AP96" s="125"/>
      <c r="AQ96" s="127" t="s">
        <v>88</v>
      </c>
      <c r="AR96" s="128"/>
      <c r="AS96" s="129">
        <v>0</v>
      </c>
      <c r="AT96" s="130">
        <f>ROUND(SUM(AV96:AW96),2)</f>
        <v>0</v>
      </c>
      <c r="AU96" s="131">
        <f>'IO 02 - Přepojení vodovodu'!P131</f>
        <v>0</v>
      </c>
      <c r="AV96" s="130">
        <f>'IO 02 - Přepojení vodovodu'!J33</f>
        <v>0</v>
      </c>
      <c r="AW96" s="130">
        <f>'IO 02 - Přepojení vodovodu'!J34</f>
        <v>0</v>
      </c>
      <c r="AX96" s="130">
        <f>'IO 02 - Přepojení vodovodu'!J35</f>
        <v>0</v>
      </c>
      <c r="AY96" s="130">
        <f>'IO 02 - Přepojení vodovodu'!J36</f>
        <v>0</v>
      </c>
      <c r="AZ96" s="130">
        <f>'IO 02 - Přepojení vodovodu'!F33</f>
        <v>0</v>
      </c>
      <c r="BA96" s="130">
        <f>'IO 02 - Přepojení vodovodu'!F34</f>
        <v>0</v>
      </c>
      <c r="BB96" s="130">
        <f>'IO 02 - Přepojení vodovodu'!F35</f>
        <v>0</v>
      </c>
      <c r="BC96" s="130">
        <f>'IO 02 - Přepojení vodovodu'!F36</f>
        <v>0</v>
      </c>
      <c r="BD96" s="132">
        <f>'IO 02 - Přepojení vodovodu'!F37</f>
        <v>0</v>
      </c>
      <c r="BE96" s="7"/>
      <c r="BT96" s="133" t="s">
        <v>89</v>
      </c>
      <c r="BV96" s="133" t="s">
        <v>83</v>
      </c>
      <c r="BW96" s="133" t="s">
        <v>94</v>
      </c>
      <c r="BX96" s="133" t="s">
        <v>5</v>
      </c>
      <c r="CL96" s="133" t="s">
        <v>1</v>
      </c>
      <c r="CM96" s="133" t="s">
        <v>91</v>
      </c>
    </row>
    <row r="97" s="7" customFormat="1" ht="16.5" customHeight="1">
      <c r="A97" s="121" t="s">
        <v>85</v>
      </c>
      <c r="B97" s="122"/>
      <c r="C97" s="123"/>
      <c r="D97" s="124" t="s">
        <v>95</v>
      </c>
      <c r="E97" s="124"/>
      <c r="F97" s="124"/>
      <c r="G97" s="124"/>
      <c r="H97" s="124"/>
      <c r="I97" s="125"/>
      <c r="J97" s="124" t="s">
        <v>96</v>
      </c>
      <c r="K97" s="124"/>
      <c r="L97" s="124"/>
      <c r="M97" s="124"/>
      <c r="N97" s="124"/>
      <c r="O97" s="124"/>
      <c r="P97" s="124"/>
      <c r="Q97" s="124"/>
      <c r="R97" s="124"/>
      <c r="S97" s="124"/>
      <c r="T97" s="124"/>
      <c r="U97" s="124"/>
      <c r="V97" s="124"/>
      <c r="W97" s="124"/>
      <c r="X97" s="124"/>
      <c r="Y97" s="124"/>
      <c r="Z97" s="124"/>
      <c r="AA97" s="124"/>
      <c r="AB97" s="124"/>
      <c r="AC97" s="124"/>
      <c r="AD97" s="124"/>
      <c r="AE97" s="124"/>
      <c r="AF97" s="124"/>
      <c r="AG97" s="126">
        <f>'PS 01 - Úprava elektroins...'!J30</f>
        <v>0</v>
      </c>
      <c r="AH97" s="125"/>
      <c r="AI97" s="125"/>
      <c r="AJ97" s="125"/>
      <c r="AK97" s="125"/>
      <c r="AL97" s="125"/>
      <c r="AM97" s="125"/>
      <c r="AN97" s="126">
        <f>SUM(AG97,AT97)</f>
        <v>0</v>
      </c>
      <c r="AO97" s="125"/>
      <c r="AP97" s="125"/>
      <c r="AQ97" s="127" t="s">
        <v>97</v>
      </c>
      <c r="AR97" s="128"/>
      <c r="AS97" s="129">
        <v>0</v>
      </c>
      <c r="AT97" s="130">
        <f>ROUND(SUM(AV97:AW97),2)</f>
        <v>0</v>
      </c>
      <c r="AU97" s="131">
        <f>'PS 01 - Úprava elektroins...'!P122</f>
        <v>0</v>
      </c>
      <c r="AV97" s="130">
        <f>'PS 01 - Úprava elektroins...'!J33</f>
        <v>0</v>
      </c>
      <c r="AW97" s="130">
        <f>'PS 01 - Úprava elektroins...'!J34</f>
        <v>0</v>
      </c>
      <c r="AX97" s="130">
        <f>'PS 01 - Úprava elektroins...'!J35</f>
        <v>0</v>
      </c>
      <c r="AY97" s="130">
        <f>'PS 01 - Úprava elektroins...'!J36</f>
        <v>0</v>
      </c>
      <c r="AZ97" s="130">
        <f>'PS 01 - Úprava elektroins...'!F33</f>
        <v>0</v>
      </c>
      <c r="BA97" s="130">
        <f>'PS 01 - Úprava elektroins...'!F34</f>
        <v>0</v>
      </c>
      <c r="BB97" s="130">
        <f>'PS 01 - Úprava elektroins...'!F35</f>
        <v>0</v>
      </c>
      <c r="BC97" s="130">
        <f>'PS 01 - Úprava elektroins...'!F36</f>
        <v>0</v>
      </c>
      <c r="BD97" s="132">
        <f>'PS 01 - Úprava elektroins...'!F37</f>
        <v>0</v>
      </c>
      <c r="BE97" s="7"/>
      <c r="BT97" s="133" t="s">
        <v>89</v>
      </c>
      <c r="BV97" s="133" t="s">
        <v>83</v>
      </c>
      <c r="BW97" s="133" t="s">
        <v>98</v>
      </c>
      <c r="BX97" s="133" t="s">
        <v>5</v>
      </c>
      <c r="CL97" s="133" t="s">
        <v>1</v>
      </c>
      <c r="CM97" s="133" t="s">
        <v>91</v>
      </c>
    </row>
    <row r="98" s="7" customFormat="1" ht="16.5" customHeight="1">
      <c r="A98" s="121" t="s">
        <v>85</v>
      </c>
      <c r="B98" s="122"/>
      <c r="C98" s="123"/>
      <c r="D98" s="124" t="s">
        <v>99</v>
      </c>
      <c r="E98" s="124"/>
      <c r="F98" s="124"/>
      <c r="G98" s="124"/>
      <c r="H98" s="124"/>
      <c r="I98" s="125"/>
      <c r="J98" s="124" t="s">
        <v>100</v>
      </c>
      <c r="K98" s="124"/>
      <c r="L98" s="124"/>
      <c r="M98" s="124"/>
      <c r="N98" s="124"/>
      <c r="O98" s="124"/>
      <c r="P98" s="124"/>
      <c r="Q98" s="124"/>
      <c r="R98" s="124"/>
      <c r="S98" s="124"/>
      <c r="T98" s="124"/>
      <c r="U98" s="124"/>
      <c r="V98" s="124"/>
      <c r="W98" s="124"/>
      <c r="X98" s="124"/>
      <c r="Y98" s="124"/>
      <c r="Z98" s="124"/>
      <c r="AA98" s="124"/>
      <c r="AB98" s="124"/>
      <c r="AC98" s="124"/>
      <c r="AD98" s="124"/>
      <c r="AE98" s="124"/>
      <c r="AF98" s="124"/>
      <c r="AG98" s="126">
        <f>'VRN - Vedlejší rozpočtové...'!J30</f>
        <v>0</v>
      </c>
      <c r="AH98" s="125"/>
      <c r="AI98" s="125"/>
      <c r="AJ98" s="125"/>
      <c r="AK98" s="125"/>
      <c r="AL98" s="125"/>
      <c r="AM98" s="125"/>
      <c r="AN98" s="126">
        <f>SUM(AG98,AT98)</f>
        <v>0</v>
      </c>
      <c r="AO98" s="125"/>
      <c r="AP98" s="125"/>
      <c r="AQ98" s="127" t="s">
        <v>101</v>
      </c>
      <c r="AR98" s="128"/>
      <c r="AS98" s="134">
        <v>0</v>
      </c>
      <c r="AT98" s="135">
        <f>ROUND(SUM(AV98:AW98),2)</f>
        <v>0</v>
      </c>
      <c r="AU98" s="136">
        <f>'VRN - Vedlejší rozpočtové...'!P118</f>
        <v>0</v>
      </c>
      <c r="AV98" s="135">
        <f>'VRN - Vedlejší rozpočtové...'!J33</f>
        <v>0</v>
      </c>
      <c r="AW98" s="135">
        <f>'VRN - Vedlejší rozpočtové...'!J34</f>
        <v>0</v>
      </c>
      <c r="AX98" s="135">
        <f>'VRN - Vedlejší rozpočtové...'!J35</f>
        <v>0</v>
      </c>
      <c r="AY98" s="135">
        <f>'VRN - Vedlejší rozpočtové...'!J36</f>
        <v>0</v>
      </c>
      <c r="AZ98" s="135">
        <f>'VRN - Vedlejší rozpočtové...'!F33</f>
        <v>0</v>
      </c>
      <c r="BA98" s="135">
        <f>'VRN - Vedlejší rozpočtové...'!F34</f>
        <v>0</v>
      </c>
      <c r="BB98" s="135">
        <f>'VRN - Vedlejší rozpočtové...'!F35</f>
        <v>0</v>
      </c>
      <c r="BC98" s="135">
        <f>'VRN - Vedlejší rozpočtové...'!F36</f>
        <v>0</v>
      </c>
      <c r="BD98" s="137">
        <f>'VRN - Vedlejší rozpočtové...'!F37</f>
        <v>0</v>
      </c>
      <c r="BE98" s="7"/>
      <c r="BT98" s="133" t="s">
        <v>89</v>
      </c>
      <c r="BV98" s="133" t="s">
        <v>83</v>
      </c>
      <c r="BW98" s="133" t="s">
        <v>102</v>
      </c>
      <c r="BX98" s="133" t="s">
        <v>5</v>
      </c>
      <c r="CL98" s="133" t="s">
        <v>1</v>
      </c>
      <c r="CM98" s="133" t="s">
        <v>91</v>
      </c>
    </row>
    <row r="99" s="2" customFormat="1" ht="30" customHeight="1">
      <c r="A99" s="40"/>
      <c r="B99" s="41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6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="2" customFormat="1" ht="6.96" customHeight="1">
      <c r="A100" s="40"/>
      <c r="B100" s="68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69"/>
      <c r="AP100" s="69"/>
      <c r="AQ100" s="69"/>
      <c r="AR100" s="46"/>
      <c r="AS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</sheetData>
  <sheetProtection sheet="1" formatColumns="0" formatRows="0" objects="1" scenarios="1" spinCount="100000" saltValue="a+aGullUg9cZYXacj+13iGV7oQ5mIvQVNv4iltSlcqJFOYx+nPTBJpIWeW1Iab3YYA0O/38KQU9OEybh+M6qdQ==" hashValue="laBR7cbxb9hc8WnGYiktFMEMvpFcYSTs3LRogmTfWsMsktQSYVLuRGVX8IgghGgVvw6hr6rTrJWGpC26KM4W8g==" algorithmName="SHA-512" password="C71F"/>
  <mergeCells count="54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IO 01 - Oprava vodovodu'!C2" display="/"/>
    <hyperlink ref="A96" location="'IO 02 - Přepojení vodovodu'!C2" display="/"/>
    <hyperlink ref="A97" location="'PS 01 - Úprava elektroins...'!C2" display="/"/>
    <hyperlink ref="A98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90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2"/>
      <c r="AT3" s="19" t="s">
        <v>91</v>
      </c>
    </row>
    <row r="4" s="1" customFormat="1" ht="24.96" customHeight="1">
      <c r="B4" s="22"/>
      <c r="D4" s="140" t="s">
        <v>103</v>
      </c>
      <c r="L4" s="22"/>
      <c r="M4" s="141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2" t="s">
        <v>16</v>
      </c>
      <c r="L6" s="22"/>
    </row>
    <row r="7" s="1" customFormat="1" ht="16.5" customHeight="1">
      <c r="B7" s="22"/>
      <c r="E7" s="143" t="str">
        <f>'Rekapitulace stavby'!K6</f>
        <v>Oprava vodovodu Mariánské Lázně Hlavní třída – 2. etapa</v>
      </c>
      <c r="F7" s="142"/>
      <c r="G7" s="142"/>
      <c r="H7" s="142"/>
      <c r="L7" s="22"/>
    </row>
    <row r="8" s="2" customFormat="1" ht="12" customHeight="1">
      <c r="A8" s="40"/>
      <c r="B8" s="46"/>
      <c r="C8" s="40"/>
      <c r="D8" s="142" t="s">
        <v>104</v>
      </c>
      <c r="E8" s="40"/>
      <c r="F8" s="40"/>
      <c r="G8" s="40"/>
      <c r="H8" s="40"/>
      <c r="I8" s="40"/>
      <c r="J8" s="40"/>
      <c r="K8" s="40"/>
      <c r="L8" s="65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4" t="s">
        <v>105</v>
      </c>
      <c r="F9" s="40"/>
      <c r="G9" s="40"/>
      <c r="H9" s="40"/>
      <c r="I9" s="40"/>
      <c r="J9" s="40"/>
      <c r="K9" s="40"/>
      <c r="L9" s="65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65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2" t="s">
        <v>18</v>
      </c>
      <c r="E11" s="40"/>
      <c r="F11" s="145" t="s">
        <v>1</v>
      </c>
      <c r="G11" s="40"/>
      <c r="H11" s="40"/>
      <c r="I11" s="142" t="s">
        <v>19</v>
      </c>
      <c r="J11" s="145" t="s">
        <v>1</v>
      </c>
      <c r="K11" s="40"/>
      <c r="L11" s="65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2" t="s">
        <v>20</v>
      </c>
      <c r="E12" s="40"/>
      <c r="F12" s="145" t="s">
        <v>21</v>
      </c>
      <c r="G12" s="40"/>
      <c r="H12" s="40"/>
      <c r="I12" s="142" t="s">
        <v>22</v>
      </c>
      <c r="J12" s="146" t="str">
        <f>'Rekapitulace stavby'!AN8</f>
        <v>11. 3. 2025</v>
      </c>
      <c r="K12" s="40"/>
      <c r="L12" s="65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65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2" t="s">
        <v>24</v>
      </c>
      <c r="E14" s="40"/>
      <c r="F14" s="40"/>
      <c r="G14" s="40"/>
      <c r="H14" s="40"/>
      <c r="I14" s="142" t="s">
        <v>25</v>
      </c>
      <c r="J14" s="145" t="s">
        <v>26</v>
      </c>
      <c r="K14" s="40"/>
      <c r="L14" s="65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45" t="s">
        <v>27</v>
      </c>
      <c r="F15" s="40"/>
      <c r="G15" s="40"/>
      <c r="H15" s="40"/>
      <c r="I15" s="142" t="s">
        <v>28</v>
      </c>
      <c r="J15" s="145" t="s">
        <v>29</v>
      </c>
      <c r="K15" s="40"/>
      <c r="L15" s="65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65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2" t="s">
        <v>30</v>
      </c>
      <c r="E17" s="40"/>
      <c r="F17" s="40"/>
      <c r="G17" s="40"/>
      <c r="H17" s="40"/>
      <c r="I17" s="142" t="s">
        <v>25</v>
      </c>
      <c r="J17" s="35" t="str">
        <f>'Rekapitulace stavby'!AN13</f>
        <v>Vyplň údaj</v>
      </c>
      <c r="K17" s="40"/>
      <c r="L17" s="65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45"/>
      <c r="G18" s="145"/>
      <c r="H18" s="145"/>
      <c r="I18" s="142" t="s">
        <v>28</v>
      </c>
      <c r="J18" s="35" t="str">
        <f>'Rekapitulace stavby'!AN14</f>
        <v>Vyplň údaj</v>
      </c>
      <c r="K18" s="40"/>
      <c r="L18" s="65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65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2" t="s">
        <v>32</v>
      </c>
      <c r="E20" s="40"/>
      <c r="F20" s="40"/>
      <c r="G20" s="40"/>
      <c r="H20" s="40"/>
      <c r="I20" s="142" t="s">
        <v>25</v>
      </c>
      <c r="J20" s="145" t="s">
        <v>33</v>
      </c>
      <c r="K20" s="40"/>
      <c r="L20" s="65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45" t="s">
        <v>34</v>
      </c>
      <c r="F21" s="40"/>
      <c r="G21" s="40"/>
      <c r="H21" s="40"/>
      <c r="I21" s="142" t="s">
        <v>28</v>
      </c>
      <c r="J21" s="145" t="s">
        <v>35</v>
      </c>
      <c r="K21" s="40"/>
      <c r="L21" s="65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65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2" t="s">
        <v>37</v>
      </c>
      <c r="E23" s="40"/>
      <c r="F23" s="40"/>
      <c r="G23" s="40"/>
      <c r="H23" s="40"/>
      <c r="I23" s="142" t="s">
        <v>25</v>
      </c>
      <c r="J23" s="145" t="s">
        <v>1</v>
      </c>
      <c r="K23" s="40"/>
      <c r="L23" s="65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45" t="s">
        <v>38</v>
      </c>
      <c r="F24" s="40"/>
      <c r="G24" s="40"/>
      <c r="H24" s="40"/>
      <c r="I24" s="142" t="s">
        <v>28</v>
      </c>
      <c r="J24" s="145" t="s">
        <v>1</v>
      </c>
      <c r="K24" s="40"/>
      <c r="L24" s="65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65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2" t="s">
        <v>39</v>
      </c>
      <c r="E26" s="40"/>
      <c r="F26" s="40"/>
      <c r="G26" s="40"/>
      <c r="H26" s="40"/>
      <c r="I26" s="40"/>
      <c r="J26" s="40"/>
      <c r="K26" s="40"/>
      <c r="L26" s="65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65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1"/>
      <c r="E29" s="151"/>
      <c r="F29" s="151"/>
      <c r="G29" s="151"/>
      <c r="H29" s="151"/>
      <c r="I29" s="151"/>
      <c r="J29" s="151"/>
      <c r="K29" s="151"/>
      <c r="L29" s="65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2" t="s">
        <v>41</v>
      </c>
      <c r="E30" s="40"/>
      <c r="F30" s="40"/>
      <c r="G30" s="40"/>
      <c r="H30" s="40"/>
      <c r="I30" s="40"/>
      <c r="J30" s="153">
        <f>ROUND(J129, 2)</f>
        <v>0</v>
      </c>
      <c r="K30" s="40"/>
      <c r="L30" s="65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1"/>
      <c r="E31" s="151"/>
      <c r="F31" s="151"/>
      <c r="G31" s="151"/>
      <c r="H31" s="151"/>
      <c r="I31" s="151"/>
      <c r="J31" s="151"/>
      <c r="K31" s="151"/>
      <c r="L31" s="65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4" t="s">
        <v>43</v>
      </c>
      <c r="G32" s="40"/>
      <c r="H32" s="40"/>
      <c r="I32" s="154" t="s">
        <v>42</v>
      </c>
      <c r="J32" s="154" t="s">
        <v>44</v>
      </c>
      <c r="K32" s="40"/>
      <c r="L32" s="65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5" t="s">
        <v>45</v>
      </c>
      <c r="E33" s="142" t="s">
        <v>46</v>
      </c>
      <c r="F33" s="156">
        <f>ROUND((SUM(BE129:BE1030)),  2)</f>
        <v>0</v>
      </c>
      <c r="G33" s="40"/>
      <c r="H33" s="40"/>
      <c r="I33" s="157">
        <v>0.20999999999999999</v>
      </c>
      <c r="J33" s="156">
        <f>ROUND(((SUM(BE129:BE1030))*I33),  2)</f>
        <v>0</v>
      </c>
      <c r="K33" s="40"/>
      <c r="L33" s="65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2" t="s">
        <v>47</v>
      </c>
      <c r="F34" s="156">
        <f>ROUND((SUM(BF129:BF1030)),  2)</f>
        <v>0</v>
      </c>
      <c r="G34" s="40"/>
      <c r="H34" s="40"/>
      <c r="I34" s="157">
        <v>0.12</v>
      </c>
      <c r="J34" s="156">
        <f>ROUND(((SUM(BF129:BF1030))*I34),  2)</f>
        <v>0</v>
      </c>
      <c r="K34" s="40"/>
      <c r="L34" s="65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2" t="s">
        <v>48</v>
      </c>
      <c r="F35" s="156">
        <f>ROUND((SUM(BG129:BG1030)),  2)</f>
        <v>0</v>
      </c>
      <c r="G35" s="40"/>
      <c r="H35" s="40"/>
      <c r="I35" s="157">
        <v>0.20999999999999999</v>
      </c>
      <c r="J35" s="156">
        <f>0</f>
        <v>0</v>
      </c>
      <c r="K35" s="40"/>
      <c r="L35" s="65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2" t="s">
        <v>49</v>
      </c>
      <c r="F36" s="156">
        <f>ROUND((SUM(BH129:BH1030)),  2)</f>
        <v>0</v>
      </c>
      <c r="G36" s="40"/>
      <c r="H36" s="40"/>
      <c r="I36" s="157">
        <v>0.12</v>
      </c>
      <c r="J36" s="156">
        <f>0</f>
        <v>0</v>
      </c>
      <c r="K36" s="40"/>
      <c r="L36" s="65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2" t="s">
        <v>50</v>
      </c>
      <c r="F37" s="156">
        <f>ROUND((SUM(BI129:BI1030)),  2)</f>
        <v>0</v>
      </c>
      <c r="G37" s="40"/>
      <c r="H37" s="40"/>
      <c r="I37" s="157">
        <v>0</v>
      </c>
      <c r="J37" s="156">
        <f>0</f>
        <v>0</v>
      </c>
      <c r="K37" s="40"/>
      <c r="L37" s="65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65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8"/>
      <c r="D39" s="159" t="s">
        <v>51</v>
      </c>
      <c r="E39" s="160"/>
      <c r="F39" s="160"/>
      <c r="G39" s="161" t="s">
        <v>52</v>
      </c>
      <c r="H39" s="162" t="s">
        <v>53</v>
      </c>
      <c r="I39" s="160"/>
      <c r="J39" s="163">
        <f>SUM(J30:J37)</f>
        <v>0</v>
      </c>
      <c r="K39" s="164"/>
      <c r="L39" s="65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65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65"/>
      <c r="D50" s="165" t="s">
        <v>54</v>
      </c>
      <c r="E50" s="166"/>
      <c r="F50" s="166"/>
      <c r="G50" s="165" t="s">
        <v>55</v>
      </c>
      <c r="H50" s="166"/>
      <c r="I50" s="166"/>
      <c r="J50" s="166"/>
      <c r="K50" s="166"/>
      <c r="L50" s="6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40"/>
      <c r="B61" s="46"/>
      <c r="C61" s="40"/>
      <c r="D61" s="167" t="s">
        <v>56</v>
      </c>
      <c r="E61" s="168"/>
      <c r="F61" s="169" t="s">
        <v>57</v>
      </c>
      <c r="G61" s="167" t="s">
        <v>56</v>
      </c>
      <c r="H61" s="168"/>
      <c r="I61" s="168"/>
      <c r="J61" s="170" t="s">
        <v>57</v>
      </c>
      <c r="K61" s="168"/>
      <c r="L61" s="65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40"/>
      <c r="B65" s="46"/>
      <c r="C65" s="40"/>
      <c r="D65" s="165" t="s">
        <v>58</v>
      </c>
      <c r="E65" s="171"/>
      <c r="F65" s="171"/>
      <c r="G65" s="165" t="s">
        <v>59</v>
      </c>
      <c r="H65" s="171"/>
      <c r="I65" s="171"/>
      <c r="J65" s="171"/>
      <c r="K65" s="171"/>
      <c r="L65" s="65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40"/>
      <c r="B76" s="46"/>
      <c r="C76" s="40"/>
      <c r="D76" s="167" t="s">
        <v>56</v>
      </c>
      <c r="E76" s="168"/>
      <c r="F76" s="169" t="s">
        <v>57</v>
      </c>
      <c r="G76" s="167" t="s">
        <v>56</v>
      </c>
      <c r="H76" s="168"/>
      <c r="I76" s="168"/>
      <c r="J76" s="170" t="s">
        <v>57</v>
      </c>
      <c r="K76" s="168"/>
      <c r="L76" s="65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4.4" customHeight="1">
      <c r="A77" s="40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5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81" s="2" customFormat="1" ht="6.96" customHeight="1">
      <c r="A81" s="40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5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5" t="s">
        <v>106</v>
      </c>
      <c r="D82" s="42"/>
      <c r="E82" s="42"/>
      <c r="F82" s="42"/>
      <c r="G82" s="42"/>
      <c r="H82" s="42"/>
      <c r="I82" s="42"/>
      <c r="J82" s="42"/>
      <c r="K82" s="42"/>
      <c r="L82" s="65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65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16</v>
      </c>
      <c r="D84" s="42"/>
      <c r="E84" s="42"/>
      <c r="F84" s="42"/>
      <c r="G84" s="42"/>
      <c r="H84" s="42"/>
      <c r="I84" s="42"/>
      <c r="J84" s="42"/>
      <c r="K84" s="42"/>
      <c r="L84" s="65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176" t="str">
        <f>E7</f>
        <v>Oprava vodovodu Mariánské Lázně Hlavní třída – 2. etapa</v>
      </c>
      <c r="F85" s="34"/>
      <c r="G85" s="34"/>
      <c r="H85" s="34"/>
      <c r="I85" s="42"/>
      <c r="J85" s="42"/>
      <c r="K85" s="42"/>
      <c r="L85" s="65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104</v>
      </c>
      <c r="D86" s="42"/>
      <c r="E86" s="42"/>
      <c r="F86" s="42"/>
      <c r="G86" s="42"/>
      <c r="H86" s="42"/>
      <c r="I86" s="42"/>
      <c r="J86" s="42"/>
      <c r="K86" s="42"/>
      <c r="L86" s="65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6.5" customHeight="1">
      <c r="A87" s="40"/>
      <c r="B87" s="41"/>
      <c r="C87" s="42"/>
      <c r="D87" s="42"/>
      <c r="E87" s="78" t="str">
        <f>E9</f>
        <v>IO 01 - Oprava vodovodu</v>
      </c>
      <c r="F87" s="42"/>
      <c r="G87" s="42"/>
      <c r="H87" s="42"/>
      <c r="I87" s="42"/>
      <c r="J87" s="42"/>
      <c r="K87" s="42"/>
      <c r="L87" s="65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65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2" customHeight="1">
      <c r="A89" s="40"/>
      <c r="B89" s="41"/>
      <c r="C89" s="34" t="s">
        <v>20</v>
      </c>
      <c r="D89" s="42"/>
      <c r="E89" s="42"/>
      <c r="F89" s="29" t="str">
        <f>F12</f>
        <v>Mariánské Lázně</v>
      </c>
      <c r="G89" s="42"/>
      <c r="H89" s="42"/>
      <c r="I89" s="34" t="s">
        <v>22</v>
      </c>
      <c r="J89" s="81" t="str">
        <f>IF(J12="","",J12)</f>
        <v>11. 3. 2025</v>
      </c>
      <c r="K89" s="42"/>
      <c r="L89" s="65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65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25.65" customHeight="1">
      <c r="A91" s="40"/>
      <c r="B91" s="41"/>
      <c r="C91" s="34" t="s">
        <v>24</v>
      </c>
      <c r="D91" s="42"/>
      <c r="E91" s="42"/>
      <c r="F91" s="29" t="str">
        <f>E15</f>
        <v>CHEVAK Cheb a.s., Tršnická 4/11, 305 02 Cheb</v>
      </c>
      <c r="G91" s="42"/>
      <c r="H91" s="42"/>
      <c r="I91" s="34" t="s">
        <v>32</v>
      </c>
      <c r="J91" s="38" t="str">
        <f>E21</f>
        <v>Aquaprocon s.r.o., Divize Praha</v>
      </c>
      <c r="K91" s="42"/>
      <c r="L91" s="65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5.15" customHeight="1">
      <c r="A92" s="40"/>
      <c r="B92" s="41"/>
      <c r="C92" s="34" t="s">
        <v>30</v>
      </c>
      <c r="D92" s="42"/>
      <c r="E92" s="42"/>
      <c r="F92" s="29" t="str">
        <f>IF(E18="","",E18)</f>
        <v>Vyplň údaj</v>
      </c>
      <c r="G92" s="42"/>
      <c r="H92" s="42"/>
      <c r="I92" s="34" t="s">
        <v>37</v>
      </c>
      <c r="J92" s="38" t="str">
        <f>E24</f>
        <v>Jaroslav Pelnář</v>
      </c>
      <c r="K92" s="42"/>
      <c r="L92" s="65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0.32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65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29.28" customHeight="1">
      <c r="A94" s="40"/>
      <c r="B94" s="41"/>
      <c r="C94" s="177" t="s">
        <v>107</v>
      </c>
      <c r="D94" s="178"/>
      <c r="E94" s="178"/>
      <c r="F94" s="178"/>
      <c r="G94" s="178"/>
      <c r="H94" s="178"/>
      <c r="I94" s="178"/>
      <c r="J94" s="179" t="s">
        <v>108</v>
      </c>
      <c r="K94" s="178"/>
      <c r="L94" s="65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0.32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65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22.8" customHeight="1">
      <c r="A96" s="40"/>
      <c r="B96" s="41"/>
      <c r="C96" s="180" t="s">
        <v>109</v>
      </c>
      <c r="D96" s="42"/>
      <c r="E96" s="42"/>
      <c r="F96" s="42"/>
      <c r="G96" s="42"/>
      <c r="H96" s="42"/>
      <c r="I96" s="42"/>
      <c r="J96" s="112">
        <f>J129</f>
        <v>0</v>
      </c>
      <c r="K96" s="42"/>
      <c r="L96" s="65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U96" s="19" t="s">
        <v>110</v>
      </c>
    </row>
    <row r="97" s="9" customFormat="1" ht="24.96" customHeight="1">
      <c r="A97" s="9"/>
      <c r="B97" s="181"/>
      <c r="C97" s="182"/>
      <c r="D97" s="183" t="s">
        <v>111</v>
      </c>
      <c r="E97" s="184"/>
      <c r="F97" s="184"/>
      <c r="G97" s="184"/>
      <c r="H97" s="184"/>
      <c r="I97" s="184"/>
      <c r="J97" s="185">
        <f>J130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7"/>
      <c r="C98" s="188"/>
      <c r="D98" s="189" t="s">
        <v>112</v>
      </c>
      <c r="E98" s="190"/>
      <c r="F98" s="190"/>
      <c r="G98" s="190"/>
      <c r="H98" s="190"/>
      <c r="I98" s="190"/>
      <c r="J98" s="191">
        <f>J131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4.88" customHeight="1">
      <c r="A99" s="10"/>
      <c r="B99" s="187"/>
      <c r="C99" s="188"/>
      <c r="D99" s="189" t="s">
        <v>113</v>
      </c>
      <c r="E99" s="190"/>
      <c r="F99" s="190"/>
      <c r="G99" s="190"/>
      <c r="H99" s="190"/>
      <c r="I99" s="190"/>
      <c r="J99" s="191">
        <f>J313</f>
        <v>0</v>
      </c>
      <c r="K99" s="188"/>
      <c r="L99" s="19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7"/>
      <c r="C100" s="188"/>
      <c r="D100" s="189" t="s">
        <v>114</v>
      </c>
      <c r="E100" s="190"/>
      <c r="F100" s="190"/>
      <c r="G100" s="190"/>
      <c r="H100" s="190"/>
      <c r="I100" s="190"/>
      <c r="J100" s="191">
        <f>J348</f>
        <v>0</v>
      </c>
      <c r="K100" s="188"/>
      <c r="L100" s="19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7"/>
      <c r="C101" s="188"/>
      <c r="D101" s="189" t="s">
        <v>115</v>
      </c>
      <c r="E101" s="190"/>
      <c r="F101" s="190"/>
      <c r="G101" s="190"/>
      <c r="H101" s="190"/>
      <c r="I101" s="190"/>
      <c r="J101" s="191">
        <f>J392</f>
        <v>0</v>
      </c>
      <c r="K101" s="188"/>
      <c r="L101" s="19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7"/>
      <c r="C102" s="188"/>
      <c r="D102" s="189" t="s">
        <v>116</v>
      </c>
      <c r="E102" s="190"/>
      <c r="F102" s="190"/>
      <c r="G102" s="190"/>
      <c r="H102" s="190"/>
      <c r="I102" s="190"/>
      <c r="J102" s="191">
        <f>J414</f>
        <v>0</v>
      </c>
      <c r="K102" s="188"/>
      <c r="L102" s="19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7"/>
      <c r="C103" s="188"/>
      <c r="D103" s="189" t="s">
        <v>117</v>
      </c>
      <c r="E103" s="190"/>
      <c r="F103" s="190"/>
      <c r="G103" s="190"/>
      <c r="H103" s="190"/>
      <c r="I103" s="190"/>
      <c r="J103" s="191">
        <f>J938</f>
        <v>0</v>
      </c>
      <c r="K103" s="188"/>
      <c r="L103" s="19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4.88" customHeight="1">
      <c r="A104" s="10"/>
      <c r="B104" s="187"/>
      <c r="C104" s="188"/>
      <c r="D104" s="189" t="s">
        <v>118</v>
      </c>
      <c r="E104" s="190"/>
      <c r="F104" s="190"/>
      <c r="G104" s="190"/>
      <c r="H104" s="190"/>
      <c r="I104" s="190"/>
      <c r="J104" s="191">
        <f>J959</f>
        <v>0</v>
      </c>
      <c r="K104" s="188"/>
      <c r="L104" s="19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21.84" customHeight="1">
      <c r="A105" s="10"/>
      <c r="B105" s="187"/>
      <c r="C105" s="188"/>
      <c r="D105" s="189" t="s">
        <v>119</v>
      </c>
      <c r="E105" s="190"/>
      <c r="F105" s="190"/>
      <c r="G105" s="190"/>
      <c r="H105" s="190"/>
      <c r="I105" s="190"/>
      <c r="J105" s="191">
        <f>J970</f>
        <v>0</v>
      </c>
      <c r="K105" s="188"/>
      <c r="L105" s="19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7"/>
      <c r="C106" s="188"/>
      <c r="D106" s="189" t="s">
        <v>120</v>
      </c>
      <c r="E106" s="190"/>
      <c r="F106" s="190"/>
      <c r="G106" s="190"/>
      <c r="H106" s="190"/>
      <c r="I106" s="190"/>
      <c r="J106" s="191">
        <f>J989</f>
        <v>0</v>
      </c>
      <c r="K106" s="188"/>
      <c r="L106" s="19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81"/>
      <c r="C107" s="182"/>
      <c r="D107" s="183" t="s">
        <v>121</v>
      </c>
      <c r="E107" s="184"/>
      <c r="F107" s="184"/>
      <c r="G107" s="184"/>
      <c r="H107" s="184"/>
      <c r="I107" s="184"/>
      <c r="J107" s="185">
        <f>J991</f>
        <v>0</v>
      </c>
      <c r="K107" s="182"/>
      <c r="L107" s="186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87"/>
      <c r="C108" s="188"/>
      <c r="D108" s="189" t="s">
        <v>122</v>
      </c>
      <c r="E108" s="190"/>
      <c r="F108" s="190"/>
      <c r="G108" s="190"/>
      <c r="H108" s="190"/>
      <c r="I108" s="190"/>
      <c r="J108" s="191">
        <f>J992</f>
        <v>0</v>
      </c>
      <c r="K108" s="188"/>
      <c r="L108" s="192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7"/>
      <c r="C109" s="188"/>
      <c r="D109" s="189" t="s">
        <v>123</v>
      </c>
      <c r="E109" s="190"/>
      <c r="F109" s="190"/>
      <c r="G109" s="190"/>
      <c r="H109" s="190"/>
      <c r="I109" s="190"/>
      <c r="J109" s="191">
        <f>J1015</f>
        <v>0</v>
      </c>
      <c r="K109" s="188"/>
      <c r="L109" s="192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40"/>
      <c r="B110" s="41"/>
      <c r="C110" s="42"/>
      <c r="D110" s="42"/>
      <c r="E110" s="42"/>
      <c r="F110" s="42"/>
      <c r="G110" s="42"/>
      <c r="H110" s="42"/>
      <c r="I110" s="42"/>
      <c r="J110" s="42"/>
      <c r="K110" s="42"/>
      <c r="L110" s="65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</row>
    <row r="111" s="2" customFormat="1" ht="6.96" customHeight="1">
      <c r="A111" s="40"/>
      <c r="B111" s="68"/>
      <c r="C111" s="69"/>
      <c r="D111" s="69"/>
      <c r="E111" s="69"/>
      <c r="F111" s="69"/>
      <c r="G111" s="69"/>
      <c r="H111" s="69"/>
      <c r="I111" s="69"/>
      <c r="J111" s="69"/>
      <c r="K111" s="69"/>
      <c r="L111" s="65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</row>
    <row r="115" s="2" customFormat="1" ht="6.96" customHeight="1">
      <c r="A115" s="40"/>
      <c r="B115" s="70"/>
      <c r="C115" s="71"/>
      <c r="D115" s="71"/>
      <c r="E115" s="71"/>
      <c r="F115" s="71"/>
      <c r="G115" s="71"/>
      <c r="H115" s="71"/>
      <c r="I115" s="71"/>
      <c r="J115" s="71"/>
      <c r="K115" s="71"/>
      <c r="L115" s="65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</row>
    <row r="116" s="2" customFormat="1" ht="24.96" customHeight="1">
      <c r="A116" s="40"/>
      <c r="B116" s="41"/>
      <c r="C116" s="25" t="s">
        <v>124</v>
      </c>
      <c r="D116" s="42"/>
      <c r="E116" s="42"/>
      <c r="F116" s="42"/>
      <c r="G116" s="42"/>
      <c r="H116" s="42"/>
      <c r="I116" s="42"/>
      <c r="J116" s="42"/>
      <c r="K116" s="42"/>
      <c r="L116" s="65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</row>
    <row r="117" s="2" customFormat="1" ht="6.96" customHeight="1">
      <c r="A117" s="40"/>
      <c r="B117" s="41"/>
      <c r="C117" s="42"/>
      <c r="D117" s="42"/>
      <c r="E117" s="42"/>
      <c r="F117" s="42"/>
      <c r="G117" s="42"/>
      <c r="H117" s="42"/>
      <c r="I117" s="42"/>
      <c r="J117" s="42"/>
      <c r="K117" s="42"/>
      <c r="L117" s="65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</row>
    <row r="118" s="2" customFormat="1" ht="12" customHeight="1">
      <c r="A118" s="40"/>
      <c r="B118" s="41"/>
      <c r="C118" s="34" t="s">
        <v>16</v>
      </c>
      <c r="D118" s="42"/>
      <c r="E118" s="42"/>
      <c r="F118" s="42"/>
      <c r="G118" s="42"/>
      <c r="H118" s="42"/>
      <c r="I118" s="42"/>
      <c r="J118" s="42"/>
      <c r="K118" s="42"/>
      <c r="L118" s="65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</row>
    <row r="119" s="2" customFormat="1" ht="16.5" customHeight="1">
      <c r="A119" s="40"/>
      <c r="B119" s="41"/>
      <c r="C119" s="42"/>
      <c r="D119" s="42"/>
      <c r="E119" s="176" t="str">
        <f>E7</f>
        <v>Oprava vodovodu Mariánské Lázně Hlavní třída – 2. etapa</v>
      </c>
      <c r="F119" s="34"/>
      <c r="G119" s="34"/>
      <c r="H119" s="34"/>
      <c r="I119" s="42"/>
      <c r="J119" s="42"/>
      <c r="K119" s="42"/>
      <c r="L119" s="65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</row>
    <row r="120" s="2" customFormat="1" ht="12" customHeight="1">
      <c r="A120" s="40"/>
      <c r="B120" s="41"/>
      <c r="C120" s="34" t="s">
        <v>104</v>
      </c>
      <c r="D120" s="42"/>
      <c r="E120" s="42"/>
      <c r="F120" s="42"/>
      <c r="G120" s="42"/>
      <c r="H120" s="42"/>
      <c r="I120" s="42"/>
      <c r="J120" s="42"/>
      <c r="K120" s="42"/>
      <c r="L120" s="65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</row>
    <row r="121" s="2" customFormat="1" ht="16.5" customHeight="1">
      <c r="A121" s="40"/>
      <c r="B121" s="41"/>
      <c r="C121" s="42"/>
      <c r="D121" s="42"/>
      <c r="E121" s="78" t="str">
        <f>E9</f>
        <v>IO 01 - Oprava vodovodu</v>
      </c>
      <c r="F121" s="42"/>
      <c r="G121" s="42"/>
      <c r="H121" s="42"/>
      <c r="I121" s="42"/>
      <c r="J121" s="42"/>
      <c r="K121" s="42"/>
      <c r="L121" s="65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</row>
    <row r="122" s="2" customFormat="1" ht="6.96" customHeight="1">
      <c r="A122" s="40"/>
      <c r="B122" s="41"/>
      <c r="C122" s="42"/>
      <c r="D122" s="42"/>
      <c r="E122" s="42"/>
      <c r="F122" s="42"/>
      <c r="G122" s="42"/>
      <c r="H122" s="42"/>
      <c r="I122" s="42"/>
      <c r="J122" s="42"/>
      <c r="K122" s="42"/>
      <c r="L122" s="65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</row>
    <row r="123" s="2" customFormat="1" ht="12" customHeight="1">
      <c r="A123" s="40"/>
      <c r="B123" s="41"/>
      <c r="C123" s="34" t="s">
        <v>20</v>
      </c>
      <c r="D123" s="42"/>
      <c r="E123" s="42"/>
      <c r="F123" s="29" t="str">
        <f>F12</f>
        <v>Mariánské Lázně</v>
      </c>
      <c r="G123" s="42"/>
      <c r="H123" s="42"/>
      <c r="I123" s="34" t="s">
        <v>22</v>
      </c>
      <c r="J123" s="81" t="str">
        <f>IF(J12="","",J12)</f>
        <v>11. 3. 2025</v>
      </c>
      <c r="K123" s="42"/>
      <c r="L123" s="65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</row>
    <row r="124" s="2" customFormat="1" ht="6.96" customHeight="1">
      <c r="A124" s="40"/>
      <c r="B124" s="41"/>
      <c r="C124" s="42"/>
      <c r="D124" s="42"/>
      <c r="E124" s="42"/>
      <c r="F124" s="42"/>
      <c r="G124" s="42"/>
      <c r="H124" s="42"/>
      <c r="I124" s="42"/>
      <c r="J124" s="42"/>
      <c r="K124" s="42"/>
      <c r="L124" s="65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</row>
    <row r="125" s="2" customFormat="1" ht="25.65" customHeight="1">
      <c r="A125" s="40"/>
      <c r="B125" s="41"/>
      <c r="C125" s="34" t="s">
        <v>24</v>
      </c>
      <c r="D125" s="42"/>
      <c r="E125" s="42"/>
      <c r="F125" s="29" t="str">
        <f>E15</f>
        <v>CHEVAK Cheb a.s., Tršnická 4/11, 305 02 Cheb</v>
      </c>
      <c r="G125" s="42"/>
      <c r="H125" s="42"/>
      <c r="I125" s="34" t="s">
        <v>32</v>
      </c>
      <c r="J125" s="38" t="str">
        <f>E21</f>
        <v>Aquaprocon s.r.o., Divize Praha</v>
      </c>
      <c r="K125" s="42"/>
      <c r="L125" s="65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</row>
    <row r="126" s="2" customFormat="1" ht="15.15" customHeight="1">
      <c r="A126" s="40"/>
      <c r="B126" s="41"/>
      <c r="C126" s="34" t="s">
        <v>30</v>
      </c>
      <c r="D126" s="42"/>
      <c r="E126" s="42"/>
      <c r="F126" s="29" t="str">
        <f>IF(E18="","",E18)</f>
        <v>Vyplň údaj</v>
      </c>
      <c r="G126" s="42"/>
      <c r="H126" s="42"/>
      <c r="I126" s="34" t="s">
        <v>37</v>
      </c>
      <c r="J126" s="38" t="str">
        <f>E24</f>
        <v>Jaroslav Pelnář</v>
      </c>
      <c r="K126" s="42"/>
      <c r="L126" s="65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</row>
    <row r="127" s="2" customFormat="1" ht="10.32" customHeight="1">
      <c r="A127" s="40"/>
      <c r="B127" s="41"/>
      <c r="C127" s="42"/>
      <c r="D127" s="42"/>
      <c r="E127" s="42"/>
      <c r="F127" s="42"/>
      <c r="G127" s="42"/>
      <c r="H127" s="42"/>
      <c r="I127" s="42"/>
      <c r="J127" s="42"/>
      <c r="K127" s="42"/>
      <c r="L127" s="65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</row>
    <row r="128" s="11" customFormat="1" ht="29.28" customHeight="1">
      <c r="A128" s="193"/>
      <c r="B128" s="194"/>
      <c r="C128" s="195" t="s">
        <v>125</v>
      </c>
      <c r="D128" s="196" t="s">
        <v>66</v>
      </c>
      <c r="E128" s="196" t="s">
        <v>62</v>
      </c>
      <c r="F128" s="196" t="s">
        <v>63</v>
      </c>
      <c r="G128" s="196" t="s">
        <v>126</v>
      </c>
      <c r="H128" s="196" t="s">
        <v>127</v>
      </c>
      <c r="I128" s="196" t="s">
        <v>128</v>
      </c>
      <c r="J128" s="196" t="s">
        <v>108</v>
      </c>
      <c r="K128" s="197" t="s">
        <v>129</v>
      </c>
      <c r="L128" s="198"/>
      <c r="M128" s="102" t="s">
        <v>1</v>
      </c>
      <c r="N128" s="103" t="s">
        <v>45</v>
      </c>
      <c r="O128" s="103" t="s">
        <v>130</v>
      </c>
      <c r="P128" s="103" t="s">
        <v>131</v>
      </c>
      <c r="Q128" s="103" t="s">
        <v>132</v>
      </c>
      <c r="R128" s="103" t="s">
        <v>133</v>
      </c>
      <c r="S128" s="103" t="s">
        <v>134</v>
      </c>
      <c r="T128" s="104" t="s">
        <v>135</v>
      </c>
      <c r="U128" s="193"/>
      <c r="V128" s="193"/>
      <c r="W128" s="193"/>
      <c r="X128" s="193"/>
      <c r="Y128" s="193"/>
      <c r="Z128" s="193"/>
      <c r="AA128" s="193"/>
      <c r="AB128" s="193"/>
      <c r="AC128" s="193"/>
      <c r="AD128" s="193"/>
      <c r="AE128" s="193"/>
    </row>
    <row r="129" s="2" customFormat="1" ht="22.8" customHeight="1">
      <c r="A129" s="40"/>
      <c r="B129" s="41"/>
      <c r="C129" s="109" t="s">
        <v>136</v>
      </c>
      <c r="D129" s="42"/>
      <c r="E129" s="42"/>
      <c r="F129" s="42"/>
      <c r="G129" s="42"/>
      <c r="H129" s="42"/>
      <c r="I129" s="42"/>
      <c r="J129" s="199">
        <f>BK129</f>
        <v>0</v>
      </c>
      <c r="K129" s="42"/>
      <c r="L129" s="46"/>
      <c r="M129" s="105"/>
      <c r="N129" s="200"/>
      <c r="O129" s="106"/>
      <c r="P129" s="201">
        <f>P130+P991</f>
        <v>0</v>
      </c>
      <c r="Q129" s="106"/>
      <c r="R129" s="201">
        <f>R130+R991</f>
        <v>506.57862434000003</v>
      </c>
      <c r="S129" s="106"/>
      <c r="T129" s="202">
        <f>T130+T991</f>
        <v>10.51695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80</v>
      </c>
      <c r="AU129" s="19" t="s">
        <v>110</v>
      </c>
      <c r="BK129" s="203">
        <f>BK130+BK991</f>
        <v>0</v>
      </c>
    </row>
    <row r="130" s="12" customFormat="1" ht="25.92" customHeight="1">
      <c r="A130" s="12"/>
      <c r="B130" s="204"/>
      <c r="C130" s="205"/>
      <c r="D130" s="206" t="s">
        <v>80</v>
      </c>
      <c r="E130" s="207" t="s">
        <v>137</v>
      </c>
      <c r="F130" s="207" t="s">
        <v>138</v>
      </c>
      <c r="G130" s="205"/>
      <c r="H130" s="205"/>
      <c r="I130" s="208"/>
      <c r="J130" s="209">
        <f>BK130</f>
        <v>0</v>
      </c>
      <c r="K130" s="205"/>
      <c r="L130" s="210"/>
      <c r="M130" s="211"/>
      <c r="N130" s="212"/>
      <c r="O130" s="212"/>
      <c r="P130" s="213">
        <f>P131+P348+P392+P414+P938+P989</f>
        <v>0</v>
      </c>
      <c r="Q130" s="212"/>
      <c r="R130" s="213">
        <f>R131+R348+R392+R414+R938+R989</f>
        <v>506.49380240000005</v>
      </c>
      <c r="S130" s="212"/>
      <c r="T130" s="214">
        <f>T131+T348+T392+T414+T938+T989</f>
        <v>10.51695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5" t="s">
        <v>89</v>
      </c>
      <c r="AT130" s="216" t="s">
        <v>80</v>
      </c>
      <c r="AU130" s="216" t="s">
        <v>81</v>
      </c>
      <c r="AY130" s="215" t="s">
        <v>139</v>
      </c>
      <c r="BK130" s="217">
        <f>BK131+BK348+BK392+BK414+BK938+BK989</f>
        <v>0</v>
      </c>
    </row>
    <row r="131" s="12" customFormat="1" ht="22.8" customHeight="1">
      <c r="A131" s="12"/>
      <c r="B131" s="204"/>
      <c r="C131" s="205"/>
      <c r="D131" s="206" t="s">
        <v>80</v>
      </c>
      <c r="E131" s="218" t="s">
        <v>89</v>
      </c>
      <c r="F131" s="218" t="s">
        <v>140</v>
      </c>
      <c r="G131" s="205"/>
      <c r="H131" s="205"/>
      <c r="I131" s="208"/>
      <c r="J131" s="219">
        <f>BK131</f>
        <v>0</v>
      </c>
      <c r="K131" s="205"/>
      <c r="L131" s="210"/>
      <c r="M131" s="211"/>
      <c r="N131" s="212"/>
      <c r="O131" s="212"/>
      <c r="P131" s="213">
        <f>P132+SUM(P133:P313)</f>
        <v>0</v>
      </c>
      <c r="Q131" s="212"/>
      <c r="R131" s="213">
        <f>R132+SUM(R133:R313)</f>
        <v>359.71805955000002</v>
      </c>
      <c r="S131" s="212"/>
      <c r="T131" s="214">
        <f>T132+SUM(T133:T313)</f>
        <v>9.0737000000000005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5" t="s">
        <v>89</v>
      </c>
      <c r="AT131" s="216" t="s">
        <v>80</v>
      </c>
      <c r="AU131" s="216" t="s">
        <v>89</v>
      </c>
      <c r="AY131" s="215" t="s">
        <v>139</v>
      </c>
      <c r="BK131" s="217">
        <f>BK132+SUM(BK133:BK313)</f>
        <v>0</v>
      </c>
    </row>
    <row r="132" s="2" customFormat="1" ht="24.15" customHeight="1">
      <c r="A132" s="40"/>
      <c r="B132" s="41"/>
      <c r="C132" s="220" t="s">
        <v>89</v>
      </c>
      <c r="D132" s="220" t="s">
        <v>141</v>
      </c>
      <c r="E132" s="221" t="s">
        <v>142</v>
      </c>
      <c r="F132" s="222" t="s">
        <v>143</v>
      </c>
      <c r="G132" s="223" t="s">
        <v>144</v>
      </c>
      <c r="H132" s="224">
        <v>360</v>
      </c>
      <c r="I132" s="225"/>
      <c r="J132" s="226">
        <f>ROUND(I132*H132,2)</f>
        <v>0</v>
      </c>
      <c r="K132" s="222" t="s">
        <v>145</v>
      </c>
      <c r="L132" s="46"/>
      <c r="M132" s="227" t="s">
        <v>1</v>
      </c>
      <c r="N132" s="228" t="s">
        <v>46</v>
      </c>
      <c r="O132" s="93"/>
      <c r="P132" s="229">
        <f>O132*H132</f>
        <v>0</v>
      </c>
      <c r="Q132" s="229">
        <v>3.0000000000000001E-05</v>
      </c>
      <c r="R132" s="229">
        <f>Q132*H132</f>
        <v>0.010800000000000001</v>
      </c>
      <c r="S132" s="229">
        <v>0</v>
      </c>
      <c r="T132" s="230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31" t="s">
        <v>146</v>
      </c>
      <c r="AT132" s="231" t="s">
        <v>141</v>
      </c>
      <c r="AU132" s="231" t="s">
        <v>91</v>
      </c>
      <c r="AY132" s="19" t="s">
        <v>139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9" t="s">
        <v>89</v>
      </c>
      <c r="BK132" s="232">
        <f>ROUND(I132*H132,2)</f>
        <v>0</v>
      </c>
      <c r="BL132" s="19" t="s">
        <v>146</v>
      </c>
      <c r="BM132" s="231" t="s">
        <v>147</v>
      </c>
    </row>
    <row r="133" s="13" customFormat="1">
      <c r="A133" s="13"/>
      <c r="B133" s="233"/>
      <c r="C133" s="234"/>
      <c r="D133" s="235" t="s">
        <v>148</v>
      </c>
      <c r="E133" s="236" t="s">
        <v>1</v>
      </c>
      <c r="F133" s="237" t="s">
        <v>149</v>
      </c>
      <c r="G133" s="234"/>
      <c r="H133" s="236" t="s">
        <v>1</v>
      </c>
      <c r="I133" s="238"/>
      <c r="J133" s="234"/>
      <c r="K133" s="234"/>
      <c r="L133" s="239"/>
      <c r="M133" s="240"/>
      <c r="N133" s="241"/>
      <c r="O133" s="241"/>
      <c r="P133" s="241"/>
      <c r="Q133" s="241"/>
      <c r="R133" s="241"/>
      <c r="S133" s="241"/>
      <c r="T133" s="24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3" t="s">
        <v>148</v>
      </c>
      <c r="AU133" s="243" t="s">
        <v>91</v>
      </c>
      <c r="AV133" s="13" t="s">
        <v>89</v>
      </c>
      <c r="AW133" s="13" t="s">
        <v>36</v>
      </c>
      <c r="AX133" s="13" t="s">
        <v>81</v>
      </c>
      <c r="AY133" s="243" t="s">
        <v>139</v>
      </c>
    </row>
    <row r="134" s="14" customFormat="1">
      <c r="A134" s="14"/>
      <c r="B134" s="244"/>
      <c r="C134" s="245"/>
      <c r="D134" s="235" t="s">
        <v>148</v>
      </c>
      <c r="E134" s="246" t="s">
        <v>1</v>
      </c>
      <c r="F134" s="247" t="s">
        <v>150</v>
      </c>
      <c r="G134" s="245"/>
      <c r="H134" s="248">
        <v>360</v>
      </c>
      <c r="I134" s="249"/>
      <c r="J134" s="245"/>
      <c r="K134" s="245"/>
      <c r="L134" s="250"/>
      <c r="M134" s="251"/>
      <c r="N134" s="252"/>
      <c r="O134" s="252"/>
      <c r="P134" s="252"/>
      <c r="Q134" s="252"/>
      <c r="R134" s="252"/>
      <c r="S134" s="252"/>
      <c r="T134" s="253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4" t="s">
        <v>148</v>
      </c>
      <c r="AU134" s="254" t="s">
        <v>91</v>
      </c>
      <c r="AV134" s="14" t="s">
        <v>91</v>
      </c>
      <c r="AW134" s="14" t="s">
        <v>36</v>
      </c>
      <c r="AX134" s="14" t="s">
        <v>81</v>
      </c>
      <c r="AY134" s="254" t="s">
        <v>139</v>
      </c>
    </row>
    <row r="135" s="15" customFormat="1">
      <c r="A135" s="15"/>
      <c r="B135" s="255"/>
      <c r="C135" s="256"/>
      <c r="D135" s="235" t="s">
        <v>148</v>
      </c>
      <c r="E135" s="257" t="s">
        <v>1</v>
      </c>
      <c r="F135" s="258" t="s">
        <v>151</v>
      </c>
      <c r="G135" s="256"/>
      <c r="H135" s="259">
        <v>360</v>
      </c>
      <c r="I135" s="260"/>
      <c r="J135" s="256"/>
      <c r="K135" s="256"/>
      <c r="L135" s="261"/>
      <c r="M135" s="262"/>
      <c r="N135" s="263"/>
      <c r="O135" s="263"/>
      <c r="P135" s="263"/>
      <c r="Q135" s="263"/>
      <c r="R135" s="263"/>
      <c r="S135" s="263"/>
      <c r="T135" s="264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65" t="s">
        <v>148</v>
      </c>
      <c r="AU135" s="265" t="s">
        <v>91</v>
      </c>
      <c r="AV135" s="15" t="s">
        <v>146</v>
      </c>
      <c r="AW135" s="15" t="s">
        <v>36</v>
      </c>
      <c r="AX135" s="15" t="s">
        <v>89</v>
      </c>
      <c r="AY135" s="265" t="s">
        <v>139</v>
      </c>
    </row>
    <row r="136" s="2" customFormat="1" ht="37.8" customHeight="1">
      <c r="A136" s="40"/>
      <c r="B136" s="41"/>
      <c r="C136" s="220" t="s">
        <v>91</v>
      </c>
      <c r="D136" s="220" t="s">
        <v>141</v>
      </c>
      <c r="E136" s="221" t="s">
        <v>152</v>
      </c>
      <c r="F136" s="222" t="s">
        <v>153</v>
      </c>
      <c r="G136" s="223" t="s">
        <v>154</v>
      </c>
      <c r="H136" s="224">
        <v>90</v>
      </c>
      <c r="I136" s="225"/>
      <c r="J136" s="226">
        <f>ROUND(I136*H136,2)</f>
        <v>0</v>
      </c>
      <c r="K136" s="222" t="s">
        <v>145</v>
      </c>
      <c r="L136" s="46"/>
      <c r="M136" s="227" t="s">
        <v>1</v>
      </c>
      <c r="N136" s="228" t="s">
        <v>46</v>
      </c>
      <c r="O136" s="93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31" t="s">
        <v>146</v>
      </c>
      <c r="AT136" s="231" t="s">
        <v>141</v>
      </c>
      <c r="AU136" s="231" t="s">
        <v>91</v>
      </c>
      <c r="AY136" s="19" t="s">
        <v>139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9" t="s">
        <v>89</v>
      </c>
      <c r="BK136" s="232">
        <f>ROUND(I136*H136,2)</f>
        <v>0</v>
      </c>
      <c r="BL136" s="19" t="s">
        <v>146</v>
      </c>
      <c r="BM136" s="231" t="s">
        <v>155</v>
      </c>
    </row>
    <row r="137" s="13" customFormat="1">
      <c r="A137" s="13"/>
      <c r="B137" s="233"/>
      <c r="C137" s="234"/>
      <c r="D137" s="235" t="s">
        <v>148</v>
      </c>
      <c r="E137" s="236" t="s">
        <v>1</v>
      </c>
      <c r="F137" s="237" t="s">
        <v>149</v>
      </c>
      <c r="G137" s="234"/>
      <c r="H137" s="236" t="s">
        <v>1</v>
      </c>
      <c r="I137" s="238"/>
      <c r="J137" s="234"/>
      <c r="K137" s="234"/>
      <c r="L137" s="239"/>
      <c r="M137" s="240"/>
      <c r="N137" s="241"/>
      <c r="O137" s="241"/>
      <c r="P137" s="241"/>
      <c r="Q137" s="241"/>
      <c r="R137" s="241"/>
      <c r="S137" s="241"/>
      <c r="T137" s="24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3" t="s">
        <v>148</v>
      </c>
      <c r="AU137" s="243" t="s">
        <v>91</v>
      </c>
      <c r="AV137" s="13" t="s">
        <v>89</v>
      </c>
      <c r="AW137" s="13" t="s">
        <v>36</v>
      </c>
      <c r="AX137" s="13" t="s">
        <v>81</v>
      </c>
      <c r="AY137" s="243" t="s">
        <v>139</v>
      </c>
    </row>
    <row r="138" s="14" customFormat="1">
      <c r="A138" s="14"/>
      <c r="B138" s="244"/>
      <c r="C138" s="245"/>
      <c r="D138" s="235" t="s">
        <v>148</v>
      </c>
      <c r="E138" s="246" t="s">
        <v>1</v>
      </c>
      <c r="F138" s="247" t="s">
        <v>156</v>
      </c>
      <c r="G138" s="245"/>
      <c r="H138" s="248">
        <v>90</v>
      </c>
      <c r="I138" s="249"/>
      <c r="J138" s="245"/>
      <c r="K138" s="245"/>
      <c r="L138" s="250"/>
      <c r="M138" s="251"/>
      <c r="N138" s="252"/>
      <c r="O138" s="252"/>
      <c r="P138" s="252"/>
      <c r="Q138" s="252"/>
      <c r="R138" s="252"/>
      <c r="S138" s="252"/>
      <c r="T138" s="253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4" t="s">
        <v>148</v>
      </c>
      <c r="AU138" s="254" t="s">
        <v>91</v>
      </c>
      <c r="AV138" s="14" t="s">
        <v>91</v>
      </c>
      <c r="AW138" s="14" t="s">
        <v>36</v>
      </c>
      <c r="AX138" s="14" t="s">
        <v>81</v>
      </c>
      <c r="AY138" s="254" t="s">
        <v>139</v>
      </c>
    </row>
    <row r="139" s="15" customFormat="1">
      <c r="A139" s="15"/>
      <c r="B139" s="255"/>
      <c r="C139" s="256"/>
      <c r="D139" s="235" t="s">
        <v>148</v>
      </c>
      <c r="E139" s="257" t="s">
        <v>1</v>
      </c>
      <c r="F139" s="258" t="s">
        <v>151</v>
      </c>
      <c r="G139" s="256"/>
      <c r="H139" s="259">
        <v>90</v>
      </c>
      <c r="I139" s="260"/>
      <c r="J139" s="256"/>
      <c r="K139" s="256"/>
      <c r="L139" s="261"/>
      <c r="M139" s="262"/>
      <c r="N139" s="263"/>
      <c r="O139" s="263"/>
      <c r="P139" s="263"/>
      <c r="Q139" s="263"/>
      <c r="R139" s="263"/>
      <c r="S139" s="263"/>
      <c r="T139" s="264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65" t="s">
        <v>148</v>
      </c>
      <c r="AU139" s="265" t="s">
        <v>91</v>
      </c>
      <c r="AV139" s="15" t="s">
        <v>146</v>
      </c>
      <c r="AW139" s="15" t="s">
        <v>36</v>
      </c>
      <c r="AX139" s="15" t="s">
        <v>89</v>
      </c>
      <c r="AY139" s="265" t="s">
        <v>139</v>
      </c>
    </row>
    <row r="140" s="2" customFormat="1" ht="24.15" customHeight="1">
      <c r="A140" s="40"/>
      <c r="B140" s="41"/>
      <c r="C140" s="220" t="s">
        <v>157</v>
      </c>
      <c r="D140" s="220" t="s">
        <v>141</v>
      </c>
      <c r="E140" s="221" t="s">
        <v>158</v>
      </c>
      <c r="F140" s="222" t="s">
        <v>159</v>
      </c>
      <c r="G140" s="223" t="s">
        <v>160</v>
      </c>
      <c r="H140" s="224">
        <v>4.7000000000000002</v>
      </c>
      <c r="I140" s="225"/>
      <c r="J140" s="226">
        <f>ROUND(I140*H140,2)</f>
        <v>0</v>
      </c>
      <c r="K140" s="222" t="s">
        <v>145</v>
      </c>
      <c r="L140" s="46"/>
      <c r="M140" s="227" t="s">
        <v>1</v>
      </c>
      <c r="N140" s="228" t="s">
        <v>46</v>
      </c>
      <c r="O140" s="93"/>
      <c r="P140" s="229">
        <f>O140*H140</f>
        <v>0</v>
      </c>
      <c r="Q140" s="229">
        <v>0.0086800000000000002</v>
      </c>
      <c r="R140" s="229">
        <f>Q140*H140</f>
        <v>0.040796000000000006</v>
      </c>
      <c r="S140" s="229">
        <v>0</v>
      </c>
      <c r="T140" s="230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31" t="s">
        <v>146</v>
      </c>
      <c r="AT140" s="231" t="s">
        <v>141</v>
      </c>
      <c r="AU140" s="231" t="s">
        <v>91</v>
      </c>
      <c r="AY140" s="19" t="s">
        <v>139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9" t="s">
        <v>89</v>
      </c>
      <c r="BK140" s="232">
        <f>ROUND(I140*H140,2)</f>
        <v>0</v>
      </c>
      <c r="BL140" s="19" t="s">
        <v>146</v>
      </c>
      <c r="BM140" s="231" t="s">
        <v>161</v>
      </c>
    </row>
    <row r="141" s="13" customFormat="1">
      <c r="A141" s="13"/>
      <c r="B141" s="233"/>
      <c r="C141" s="234"/>
      <c r="D141" s="235" t="s">
        <v>148</v>
      </c>
      <c r="E141" s="236" t="s">
        <v>1</v>
      </c>
      <c r="F141" s="237" t="s">
        <v>162</v>
      </c>
      <c r="G141" s="234"/>
      <c r="H141" s="236" t="s">
        <v>1</v>
      </c>
      <c r="I141" s="238"/>
      <c r="J141" s="234"/>
      <c r="K141" s="234"/>
      <c r="L141" s="239"/>
      <c r="M141" s="240"/>
      <c r="N141" s="241"/>
      <c r="O141" s="241"/>
      <c r="P141" s="241"/>
      <c r="Q141" s="241"/>
      <c r="R141" s="241"/>
      <c r="S141" s="241"/>
      <c r="T141" s="24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3" t="s">
        <v>148</v>
      </c>
      <c r="AU141" s="243" t="s">
        <v>91</v>
      </c>
      <c r="AV141" s="13" t="s">
        <v>89</v>
      </c>
      <c r="AW141" s="13" t="s">
        <v>36</v>
      </c>
      <c r="AX141" s="13" t="s">
        <v>81</v>
      </c>
      <c r="AY141" s="243" t="s">
        <v>139</v>
      </c>
    </row>
    <row r="142" s="14" customFormat="1">
      <c r="A142" s="14"/>
      <c r="B142" s="244"/>
      <c r="C142" s="245"/>
      <c r="D142" s="235" t="s">
        <v>148</v>
      </c>
      <c r="E142" s="246" t="s">
        <v>1</v>
      </c>
      <c r="F142" s="247" t="s">
        <v>163</v>
      </c>
      <c r="G142" s="245"/>
      <c r="H142" s="248">
        <v>1.2</v>
      </c>
      <c r="I142" s="249"/>
      <c r="J142" s="245"/>
      <c r="K142" s="245"/>
      <c r="L142" s="250"/>
      <c r="M142" s="251"/>
      <c r="N142" s="252"/>
      <c r="O142" s="252"/>
      <c r="P142" s="252"/>
      <c r="Q142" s="252"/>
      <c r="R142" s="252"/>
      <c r="S142" s="252"/>
      <c r="T142" s="253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4" t="s">
        <v>148</v>
      </c>
      <c r="AU142" s="254" t="s">
        <v>91</v>
      </c>
      <c r="AV142" s="14" t="s">
        <v>91</v>
      </c>
      <c r="AW142" s="14" t="s">
        <v>36</v>
      </c>
      <c r="AX142" s="14" t="s">
        <v>81</v>
      </c>
      <c r="AY142" s="254" t="s">
        <v>139</v>
      </c>
    </row>
    <row r="143" s="14" customFormat="1">
      <c r="A143" s="14"/>
      <c r="B143" s="244"/>
      <c r="C143" s="245"/>
      <c r="D143" s="235" t="s">
        <v>148</v>
      </c>
      <c r="E143" s="246" t="s">
        <v>1</v>
      </c>
      <c r="F143" s="247" t="s">
        <v>164</v>
      </c>
      <c r="G143" s="245"/>
      <c r="H143" s="248">
        <v>2.3999999999999999</v>
      </c>
      <c r="I143" s="249"/>
      <c r="J143" s="245"/>
      <c r="K143" s="245"/>
      <c r="L143" s="250"/>
      <c r="M143" s="251"/>
      <c r="N143" s="252"/>
      <c r="O143" s="252"/>
      <c r="P143" s="252"/>
      <c r="Q143" s="252"/>
      <c r="R143" s="252"/>
      <c r="S143" s="252"/>
      <c r="T143" s="253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4" t="s">
        <v>148</v>
      </c>
      <c r="AU143" s="254" t="s">
        <v>91</v>
      </c>
      <c r="AV143" s="14" t="s">
        <v>91</v>
      </c>
      <c r="AW143" s="14" t="s">
        <v>36</v>
      </c>
      <c r="AX143" s="14" t="s">
        <v>81</v>
      </c>
      <c r="AY143" s="254" t="s">
        <v>139</v>
      </c>
    </row>
    <row r="144" s="13" customFormat="1">
      <c r="A144" s="13"/>
      <c r="B144" s="233"/>
      <c r="C144" s="234"/>
      <c r="D144" s="235" t="s">
        <v>148</v>
      </c>
      <c r="E144" s="236" t="s">
        <v>1</v>
      </c>
      <c r="F144" s="237" t="s">
        <v>165</v>
      </c>
      <c r="G144" s="234"/>
      <c r="H144" s="236" t="s">
        <v>1</v>
      </c>
      <c r="I144" s="238"/>
      <c r="J144" s="234"/>
      <c r="K144" s="234"/>
      <c r="L144" s="239"/>
      <c r="M144" s="240"/>
      <c r="N144" s="241"/>
      <c r="O144" s="241"/>
      <c r="P144" s="241"/>
      <c r="Q144" s="241"/>
      <c r="R144" s="241"/>
      <c r="S144" s="241"/>
      <c r="T144" s="24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3" t="s">
        <v>148</v>
      </c>
      <c r="AU144" s="243" t="s">
        <v>91</v>
      </c>
      <c r="AV144" s="13" t="s">
        <v>89</v>
      </c>
      <c r="AW144" s="13" t="s">
        <v>36</v>
      </c>
      <c r="AX144" s="13" t="s">
        <v>81</v>
      </c>
      <c r="AY144" s="243" t="s">
        <v>139</v>
      </c>
    </row>
    <row r="145" s="14" customFormat="1">
      <c r="A145" s="14"/>
      <c r="B145" s="244"/>
      <c r="C145" s="245"/>
      <c r="D145" s="235" t="s">
        <v>148</v>
      </c>
      <c r="E145" s="246" t="s">
        <v>1</v>
      </c>
      <c r="F145" s="247" t="s">
        <v>166</v>
      </c>
      <c r="G145" s="245"/>
      <c r="H145" s="248">
        <v>1.1000000000000001</v>
      </c>
      <c r="I145" s="249"/>
      <c r="J145" s="245"/>
      <c r="K145" s="245"/>
      <c r="L145" s="250"/>
      <c r="M145" s="251"/>
      <c r="N145" s="252"/>
      <c r="O145" s="252"/>
      <c r="P145" s="252"/>
      <c r="Q145" s="252"/>
      <c r="R145" s="252"/>
      <c r="S145" s="252"/>
      <c r="T145" s="253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4" t="s">
        <v>148</v>
      </c>
      <c r="AU145" s="254" t="s">
        <v>91</v>
      </c>
      <c r="AV145" s="14" t="s">
        <v>91</v>
      </c>
      <c r="AW145" s="14" t="s">
        <v>36</v>
      </c>
      <c r="AX145" s="14" t="s">
        <v>81</v>
      </c>
      <c r="AY145" s="254" t="s">
        <v>139</v>
      </c>
    </row>
    <row r="146" s="15" customFormat="1">
      <c r="A146" s="15"/>
      <c r="B146" s="255"/>
      <c r="C146" s="256"/>
      <c r="D146" s="235" t="s">
        <v>148</v>
      </c>
      <c r="E146" s="257" t="s">
        <v>1</v>
      </c>
      <c r="F146" s="258" t="s">
        <v>151</v>
      </c>
      <c r="G146" s="256"/>
      <c r="H146" s="259">
        <v>4.7000000000000002</v>
      </c>
      <c r="I146" s="260"/>
      <c r="J146" s="256"/>
      <c r="K146" s="256"/>
      <c r="L146" s="261"/>
      <c r="M146" s="262"/>
      <c r="N146" s="263"/>
      <c r="O146" s="263"/>
      <c r="P146" s="263"/>
      <c r="Q146" s="263"/>
      <c r="R146" s="263"/>
      <c r="S146" s="263"/>
      <c r="T146" s="264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65" t="s">
        <v>148</v>
      </c>
      <c r="AU146" s="265" t="s">
        <v>91</v>
      </c>
      <c r="AV146" s="15" t="s">
        <v>146</v>
      </c>
      <c r="AW146" s="15" t="s">
        <v>36</v>
      </c>
      <c r="AX146" s="15" t="s">
        <v>89</v>
      </c>
      <c r="AY146" s="265" t="s">
        <v>139</v>
      </c>
    </row>
    <row r="147" s="2" customFormat="1" ht="24.15" customHeight="1">
      <c r="A147" s="40"/>
      <c r="B147" s="41"/>
      <c r="C147" s="220" t="s">
        <v>146</v>
      </c>
      <c r="D147" s="220" t="s">
        <v>141</v>
      </c>
      <c r="E147" s="221" t="s">
        <v>167</v>
      </c>
      <c r="F147" s="222" t="s">
        <v>168</v>
      </c>
      <c r="G147" s="223" t="s">
        <v>160</v>
      </c>
      <c r="H147" s="224">
        <v>2.25</v>
      </c>
      <c r="I147" s="225"/>
      <c r="J147" s="226">
        <f>ROUND(I147*H147,2)</f>
        <v>0</v>
      </c>
      <c r="K147" s="222" t="s">
        <v>145</v>
      </c>
      <c r="L147" s="46"/>
      <c r="M147" s="227" t="s">
        <v>1</v>
      </c>
      <c r="N147" s="228" t="s">
        <v>46</v>
      </c>
      <c r="O147" s="93"/>
      <c r="P147" s="229">
        <f>O147*H147</f>
        <v>0</v>
      </c>
      <c r="Q147" s="229">
        <v>0.01269</v>
      </c>
      <c r="R147" s="229">
        <f>Q147*H147</f>
        <v>0.028552500000000001</v>
      </c>
      <c r="S147" s="229">
        <v>0</v>
      </c>
      <c r="T147" s="230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31" t="s">
        <v>146</v>
      </c>
      <c r="AT147" s="231" t="s">
        <v>141</v>
      </c>
      <c r="AU147" s="231" t="s">
        <v>91</v>
      </c>
      <c r="AY147" s="19" t="s">
        <v>139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9" t="s">
        <v>89</v>
      </c>
      <c r="BK147" s="232">
        <f>ROUND(I147*H147,2)</f>
        <v>0</v>
      </c>
      <c r="BL147" s="19" t="s">
        <v>146</v>
      </c>
      <c r="BM147" s="231" t="s">
        <v>169</v>
      </c>
    </row>
    <row r="148" s="13" customFormat="1">
      <c r="A148" s="13"/>
      <c r="B148" s="233"/>
      <c r="C148" s="234"/>
      <c r="D148" s="235" t="s">
        <v>148</v>
      </c>
      <c r="E148" s="236" t="s">
        <v>1</v>
      </c>
      <c r="F148" s="237" t="s">
        <v>165</v>
      </c>
      <c r="G148" s="234"/>
      <c r="H148" s="236" t="s">
        <v>1</v>
      </c>
      <c r="I148" s="238"/>
      <c r="J148" s="234"/>
      <c r="K148" s="234"/>
      <c r="L148" s="239"/>
      <c r="M148" s="240"/>
      <c r="N148" s="241"/>
      <c r="O148" s="241"/>
      <c r="P148" s="241"/>
      <c r="Q148" s="241"/>
      <c r="R148" s="241"/>
      <c r="S148" s="241"/>
      <c r="T148" s="24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3" t="s">
        <v>148</v>
      </c>
      <c r="AU148" s="243" t="s">
        <v>91</v>
      </c>
      <c r="AV148" s="13" t="s">
        <v>89</v>
      </c>
      <c r="AW148" s="13" t="s">
        <v>36</v>
      </c>
      <c r="AX148" s="13" t="s">
        <v>81</v>
      </c>
      <c r="AY148" s="243" t="s">
        <v>139</v>
      </c>
    </row>
    <row r="149" s="14" customFormat="1">
      <c r="A149" s="14"/>
      <c r="B149" s="244"/>
      <c r="C149" s="245"/>
      <c r="D149" s="235" t="s">
        <v>148</v>
      </c>
      <c r="E149" s="246" t="s">
        <v>1</v>
      </c>
      <c r="F149" s="247" t="s">
        <v>170</v>
      </c>
      <c r="G149" s="245"/>
      <c r="H149" s="248">
        <v>1.1000000000000001</v>
      </c>
      <c r="I149" s="249"/>
      <c r="J149" s="245"/>
      <c r="K149" s="245"/>
      <c r="L149" s="250"/>
      <c r="M149" s="251"/>
      <c r="N149" s="252"/>
      <c r="O149" s="252"/>
      <c r="P149" s="252"/>
      <c r="Q149" s="252"/>
      <c r="R149" s="252"/>
      <c r="S149" s="252"/>
      <c r="T149" s="253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4" t="s">
        <v>148</v>
      </c>
      <c r="AU149" s="254" t="s">
        <v>91</v>
      </c>
      <c r="AV149" s="14" t="s">
        <v>91</v>
      </c>
      <c r="AW149" s="14" t="s">
        <v>36</v>
      </c>
      <c r="AX149" s="14" t="s">
        <v>81</v>
      </c>
      <c r="AY149" s="254" t="s">
        <v>139</v>
      </c>
    </row>
    <row r="150" s="13" customFormat="1">
      <c r="A150" s="13"/>
      <c r="B150" s="233"/>
      <c r="C150" s="234"/>
      <c r="D150" s="235" t="s">
        <v>148</v>
      </c>
      <c r="E150" s="236" t="s">
        <v>1</v>
      </c>
      <c r="F150" s="237" t="s">
        <v>171</v>
      </c>
      <c r="G150" s="234"/>
      <c r="H150" s="236" t="s">
        <v>1</v>
      </c>
      <c r="I150" s="238"/>
      <c r="J150" s="234"/>
      <c r="K150" s="234"/>
      <c r="L150" s="239"/>
      <c r="M150" s="240"/>
      <c r="N150" s="241"/>
      <c r="O150" s="241"/>
      <c r="P150" s="241"/>
      <c r="Q150" s="241"/>
      <c r="R150" s="241"/>
      <c r="S150" s="241"/>
      <c r="T150" s="24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3" t="s">
        <v>148</v>
      </c>
      <c r="AU150" s="243" t="s">
        <v>91</v>
      </c>
      <c r="AV150" s="13" t="s">
        <v>89</v>
      </c>
      <c r="AW150" s="13" t="s">
        <v>36</v>
      </c>
      <c r="AX150" s="13" t="s">
        <v>81</v>
      </c>
      <c r="AY150" s="243" t="s">
        <v>139</v>
      </c>
    </row>
    <row r="151" s="14" customFormat="1">
      <c r="A151" s="14"/>
      <c r="B151" s="244"/>
      <c r="C151" s="245"/>
      <c r="D151" s="235" t="s">
        <v>148</v>
      </c>
      <c r="E151" s="246" t="s">
        <v>1</v>
      </c>
      <c r="F151" s="247" t="s">
        <v>172</v>
      </c>
      <c r="G151" s="245"/>
      <c r="H151" s="248">
        <v>1.1499999999999999</v>
      </c>
      <c r="I151" s="249"/>
      <c r="J151" s="245"/>
      <c r="K151" s="245"/>
      <c r="L151" s="250"/>
      <c r="M151" s="251"/>
      <c r="N151" s="252"/>
      <c r="O151" s="252"/>
      <c r="P151" s="252"/>
      <c r="Q151" s="252"/>
      <c r="R151" s="252"/>
      <c r="S151" s="252"/>
      <c r="T151" s="253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4" t="s">
        <v>148</v>
      </c>
      <c r="AU151" s="254" t="s">
        <v>91</v>
      </c>
      <c r="AV151" s="14" t="s">
        <v>91</v>
      </c>
      <c r="AW151" s="14" t="s">
        <v>36</v>
      </c>
      <c r="AX151" s="14" t="s">
        <v>81</v>
      </c>
      <c r="AY151" s="254" t="s">
        <v>139</v>
      </c>
    </row>
    <row r="152" s="15" customFormat="1">
      <c r="A152" s="15"/>
      <c r="B152" s="255"/>
      <c r="C152" s="256"/>
      <c r="D152" s="235" t="s">
        <v>148</v>
      </c>
      <c r="E152" s="257" t="s">
        <v>1</v>
      </c>
      <c r="F152" s="258" t="s">
        <v>151</v>
      </c>
      <c r="G152" s="256"/>
      <c r="H152" s="259">
        <v>2.25</v>
      </c>
      <c r="I152" s="260"/>
      <c r="J152" s="256"/>
      <c r="K152" s="256"/>
      <c r="L152" s="261"/>
      <c r="M152" s="262"/>
      <c r="N152" s="263"/>
      <c r="O152" s="263"/>
      <c r="P152" s="263"/>
      <c r="Q152" s="263"/>
      <c r="R152" s="263"/>
      <c r="S152" s="263"/>
      <c r="T152" s="264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65" t="s">
        <v>148</v>
      </c>
      <c r="AU152" s="265" t="s">
        <v>91</v>
      </c>
      <c r="AV152" s="15" t="s">
        <v>146</v>
      </c>
      <c r="AW152" s="15" t="s">
        <v>36</v>
      </c>
      <c r="AX152" s="15" t="s">
        <v>89</v>
      </c>
      <c r="AY152" s="265" t="s">
        <v>139</v>
      </c>
    </row>
    <row r="153" s="2" customFormat="1" ht="16.5" customHeight="1">
      <c r="A153" s="40"/>
      <c r="B153" s="41"/>
      <c r="C153" s="220" t="s">
        <v>173</v>
      </c>
      <c r="D153" s="220" t="s">
        <v>141</v>
      </c>
      <c r="E153" s="221" t="s">
        <v>174</v>
      </c>
      <c r="F153" s="222" t="s">
        <v>175</v>
      </c>
      <c r="G153" s="223" t="s">
        <v>160</v>
      </c>
      <c r="H153" s="224">
        <v>6</v>
      </c>
      <c r="I153" s="225"/>
      <c r="J153" s="226">
        <f>ROUND(I153*H153,2)</f>
        <v>0</v>
      </c>
      <c r="K153" s="222" t="s">
        <v>145</v>
      </c>
      <c r="L153" s="46"/>
      <c r="M153" s="227" t="s">
        <v>1</v>
      </c>
      <c r="N153" s="228" t="s">
        <v>46</v>
      </c>
      <c r="O153" s="93"/>
      <c r="P153" s="229">
        <f>O153*H153</f>
        <v>0</v>
      </c>
      <c r="Q153" s="229">
        <v>0.036900000000000002</v>
      </c>
      <c r="R153" s="229">
        <f>Q153*H153</f>
        <v>0.22140000000000001</v>
      </c>
      <c r="S153" s="229">
        <v>0</v>
      </c>
      <c r="T153" s="230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31" t="s">
        <v>146</v>
      </c>
      <c r="AT153" s="231" t="s">
        <v>141</v>
      </c>
      <c r="AU153" s="231" t="s">
        <v>91</v>
      </c>
      <c r="AY153" s="19" t="s">
        <v>139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9" t="s">
        <v>89</v>
      </c>
      <c r="BK153" s="232">
        <f>ROUND(I153*H153,2)</f>
        <v>0</v>
      </c>
      <c r="BL153" s="19" t="s">
        <v>146</v>
      </c>
      <c r="BM153" s="231" t="s">
        <v>176</v>
      </c>
    </row>
    <row r="154" s="13" customFormat="1">
      <c r="A154" s="13"/>
      <c r="B154" s="233"/>
      <c r="C154" s="234"/>
      <c r="D154" s="235" t="s">
        <v>148</v>
      </c>
      <c r="E154" s="236" t="s">
        <v>1</v>
      </c>
      <c r="F154" s="237" t="s">
        <v>162</v>
      </c>
      <c r="G154" s="234"/>
      <c r="H154" s="236" t="s">
        <v>1</v>
      </c>
      <c r="I154" s="238"/>
      <c r="J154" s="234"/>
      <c r="K154" s="234"/>
      <c r="L154" s="239"/>
      <c r="M154" s="240"/>
      <c r="N154" s="241"/>
      <c r="O154" s="241"/>
      <c r="P154" s="241"/>
      <c r="Q154" s="241"/>
      <c r="R154" s="241"/>
      <c r="S154" s="241"/>
      <c r="T154" s="24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3" t="s">
        <v>148</v>
      </c>
      <c r="AU154" s="243" t="s">
        <v>91</v>
      </c>
      <c r="AV154" s="13" t="s">
        <v>89</v>
      </c>
      <c r="AW154" s="13" t="s">
        <v>36</v>
      </c>
      <c r="AX154" s="13" t="s">
        <v>81</v>
      </c>
      <c r="AY154" s="243" t="s">
        <v>139</v>
      </c>
    </row>
    <row r="155" s="14" customFormat="1">
      <c r="A155" s="14"/>
      <c r="B155" s="244"/>
      <c r="C155" s="245"/>
      <c r="D155" s="235" t="s">
        <v>148</v>
      </c>
      <c r="E155" s="246" t="s">
        <v>1</v>
      </c>
      <c r="F155" s="247" t="s">
        <v>177</v>
      </c>
      <c r="G155" s="245"/>
      <c r="H155" s="248">
        <v>2.3999999999999999</v>
      </c>
      <c r="I155" s="249"/>
      <c r="J155" s="245"/>
      <c r="K155" s="245"/>
      <c r="L155" s="250"/>
      <c r="M155" s="251"/>
      <c r="N155" s="252"/>
      <c r="O155" s="252"/>
      <c r="P155" s="252"/>
      <c r="Q155" s="252"/>
      <c r="R155" s="252"/>
      <c r="S155" s="252"/>
      <c r="T155" s="253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4" t="s">
        <v>148</v>
      </c>
      <c r="AU155" s="254" t="s">
        <v>91</v>
      </c>
      <c r="AV155" s="14" t="s">
        <v>91</v>
      </c>
      <c r="AW155" s="14" t="s">
        <v>36</v>
      </c>
      <c r="AX155" s="14" t="s">
        <v>81</v>
      </c>
      <c r="AY155" s="254" t="s">
        <v>139</v>
      </c>
    </row>
    <row r="156" s="14" customFormat="1">
      <c r="A156" s="14"/>
      <c r="B156" s="244"/>
      <c r="C156" s="245"/>
      <c r="D156" s="235" t="s">
        <v>148</v>
      </c>
      <c r="E156" s="246" t="s">
        <v>1</v>
      </c>
      <c r="F156" s="247" t="s">
        <v>178</v>
      </c>
      <c r="G156" s="245"/>
      <c r="H156" s="248">
        <v>1.2</v>
      </c>
      <c r="I156" s="249"/>
      <c r="J156" s="245"/>
      <c r="K156" s="245"/>
      <c r="L156" s="250"/>
      <c r="M156" s="251"/>
      <c r="N156" s="252"/>
      <c r="O156" s="252"/>
      <c r="P156" s="252"/>
      <c r="Q156" s="252"/>
      <c r="R156" s="252"/>
      <c r="S156" s="252"/>
      <c r="T156" s="253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4" t="s">
        <v>148</v>
      </c>
      <c r="AU156" s="254" t="s">
        <v>91</v>
      </c>
      <c r="AV156" s="14" t="s">
        <v>91</v>
      </c>
      <c r="AW156" s="14" t="s">
        <v>36</v>
      </c>
      <c r="AX156" s="14" t="s">
        <v>81</v>
      </c>
      <c r="AY156" s="254" t="s">
        <v>139</v>
      </c>
    </row>
    <row r="157" s="14" customFormat="1">
      <c r="A157" s="14"/>
      <c r="B157" s="244"/>
      <c r="C157" s="245"/>
      <c r="D157" s="235" t="s">
        <v>148</v>
      </c>
      <c r="E157" s="246" t="s">
        <v>1</v>
      </c>
      <c r="F157" s="247" t="s">
        <v>179</v>
      </c>
      <c r="G157" s="245"/>
      <c r="H157" s="248">
        <v>1.2</v>
      </c>
      <c r="I157" s="249"/>
      <c r="J157" s="245"/>
      <c r="K157" s="245"/>
      <c r="L157" s="250"/>
      <c r="M157" s="251"/>
      <c r="N157" s="252"/>
      <c r="O157" s="252"/>
      <c r="P157" s="252"/>
      <c r="Q157" s="252"/>
      <c r="R157" s="252"/>
      <c r="S157" s="252"/>
      <c r="T157" s="253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4" t="s">
        <v>148</v>
      </c>
      <c r="AU157" s="254" t="s">
        <v>91</v>
      </c>
      <c r="AV157" s="14" t="s">
        <v>91</v>
      </c>
      <c r="AW157" s="14" t="s">
        <v>36</v>
      </c>
      <c r="AX157" s="14" t="s">
        <v>81</v>
      </c>
      <c r="AY157" s="254" t="s">
        <v>139</v>
      </c>
    </row>
    <row r="158" s="14" customFormat="1">
      <c r="A158" s="14"/>
      <c r="B158" s="244"/>
      <c r="C158" s="245"/>
      <c r="D158" s="235" t="s">
        <v>148</v>
      </c>
      <c r="E158" s="246" t="s">
        <v>1</v>
      </c>
      <c r="F158" s="247" t="s">
        <v>180</v>
      </c>
      <c r="G158" s="245"/>
      <c r="H158" s="248">
        <v>1.2</v>
      </c>
      <c r="I158" s="249"/>
      <c r="J158" s="245"/>
      <c r="K158" s="245"/>
      <c r="L158" s="250"/>
      <c r="M158" s="251"/>
      <c r="N158" s="252"/>
      <c r="O158" s="252"/>
      <c r="P158" s="252"/>
      <c r="Q158" s="252"/>
      <c r="R158" s="252"/>
      <c r="S158" s="252"/>
      <c r="T158" s="253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4" t="s">
        <v>148</v>
      </c>
      <c r="AU158" s="254" t="s">
        <v>91</v>
      </c>
      <c r="AV158" s="14" t="s">
        <v>91</v>
      </c>
      <c r="AW158" s="14" t="s">
        <v>36</v>
      </c>
      <c r="AX158" s="14" t="s">
        <v>81</v>
      </c>
      <c r="AY158" s="254" t="s">
        <v>139</v>
      </c>
    </row>
    <row r="159" s="15" customFormat="1">
      <c r="A159" s="15"/>
      <c r="B159" s="255"/>
      <c r="C159" s="256"/>
      <c r="D159" s="235" t="s">
        <v>148</v>
      </c>
      <c r="E159" s="257" t="s">
        <v>1</v>
      </c>
      <c r="F159" s="258" t="s">
        <v>151</v>
      </c>
      <c r="G159" s="256"/>
      <c r="H159" s="259">
        <v>6</v>
      </c>
      <c r="I159" s="260"/>
      <c r="J159" s="256"/>
      <c r="K159" s="256"/>
      <c r="L159" s="261"/>
      <c r="M159" s="262"/>
      <c r="N159" s="263"/>
      <c r="O159" s="263"/>
      <c r="P159" s="263"/>
      <c r="Q159" s="263"/>
      <c r="R159" s="263"/>
      <c r="S159" s="263"/>
      <c r="T159" s="264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65" t="s">
        <v>148</v>
      </c>
      <c r="AU159" s="265" t="s">
        <v>91</v>
      </c>
      <c r="AV159" s="15" t="s">
        <v>146</v>
      </c>
      <c r="AW159" s="15" t="s">
        <v>36</v>
      </c>
      <c r="AX159" s="15" t="s">
        <v>89</v>
      </c>
      <c r="AY159" s="265" t="s">
        <v>139</v>
      </c>
    </row>
    <row r="160" s="2" customFormat="1" ht="24.15" customHeight="1">
      <c r="A160" s="40"/>
      <c r="B160" s="41"/>
      <c r="C160" s="220" t="s">
        <v>181</v>
      </c>
      <c r="D160" s="220" t="s">
        <v>141</v>
      </c>
      <c r="E160" s="221" t="s">
        <v>182</v>
      </c>
      <c r="F160" s="222" t="s">
        <v>183</v>
      </c>
      <c r="G160" s="223" t="s">
        <v>160</v>
      </c>
      <c r="H160" s="224">
        <v>3.4500000000000002</v>
      </c>
      <c r="I160" s="225"/>
      <c r="J160" s="226">
        <f>ROUND(I160*H160,2)</f>
        <v>0</v>
      </c>
      <c r="K160" s="222" t="s">
        <v>145</v>
      </c>
      <c r="L160" s="46"/>
      <c r="M160" s="227" t="s">
        <v>1</v>
      </c>
      <c r="N160" s="228" t="s">
        <v>46</v>
      </c>
      <c r="O160" s="93"/>
      <c r="P160" s="229">
        <f>O160*H160</f>
        <v>0</v>
      </c>
      <c r="Q160" s="229">
        <v>0.01269</v>
      </c>
      <c r="R160" s="229">
        <f>Q160*H160</f>
        <v>0.0437805</v>
      </c>
      <c r="S160" s="229">
        <v>0</v>
      </c>
      <c r="T160" s="230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31" t="s">
        <v>146</v>
      </c>
      <c r="AT160" s="231" t="s">
        <v>141</v>
      </c>
      <c r="AU160" s="231" t="s">
        <v>91</v>
      </c>
      <c r="AY160" s="19" t="s">
        <v>139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9" t="s">
        <v>89</v>
      </c>
      <c r="BK160" s="232">
        <f>ROUND(I160*H160,2)</f>
        <v>0</v>
      </c>
      <c r="BL160" s="19" t="s">
        <v>146</v>
      </c>
      <c r="BM160" s="231" t="s">
        <v>184</v>
      </c>
    </row>
    <row r="161" s="13" customFormat="1">
      <c r="A161" s="13"/>
      <c r="B161" s="233"/>
      <c r="C161" s="234"/>
      <c r="D161" s="235" t="s">
        <v>148</v>
      </c>
      <c r="E161" s="236" t="s">
        <v>1</v>
      </c>
      <c r="F161" s="237" t="s">
        <v>185</v>
      </c>
      <c r="G161" s="234"/>
      <c r="H161" s="236" t="s">
        <v>1</v>
      </c>
      <c r="I161" s="238"/>
      <c r="J161" s="234"/>
      <c r="K161" s="234"/>
      <c r="L161" s="239"/>
      <c r="M161" s="240"/>
      <c r="N161" s="241"/>
      <c r="O161" s="241"/>
      <c r="P161" s="241"/>
      <c r="Q161" s="241"/>
      <c r="R161" s="241"/>
      <c r="S161" s="241"/>
      <c r="T161" s="242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3" t="s">
        <v>148</v>
      </c>
      <c r="AU161" s="243" t="s">
        <v>91</v>
      </c>
      <c r="AV161" s="13" t="s">
        <v>89</v>
      </c>
      <c r="AW161" s="13" t="s">
        <v>36</v>
      </c>
      <c r="AX161" s="13" t="s">
        <v>81</v>
      </c>
      <c r="AY161" s="243" t="s">
        <v>139</v>
      </c>
    </row>
    <row r="162" s="14" customFormat="1">
      <c r="A162" s="14"/>
      <c r="B162" s="244"/>
      <c r="C162" s="245"/>
      <c r="D162" s="235" t="s">
        <v>148</v>
      </c>
      <c r="E162" s="246" t="s">
        <v>1</v>
      </c>
      <c r="F162" s="247" t="s">
        <v>186</v>
      </c>
      <c r="G162" s="245"/>
      <c r="H162" s="248">
        <v>1.1499999999999999</v>
      </c>
      <c r="I162" s="249"/>
      <c r="J162" s="245"/>
      <c r="K162" s="245"/>
      <c r="L162" s="250"/>
      <c r="M162" s="251"/>
      <c r="N162" s="252"/>
      <c r="O162" s="252"/>
      <c r="P162" s="252"/>
      <c r="Q162" s="252"/>
      <c r="R162" s="252"/>
      <c r="S162" s="252"/>
      <c r="T162" s="253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4" t="s">
        <v>148</v>
      </c>
      <c r="AU162" s="254" t="s">
        <v>91</v>
      </c>
      <c r="AV162" s="14" t="s">
        <v>91</v>
      </c>
      <c r="AW162" s="14" t="s">
        <v>36</v>
      </c>
      <c r="AX162" s="14" t="s">
        <v>81</v>
      </c>
      <c r="AY162" s="254" t="s">
        <v>139</v>
      </c>
    </row>
    <row r="163" s="14" customFormat="1">
      <c r="A163" s="14"/>
      <c r="B163" s="244"/>
      <c r="C163" s="245"/>
      <c r="D163" s="235" t="s">
        <v>148</v>
      </c>
      <c r="E163" s="246" t="s">
        <v>1</v>
      </c>
      <c r="F163" s="247" t="s">
        <v>187</v>
      </c>
      <c r="G163" s="245"/>
      <c r="H163" s="248">
        <v>1.1499999999999999</v>
      </c>
      <c r="I163" s="249"/>
      <c r="J163" s="245"/>
      <c r="K163" s="245"/>
      <c r="L163" s="250"/>
      <c r="M163" s="251"/>
      <c r="N163" s="252"/>
      <c r="O163" s="252"/>
      <c r="P163" s="252"/>
      <c r="Q163" s="252"/>
      <c r="R163" s="252"/>
      <c r="S163" s="252"/>
      <c r="T163" s="253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4" t="s">
        <v>148</v>
      </c>
      <c r="AU163" s="254" t="s">
        <v>91</v>
      </c>
      <c r="AV163" s="14" t="s">
        <v>91</v>
      </c>
      <c r="AW163" s="14" t="s">
        <v>36</v>
      </c>
      <c r="AX163" s="14" t="s">
        <v>81</v>
      </c>
      <c r="AY163" s="254" t="s">
        <v>139</v>
      </c>
    </row>
    <row r="164" s="13" customFormat="1">
      <c r="A164" s="13"/>
      <c r="B164" s="233"/>
      <c r="C164" s="234"/>
      <c r="D164" s="235" t="s">
        <v>148</v>
      </c>
      <c r="E164" s="236" t="s">
        <v>1</v>
      </c>
      <c r="F164" s="237" t="s">
        <v>171</v>
      </c>
      <c r="G164" s="234"/>
      <c r="H164" s="236" t="s">
        <v>1</v>
      </c>
      <c r="I164" s="238"/>
      <c r="J164" s="234"/>
      <c r="K164" s="234"/>
      <c r="L164" s="239"/>
      <c r="M164" s="240"/>
      <c r="N164" s="241"/>
      <c r="O164" s="241"/>
      <c r="P164" s="241"/>
      <c r="Q164" s="241"/>
      <c r="R164" s="241"/>
      <c r="S164" s="241"/>
      <c r="T164" s="24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3" t="s">
        <v>148</v>
      </c>
      <c r="AU164" s="243" t="s">
        <v>91</v>
      </c>
      <c r="AV164" s="13" t="s">
        <v>89</v>
      </c>
      <c r="AW164" s="13" t="s">
        <v>36</v>
      </c>
      <c r="AX164" s="13" t="s">
        <v>81</v>
      </c>
      <c r="AY164" s="243" t="s">
        <v>139</v>
      </c>
    </row>
    <row r="165" s="14" customFormat="1">
      <c r="A165" s="14"/>
      <c r="B165" s="244"/>
      <c r="C165" s="245"/>
      <c r="D165" s="235" t="s">
        <v>148</v>
      </c>
      <c r="E165" s="246" t="s">
        <v>1</v>
      </c>
      <c r="F165" s="247" t="s">
        <v>186</v>
      </c>
      <c r="G165" s="245"/>
      <c r="H165" s="248">
        <v>1.1499999999999999</v>
      </c>
      <c r="I165" s="249"/>
      <c r="J165" s="245"/>
      <c r="K165" s="245"/>
      <c r="L165" s="250"/>
      <c r="M165" s="251"/>
      <c r="N165" s="252"/>
      <c r="O165" s="252"/>
      <c r="P165" s="252"/>
      <c r="Q165" s="252"/>
      <c r="R165" s="252"/>
      <c r="S165" s="252"/>
      <c r="T165" s="253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4" t="s">
        <v>148</v>
      </c>
      <c r="AU165" s="254" t="s">
        <v>91</v>
      </c>
      <c r="AV165" s="14" t="s">
        <v>91</v>
      </c>
      <c r="AW165" s="14" t="s">
        <v>36</v>
      </c>
      <c r="AX165" s="14" t="s">
        <v>81</v>
      </c>
      <c r="AY165" s="254" t="s">
        <v>139</v>
      </c>
    </row>
    <row r="166" s="15" customFormat="1">
      <c r="A166" s="15"/>
      <c r="B166" s="255"/>
      <c r="C166" s="256"/>
      <c r="D166" s="235" t="s">
        <v>148</v>
      </c>
      <c r="E166" s="257" t="s">
        <v>1</v>
      </c>
      <c r="F166" s="258" t="s">
        <v>151</v>
      </c>
      <c r="G166" s="256"/>
      <c r="H166" s="259">
        <v>3.4500000000000002</v>
      </c>
      <c r="I166" s="260"/>
      <c r="J166" s="256"/>
      <c r="K166" s="256"/>
      <c r="L166" s="261"/>
      <c r="M166" s="262"/>
      <c r="N166" s="263"/>
      <c r="O166" s="263"/>
      <c r="P166" s="263"/>
      <c r="Q166" s="263"/>
      <c r="R166" s="263"/>
      <c r="S166" s="263"/>
      <c r="T166" s="264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65" t="s">
        <v>148</v>
      </c>
      <c r="AU166" s="265" t="s">
        <v>91</v>
      </c>
      <c r="AV166" s="15" t="s">
        <v>146</v>
      </c>
      <c r="AW166" s="15" t="s">
        <v>36</v>
      </c>
      <c r="AX166" s="15" t="s">
        <v>89</v>
      </c>
      <c r="AY166" s="265" t="s">
        <v>139</v>
      </c>
    </row>
    <row r="167" s="2" customFormat="1" ht="24.15" customHeight="1">
      <c r="A167" s="40"/>
      <c r="B167" s="41"/>
      <c r="C167" s="220" t="s">
        <v>188</v>
      </c>
      <c r="D167" s="220" t="s">
        <v>141</v>
      </c>
      <c r="E167" s="221" t="s">
        <v>189</v>
      </c>
      <c r="F167" s="222" t="s">
        <v>190</v>
      </c>
      <c r="G167" s="223" t="s">
        <v>160</v>
      </c>
      <c r="H167" s="224">
        <v>17.699999999999999</v>
      </c>
      <c r="I167" s="225"/>
      <c r="J167" s="226">
        <f>ROUND(I167*H167,2)</f>
        <v>0</v>
      </c>
      <c r="K167" s="222" t="s">
        <v>145</v>
      </c>
      <c r="L167" s="46"/>
      <c r="M167" s="227" t="s">
        <v>1</v>
      </c>
      <c r="N167" s="228" t="s">
        <v>46</v>
      </c>
      <c r="O167" s="93"/>
      <c r="P167" s="229">
        <f>O167*H167</f>
        <v>0</v>
      </c>
      <c r="Q167" s="229">
        <v>0.036900000000000002</v>
      </c>
      <c r="R167" s="229">
        <f>Q167*H167</f>
        <v>0.65312999999999999</v>
      </c>
      <c r="S167" s="229">
        <v>0</v>
      </c>
      <c r="T167" s="230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31" t="s">
        <v>146</v>
      </c>
      <c r="AT167" s="231" t="s">
        <v>141</v>
      </c>
      <c r="AU167" s="231" t="s">
        <v>91</v>
      </c>
      <c r="AY167" s="19" t="s">
        <v>139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9" t="s">
        <v>89</v>
      </c>
      <c r="BK167" s="232">
        <f>ROUND(I167*H167,2)</f>
        <v>0</v>
      </c>
      <c r="BL167" s="19" t="s">
        <v>146</v>
      </c>
      <c r="BM167" s="231" t="s">
        <v>191</v>
      </c>
    </row>
    <row r="168" s="13" customFormat="1">
      <c r="A168" s="13"/>
      <c r="B168" s="233"/>
      <c r="C168" s="234"/>
      <c r="D168" s="235" t="s">
        <v>148</v>
      </c>
      <c r="E168" s="236" t="s">
        <v>1</v>
      </c>
      <c r="F168" s="237" t="s">
        <v>162</v>
      </c>
      <c r="G168" s="234"/>
      <c r="H168" s="236" t="s">
        <v>1</v>
      </c>
      <c r="I168" s="238"/>
      <c r="J168" s="234"/>
      <c r="K168" s="234"/>
      <c r="L168" s="239"/>
      <c r="M168" s="240"/>
      <c r="N168" s="241"/>
      <c r="O168" s="241"/>
      <c r="P168" s="241"/>
      <c r="Q168" s="241"/>
      <c r="R168" s="241"/>
      <c r="S168" s="241"/>
      <c r="T168" s="24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3" t="s">
        <v>148</v>
      </c>
      <c r="AU168" s="243" t="s">
        <v>91</v>
      </c>
      <c r="AV168" s="13" t="s">
        <v>89</v>
      </c>
      <c r="AW168" s="13" t="s">
        <v>36</v>
      </c>
      <c r="AX168" s="13" t="s">
        <v>81</v>
      </c>
      <c r="AY168" s="243" t="s">
        <v>139</v>
      </c>
    </row>
    <row r="169" s="14" customFormat="1">
      <c r="A169" s="14"/>
      <c r="B169" s="244"/>
      <c r="C169" s="245"/>
      <c r="D169" s="235" t="s">
        <v>148</v>
      </c>
      <c r="E169" s="246" t="s">
        <v>1</v>
      </c>
      <c r="F169" s="247" t="s">
        <v>192</v>
      </c>
      <c r="G169" s="245"/>
      <c r="H169" s="248">
        <v>2.3999999999999999</v>
      </c>
      <c r="I169" s="249"/>
      <c r="J169" s="245"/>
      <c r="K169" s="245"/>
      <c r="L169" s="250"/>
      <c r="M169" s="251"/>
      <c r="N169" s="252"/>
      <c r="O169" s="252"/>
      <c r="P169" s="252"/>
      <c r="Q169" s="252"/>
      <c r="R169" s="252"/>
      <c r="S169" s="252"/>
      <c r="T169" s="253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4" t="s">
        <v>148</v>
      </c>
      <c r="AU169" s="254" t="s">
        <v>91</v>
      </c>
      <c r="AV169" s="14" t="s">
        <v>91</v>
      </c>
      <c r="AW169" s="14" t="s">
        <v>36</v>
      </c>
      <c r="AX169" s="14" t="s">
        <v>81</v>
      </c>
      <c r="AY169" s="254" t="s">
        <v>139</v>
      </c>
    </row>
    <row r="170" s="14" customFormat="1">
      <c r="A170" s="14"/>
      <c r="B170" s="244"/>
      <c r="C170" s="245"/>
      <c r="D170" s="235" t="s">
        <v>148</v>
      </c>
      <c r="E170" s="246" t="s">
        <v>1</v>
      </c>
      <c r="F170" s="247" t="s">
        <v>193</v>
      </c>
      <c r="G170" s="245"/>
      <c r="H170" s="248">
        <v>3.6000000000000001</v>
      </c>
      <c r="I170" s="249"/>
      <c r="J170" s="245"/>
      <c r="K170" s="245"/>
      <c r="L170" s="250"/>
      <c r="M170" s="251"/>
      <c r="N170" s="252"/>
      <c r="O170" s="252"/>
      <c r="P170" s="252"/>
      <c r="Q170" s="252"/>
      <c r="R170" s="252"/>
      <c r="S170" s="252"/>
      <c r="T170" s="253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4" t="s">
        <v>148</v>
      </c>
      <c r="AU170" s="254" t="s">
        <v>91</v>
      </c>
      <c r="AV170" s="14" t="s">
        <v>91</v>
      </c>
      <c r="AW170" s="14" t="s">
        <v>36</v>
      </c>
      <c r="AX170" s="14" t="s">
        <v>81</v>
      </c>
      <c r="AY170" s="254" t="s">
        <v>139</v>
      </c>
    </row>
    <row r="171" s="14" customFormat="1">
      <c r="A171" s="14"/>
      <c r="B171" s="244"/>
      <c r="C171" s="245"/>
      <c r="D171" s="235" t="s">
        <v>148</v>
      </c>
      <c r="E171" s="246" t="s">
        <v>1</v>
      </c>
      <c r="F171" s="247" t="s">
        <v>194</v>
      </c>
      <c r="G171" s="245"/>
      <c r="H171" s="248">
        <v>1.2</v>
      </c>
      <c r="I171" s="249"/>
      <c r="J171" s="245"/>
      <c r="K171" s="245"/>
      <c r="L171" s="250"/>
      <c r="M171" s="251"/>
      <c r="N171" s="252"/>
      <c r="O171" s="252"/>
      <c r="P171" s="252"/>
      <c r="Q171" s="252"/>
      <c r="R171" s="252"/>
      <c r="S171" s="252"/>
      <c r="T171" s="253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4" t="s">
        <v>148</v>
      </c>
      <c r="AU171" s="254" t="s">
        <v>91</v>
      </c>
      <c r="AV171" s="14" t="s">
        <v>91</v>
      </c>
      <c r="AW171" s="14" t="s">
        <v>36</v>
      </c>
      <c r="AX171" s="14" t="s">
        <v>81</v>
      </c>
      <c r="AY171" s="254" t="s">
        <v>139</v>
      </c>
    </row>
    <row r="172" s="14" customFormat="1">
      <c r="A172" s="14"/>
      <c r="B172" s="244"/>
      <c r="C172" s="245"/>
      <c r="D172" s="235" t="s">
        <v>148</v>
      </c>
      <c r="E172" s="246" t="s">
        <v>1</v>
      </c>
      <c r="F172" s="247" t="s">
        <v>195</v>
      </c>
      <c r="G172" s="245"/>
      <c r="H172" s="248">
        <v>3.6000000000000001</v>
      </c>
      <c r="I172" s="249"/>
      <c r="J172" s="245"/>
      <c r="K172" s="245"/>
      <c r="L172" s="250"/>
      <c r="M172" s="251"/>
      <c r="N172" s="252"/>
      <c r="O172" s="252"/>
      <c r="P172" s="252"/>
      <c r="Q172" s="252"/>
      <c r="R172" s="252"/>
      <c r="S172" s="252"/>
      <c r="T172" s="253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4" t="s">
        <v>148</v>
      </c>
      <c r="AU172" s="254" t="s">
        <v>91</v>
      </c>
      <c r="AV172" s="14" t="s">
        <v>91</v>
      </c>
      <c r="AW172" s="14" t="s">
        <v>36</v>
      </c>
      <c r="AX172" s="14" t="s">
        <v>81</v>
      </c>
      <c r="AY172" s="254" t="s">
        <v>139</v>
      </c>
    </row>
    <row r="173" s="13" customFormat="1">
      <c r="A173" s="13"/>
      <c r="B173" s="233"/>
      <c r="C173" s="234"/>
      <c r="D173" s="235" t="s">
        <v>148</v>
      </c>
      <c r="E173" s="236" t="s">
        <v>1</v>
      </c>
      <c r="F173" s="237" t="s">
        <v>185</v>
      </c>
      <c r="G173" s="234"/>
      <c r="H173" s="236" t="s">
        <v>1</v>
      </c>
      <c r="I173" s="238"/>
      <c r="J173" s="234"/>
      <c r="K173" s="234"/>
      <c r="L173" s="239"/>
      <c r="M173" s="240"/>
      <c r="N173" s="241"/>
      <c r="O173" s="241"/>
      <c r="P173" s="241"/>
      <c r="Q173" s="241"/>
      <c r="R173" s="241"/>
      <c r="S173" s="241"/>
      <c r="T173" s="242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3" t="s">
        <v>148</v>
      </c>
      <c r="AU173" s="243" t="s">
        <v>91</v>
      </c>
      <c r="AV173" s="13" t="s">
        <v>89</v>
      </c>
      <c r="AW173" s="13" t="s">
        <v>36</v>
      </c>
      <c r="AX173" s="13" t="s">
        <v>81</v>
      </c>
      <c r="AY173" s="243" t="s">
        <v>139</v>
      </c>
    </row>
    <row r="174" s="14" customFormat="1">
      <c r="A174" s="14"/>
      <c r="B174" s="244"/>
      <c r="C174" s="245"/>
      <c r="D174" s="235" t="s">
        <v>148</v>
      </c>
      <c r="E174" s="246" t="s">
        <v>1</v>
      </c>
      <c r="F174" s="247" t="s">
        <v>196</v>
      </c>
      <c r="G174" s="245"/>
      <c r="H174" s="248">
        <v>1.1499999999999999</v>
      </c>
      <c r="I174" s="249"/>
      <c r="J174" s="245"/>
      <c r="K174" s="245"/>
      <c r="L174" s="250"/>
      <c r="M174" s="251"/>
      <c r="N174" s="252"/>
      <c r="O174" s="252"/>
      <c r="P174" s="252"/>
      <c r="Q174" s="252"/>
      <c r="R174" s="252"/>
      <c r="S174" s="252"/>
      <c r="T174" s="253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4" t="s">
        <v>148</v>
      </c>
      <c r="AU174" s="254" t="s">
        <v>91</v>
      </c>
      <c r="AV174" s="14" t="s">
        <v>91</v>
      </c>
      <c r="AW174" s="14" t="s">
        <v>36</v>
      </c>
      <c r="AX174" s="14" t="s">
        <v>81</v>
      </c>
      <c r="AY174" s="254" t="s">
        <v>139</v>
      </c>
    </row>
    <row r="175" s="14" customFormat="1">
      <c r="A175" s="14"/>
      <c r="B175" s="244"/>
      <c r="C175" s="245"/>
      <c r="D175" s="235" t="s">
        <v>148</v>
      </c>
      <c r="E175" s="246" t="s">
        <v>1</v>
      </c>
      <c r="F175" s="247" t="s">
        <v>197</v>
      </c>
      <c r="G175" s="245"/>
      <c r="H175" s="248">
        <v>1.1499999999999999</v>
      </c>
      <c r="I175" s="249"/>
      <c r="J175" s="245"/>
      <c r="K175" s="245"/>
      <c r="L175" s="250"/>
      <c r="M175" s="251"/>
      <c r="N175" s="252"/>
      <c r="O175" s="252"/>
      <c r="P175" s="252"/>
      <c r="Q175" s="252"/>
      <c r="R175" s="252"/>
      <c r="S175" s="252"/>
      <c r="T175" s="253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4" t="s">
        <v>148</v>
      </c>
      <c r="AU175" s="254" t="s">
        <v>91</v>
      </c>
      <c r="AV175" s="14" t="s">
        <v>91</v>
      </c>
      <c r="AW175" s="14" t="s">
        <v>36</v>
      </c>
      <c r="AX175" s="14" t="s">
        <v>81</v>
      </c>
      <c r="AY175" s="254" t="s">
        <v>139</v>
      </c>
    </row>
    <row r="176" s="14" customFormat="1">
      <c r="A176" s="14"/>
      <c r="B176" s="244"/>
      <c r="C176" s="245"/>
      <c r="D176" s="235" t="s">
        <v>148</v>
      </c>
      <c r="E176" s="246" t="s">
        <v>1</v>
      </c>
      <c r="F176" s="247" t="s">
        <v>198</v>
      </c>
      <c r="G176" s="245"/>
      <c r="H176" s="248">
        <v>1.1499999999999999</v>
      </c>
      <c r="I176" s="249"/>
      <c r="J176" s="245"/>
      <c r="K176" s="245"/>
      <c r="L176" s="250"/>
      <c r="M176" s="251"/>
      <c r="N176" s="252"/>
      <c r="O176" s="252"/>
      <c r="P176" s="252"/>
      <c r="Q176" s="252"/>
      <c r="R176" s="252"/>
      <c r="S176" s="252"/>
      <c r="T176" s="253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4" t="s">
        <v>148</v>
      </c>
      <c r="AU176" s="254" t="s">
        <v>91</v>
      </c>
      <c r="AV176" s="14" t="s">
        <v>91</v>
      </c>
      <c r="AW176" s="14" t="s">
        <v>36</v>
      </c>
      <c r="AX176" s="14" t="s">
        <v>81</v>
      </c>
      <c r="AY176" s="254" t="s">
        <v>139</v>
      </c>
    </row>
    <row r="177" s="13" customFormat="1">
      <c r="A177" s="13"/>
      <c r="B177" s="233"/>
      <c r="C177" s="234"/>
      <c r="D177" s="235" t="s">
        <v>148</v>
      </c>
      <c r="E177" s="236" t="s">
        <v>1</v>
      </c>
      <c r="F177" s="237" t="s">
        <v>171</v>
      </c>
      <c r="G177" s="234"/>
      <c r="H177" s="236" t="s">
        <v>1</v>
      </c>
      <c r="I177" s="238"/>
      <c r="J177" s="234"/>
      <c r="K177" s="234"/>
      <c r="L177" s="239"/>
      <c r="M177" s="240"/>
      <c r="N177" s="241"/>
      <c r="O177" s="241"/>
      <c r="P177" s="241"/>
      <c r="Q177" s="241"/>
      <c r="R177" s="241"/>
      <c r="S177" s="241"/>
      <c r="T177" s="24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3" t="s">
        <v>148</v>
      </c>
      <c r="AU177" s="243" t="s">
        <v>91</v>
      </c>
      <c r="AV177" s="13" t="s">
        <v>89</v>
      </c>
      <c r="AW177" s="13" t="s">
        <v>36</v>
      </c>
      <c r="AX177" s="13" t="s">
        <v>81</v>
      </c>
      <c r="AY177" s="243" t="s">
        <v>139</v>
      </c>
    </row>
    <row r="178" s="14" customFormat="1">
      <c r="A178" s="14"/>
      <c r="B178" s="244"/>
      <c r="C178" s="245"/>
      <c r="D178" s="235" t="s">
        <v>148</v>
      </c>
      <c r="E178" s="246" t="s">
        <v>1</v>
      </c>
      <c r="F178" s="247" t="s">
        <v>196</v>
      </c>
      <c r="G178" s="245"/>
      <c r="H178" s="248">
        <v>1.1499999999999999</v>
      </c>
      <c r="I178" s="249"/>
      <c r="J178" s="245"/>
      <c r="K178" s="245"/>
      <c r="L178" s="250"/>
      <c r="M178" s="251"/>
      <c r="N178" s="252"/>
      <c r="O178" s="252"/>
      <c r="P178" s="252"/>
      <c r="Q178" s="252"/>
      <c r="R178" s="252"/>
      <c r="S178" s="252"/>
      <c r="T178" s="253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4" t="s">
        <v>148</v>
      </c>
      <c r="AU178" s="254" t="s">
        <v>91</v>
      </c>
      <c r="AV178" s="14" t="s">
        <v>91</v>
      </c>
      <c r="AW178" s="14" t="s">
        <v>36</v>
      </c>
      <c r="AX178" s="14" t="s">
        <v>81</v>
      </c>
      <c r="AY178" s="254" t="s">
        <v>139</v>
      </c>
    </row>
    <row r="179" s="14" customFormat="1">
      <c r="A179" s="14"/>
      <c r="B179" s="244"/>
      <c r="C179" s="245"/>
      <c r="D179" s="235" t="s">
        <v>148</v>
      </c>
      <c r="E179" s="246" t="s">
        <v>1</v>
      </c>
      <c r="F179" s="247" t="s">
        <v>199</v>
      </c>
      <c r="G179" s="245"/>
      <c r="H179" s="248">
        <v>1.1499999999999999</v>
      </c>
      <c r="I179" s="249"/>
      <c r="J179" s="245"/>
      <c r="K179" s="245"/>
      <c r="L179" s="250"/>
      <c r="M179" s="251"/>
      <c r="N179" s="252"/>
      <c r="O179" s="252"/>
      <c r="P179" s="252"/>
      <c r="Q179" s="252"/>
      <c r="R179" s="252"/>
      <c r="S179" s="252"/>
      <c r="T179" s="253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4" t="s">
        <v>148</v>
      </c>
      <c r="AU179" s="254" t="s">
        <v>91</v>
      </c>
      <c r="AV179" s="14" t="s">
        <v>91</v>
      </c>
      <c r="AW179" s="14" t="s">
        <v>36</v>
      </c>
      <c r="AX179" s="14" t="s">
        <v>81</v>
      </c>
      <c r="AY179" s="254" t="s">
        <v>139</v>
      </c>
    </row>
    <row r="180" s="14" customFormat="1">
      <c r="A180" s="14"/>
      <c r="B180" s="244"/>
      <c r="C180" s="245"/>
      <c r="D180" s="235" t="s">
        <v>148</v>
      </c>
      <c r="E180" s="246" t="s">
        <v>1</v>
      </c>
      <c r="F180" s="247" t="s">
        <v>198</v>
      </c>
      <c r="G180" s="245"/>
      <c r="H180" s="248">
        <v>1.1499999999999999</v>
      </c>
      <c r="I180" s="249"/>
      <c r="J180" s="245"/>
      <c r="K180" s="245"/>
      <c r="L180" s="250"/>
      <c r="M180" s="251"/>
      <c r="N180" s="252"/>
      <c r="O180" s="252"/>
      <c r="P180" s="252"/>
      <c r="Q180" s="252"/>
      <c r="R180" s="252"/>
      <c r="S180" s="252"/>
      <c r="T180" s="253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4" t="s">
        <v>148</v>
      </c>
      <c r="AU180" s="254" t="s">
        <v>91</v>
      </c>
      <c r="AV180" s="14" t="s">
        <v>91</v>
      </c>
      <c r="AW180" s="14" t="s">
        <v>36</v>
      </c>
      <c r="AX180" s="14" t="s">
        <v>81</v>
      </c>
      <c r="AY180" s="254" t="s">
        <v>139</v>
      </c>
    </row>
    <row r="181" s="15" customFormat="1">
      <c r="A181" s="15"/>
      <c r="B181" s="255"/>
      <c r="C181" s="256"/>
      <c r="D181" s="235" t="s">
        <v>148</v>
      </c>
      <c r="E181" s="257" t="s">
        <v>1</v>
      </c>
      <c r="F181" s="258" t="s">
        <v>151</v>
      </c>
      <c r="G181" s="256"/>
      <c r="H181" s="259">
        <v>17.699999999999999</v>
      </c>
      <c r="I181" s="260"/>
      <c r="J181" s="256"/>
      <c r="K181" s="256"/>
      <c r="L181" s="261"/>
      <c r="M181" s="262"/>
      <c r="N181" s="263"/>
      <c r="O181" s="263"/>
      <c r="P181" s="263"/>
      <c r="Q181" s="263"/>
      <c r="R181" s="263"/>
      <c r="S181" s="263"/>
      <c r="T181" s="264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65" t="s">
        <v>148</v>
      </c>
      <c r="AU181" s="265" t="s">
        <v>91</v>
      </c>
      <c r="AV181" s="15" t="s">
        <v>146</v>
      </c>
      <c r="AW181" s="15" t="s">
        <v>36</v>
      </c>
      <c r="AX181" s="15" t="s">
        <v>89</v>
      </c>
      <c r="AY181" s="265" t="s">
        <v>139</v>
      </c>
    </row>
    <row r="182" s="2" customFormat="1" ht="24.15" customHeight="1">
      <c r="A182" s="40"/>
      <c r="B182" s="41"/>
      <c r="C182" s="220" t="s">
        <v>200</v>
      </c>
      <c r="D182" s="220" t="s">
        <v>141</v>
      </c>
      <c r="E182" s="221" t="s">
        <v>201</v>
      </c>
      <c r="F182" s="222" t="s">
        <v>202</v>
      </c>
      <c r="G182" s="223" t="s">
        <v>203</v>
      </c>
      <c r="H182" s="224">
        <v>80.040000000000006</v>
      </c>
      <c r="I182" s="225"/>
      <c r="J182" s="226">
        <f>ROUND(I182*H182,2)</f>
        <v>0</v>
      </c>
      <c r="K182" s="222" t="s">
        <v>145</v>
      </c>
      <c r="L182" s="46"/>
      <c r="M182" s="227" t="s">
        <v>1</v>
      </c>
      <c r="N182" s="228" t="s">
        <v>46</v>
      </c>
      <c r="O182" s="93"/>
      <c r="P182" s="229">
        <f>O182*H182</f>
        <v>0</v>
      </c>
      <c r="Q182" s="229">
        <v>0</v>
      </c>
      <c r="R182" s="229">
        <f>Q182*H182</f>
        <v>0</v>
      </c>
      <c r="S182" s="229">
        <v>0</v>
      </c>
      <c r="T182" s="230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31" t="s">
        <v>146</v>
      </c>
      <c r="AT182" s="231" t="s">
        <v>141</v>
      </c>
      <c r="AU182" s="231" t="s">
        <v>91</v>
      </c>
      <c r="AY182" s="19" t="s">
        <v>139</v>
      </c>
      <c r="BE182" s="232">
        <f>IF(N182="základní",J182,0)</f>
        <v>0</v>
      </c>
      <c r="BF182" s="232">
        <f>IF(N182="snížená",J182,0)</f>
        <v>0</v>
      </c>
      <c r="BG182" s="232">
        <f>IF(N182="zákl. přenesená",J182,0)</f>
        <v>0</v>
      </c>
      <c r="BH182" s="232">
        <f>IF(N182="sníž. přenesená",J182,0)</f>
        <v>0</v>
      </c>
      <c r="BI182" s="232">
        <f>IF(N182="nulová",J182,0)</f>
        <v>0</v>
      </c>
      <c r="BJ182" s="19" t="s">
        <v>89</v>
      </c>
      <c r="BK182" s="232">
        <f>ROUND(I182*H182,2)</f>
        <v>0</v>
      </c>
      <c r="BL182" s="19" t="s">
        <v>146</v>
      </c>
      <c r="BM182" s="231" t="s">
        <v>204</v>
      </c>
    </row>
    <row r="183" s="13" customFormat="1">
      <c r="A183" s="13"/>
      <c r="B183" s="233"/>
      <c r="C183" s="234"/>
      <c r="D183" s="235" t="s">
        <v>148</v>
      </c>
      <c r="E183" s="236" t="s">
        <v>1</v>
      </c>
      <c r="F183" s="237" t="s">
        <v>162</v>
      </c>
      <c r="G183" s="234"/>
      <c r="H183" s="236" t="s">
        <v>1</v>
      </c>
      <c r="I183" s="238"/>
      <c r="J183" s="234"/>
      <c r="K183" s="234"/>
      <c r="L183" s="239"/>
      <c r="M183" s="240"/>
      <c r="N183" s="241"/>
      <c r="O183" s="241"/>
      <c r="P183" s="241"/>
      <c r="Q183" s="241"/>
      <c r="R183" s="241"/>
      <c r="S183" s="241"/>
      <c r="T183" s="242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3" t="s">
        <v>148</v>
      </c>
      <c r="AU183" s="243" t="s">
        <v>91</v>
      </c>
      <c r="AV183" s="13" t="s">
        <v>89</v>
      </c>
      <c r="AW183" s="13" t="s">
        <v>36</v>
      </c>
      <c r="AX183" s="13" t="s">
        <v>81</v>
      </c>
      <c r="AY183" s="243" t="s">
        <v>139</v>
      </c>
    </row>
    <row r="184" s="14" customFormat="1">
      <c r="A184" s="14"/>
      <c r="B184" s="244"/>
      <c r="C184" s="245"/>
      <c r="D184" s="235" t="s">
        <v>148</v>
      </c>
      <c r="E184" s="246" t="s">
        <v>1</v>
      </c>
      <c r="F184" s="247" t="s">
        <v>205</v>
      </c>
      <c r="G184" s="245"/>
      <c r="H184" s="248">
        <v>2.544</v>
      </c>
      <c r="I184" s="249"/>
      <c r="J184" s="245"/>
      <c r="K184" s="245"/>
      <c r="L184" s="250"/>
      <c r="M184" s="251"/>
      <c r="N184" s="252"/>
      <c r="O184" s="252"/>
      <c r="P184" s="252"/>
      <c r="Q184" s="252"/>
      <c r="R184" s="252"/>
      <c r="S184" s="252"/>
      <c r="T184" s="253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4" t="s">
        <v>148</v>
      </c>
      <c r="AU184" s="254" t="s">
        <v>91</v>
      </c>
      <c r="AV184" s="14" t="s">
        <v>91</v>
      </c>
      <c r="AW184" s="14" t="s">
        <v>36</v>
      </c>
      <c r="AX184" s="14" t="s">
        <v>81</v>
      </c>
      <c r="AY184" s="254" t="s">
        <v>139</v>
      </c>
    </row>
    <row r="185" s="14" customFormat="1">
      <c r="A185" s="14"/>
      <c r="B185" s="244"/>
      <c r="C185" s="245"/>
      <c r="D185" s="235" t="s">
        <v>148</v>
      </c>
      <c r="E185" s="246" t="s">
        <v>1</v>
      </c>
      <c r="F185" s="247" t="s">
        <v>206</v>
      </c>
      <c r="G185" s="245"/>
      <c r="H185" s="248">
        <v>4.1280000000000001</v>
      </c>
      <c r="I185" s="249"/>
      <c r="J185" s="245"/>
      <c r="K185" s="245"/>
      <c r="L185" s="250"/>
      <c r="M185" s="251"/>
      <c r="N185" s="252"/>
      <c r="O185" s="252"/>
      <c r="P185" s="252"/>
      <c r="Q185" s="252"/>
      <c r="R185" s="252"/>
      <c r="S185" s="252"/>
      <c r="T185" s="253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4" t="s">
        <v>148</v>
      </c>
      <c r="AU185" s="254" t="s">
        <v>91</v>
      </c>
      <c r="AV185" s="14" t="s">
        <v>91</v>
      </c>
      <c r="AW185" s="14" t="s">
        <v>36</v>
      </c>
      <c r="AX185" s="14" t="s">
        <v>81</v>
      </c>
      <c r="AY185" s="254" t="s">
        <v>139</v>
      </c>
    </row>
    <row r="186" s="14" customFormat="1">
      <c r="A186" s="14"/>
      <c r="B186" s="244"/>
      <c r="C186" s="245"/>
      <c r="D186" s="235" t="s">
        <v>148</v>
      </c>
      <c r="E186" s="246" t="s">
        <v>1</v>
      </c>
      <c r="F186" s="247" t="s">
        <v>207</v>
      </c>
      <c r="G186" s="245"/>
      <c r="H186" s="248">
        <v>4.3200000000000003</v>
      </c>
      <c r="I186" s="249"/>
      <c r="J186" s="245"/>
      <c r="K186" s="245"/>
      <c r="L186" s="250"/>
      <c r="M186" s="251"/>
      <c r="N186" s="252"/>
      <c r="O186" s="252"/>
      <c r="P186" s="252"/>
      <c r="Q186" s="252"/>
      <c r="R186" s="252"/>
      <c r="S186" s="252"/>
      <c r="T186" s="253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4" t="s">
        <v>148</v>
      </c>
      <c r="AU186" s="254" t="s">
        <v>91</v>
      </c>
      <c r="AV186" s="14" t="s">
        <v>91</v>
      </c>
      <c r="AW186" s="14" t="s">
        <v>36</v>
      </c>
      <c r="AX186" s="14" t="s">
        <v>81</v>
      </c>
      <c r="AY186" s="254" t="s">
        <v>139</v>
      </c>
    </row>
    <row r="187" s="14" customFormat="1">
      <c r="A187" s="14"/>
      <c r="B187" s="244"/>
      <c r="C187" s="245"/>
      <c r="D187" s="235" t="s">
        <v>148</v>
      </c>
      <c r="E187" s="246" t="s">
        <v>1</v>
      </c>
      <c r="F187" s="247" t="s">
        <v>208</v>
      </c>
      <c r="G187" s="245"/>
      <c r="H187" s="248">
        <v>2.5680000000000001</v>
      </c>
      <c r="I187" s="249"/>
      <c r="J187" s="245"/>
      <c r="K187" s="245"/>
      <c r="L187" s="250"/>
      <c r="M187" s="251"/>
      <c r="N187" s="252"/>
      <c r="O187" s="252"/>
      <c r="P187" s="252"/>
      <c r="Q187" s="252"/>
      <c r="R187" s="252"/>
      <c r="S187" s="252"/>
      <c r="T187" s="253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4" t="s">
        <v>148</v>
      </c>
      <c r="AU187" s="254" t="s">
        <v>91</v>
      </c>
      <c r="AV187" s="14" t="s">
        <v>91</v>
      </c>
      <c r="AW187" s="14" t="s">
        <v>36</v>
      </c>
      <c r="AX187" s="14" t="s">
        <v>81</v>
      </c>
      <c r="AY187" s="254" t="s">
        <v>139</v>
      </c>
    </row>
    <row r="188" s="14" customFormat="1">
      <c r="A188" s="14"/>
      <c r="B188" s="244"/>
      <c r="C188" s="245"/>
      <c r="D188" s="235" t="s">
        <v>148</v>
      </c>
      <c r="E188" s="246" t="s">
        <v>1</v>
      </c>
      <c r="F188" s="247" t="s">
        <v>209</v>
      </c>
      <c r="G188" s="245"/>
      <c r="H188" s="248">
        <v>2.3279999999999998</v>
      </c>
      <c r="I188" s="249"/>
      <c r="J188" s="245"/>
      <c r="K188" s="245"/>
      <c r="L188" s="250"/>
      <c r="M188" s="251"/>
      <c r="N188" s="252"/>
      <c r="O188" s="252"/>
      <c r="P188" s="252"/>
      <c r="Q188" s="252"/>
      <c r="R188" s="252"/>
      <c r="S188" s="252"/>
      <c r="T188" s="253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4" t="s">
        <v>148</v>
      </c>
      <c r="AU188" s="254" t="s">
        <v>91</v>
      </c>
      <c r="AV188" s="14" t="s">
        <v>91</v>
      </c>
      <c r="AW188" s="14" t="s">
        <v>36</v>
      </c>
      <c r="AX188" s="14" t="s">
        <v>81</v>
      </c>
      <c r="AY188" s="254" t="s">
        <v>139</v>
      </c>
    </row>
    <row r="189" s="14" customFormat="1">
      <c r="A189" s="14"/>
      <c r="B189" s="244"/>
      <c r="C189" s="245"/>
      <c r="D189" s="235" t="s">
        <v>148</v>
      </c>
      <c r="E189" s="246" t="s">
        <v>1</v>
      </c>
      <c r="F189" s="247" t="s">
        <v>210</v>
      </c>
      <c r="G189" s="245"/>
      <c r="H189" s="248">
        <v>2.3279999999999998</v>
      </c>
      <c r="I189" s="249"/>
      <c r="J189" s="245"/>
      <c r="K189" s="245"/>
      <c r="L189" s="250"/>
      <c r="M189" s="251"/>
      <c r="N189" s="252"/>
      <c r="O189" s="252"/>
      <c r="P189" s="252"/>
      <c r="Q189" s="252"/>
      <c r="R189" s="252"/>
      <c r="S189" s="252"/>
      <c r="T189" s="253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4" t="s">
        <v>148</v>
      </c>
      <c r="AU189" s="254" t="s">
        <v>91</v>
      </c>
      <c r="AV189" s="14" t="s">
        <v>91</v>
      </c>
      <c r="AW189" s="14" t="s">
        <v>36</v>
      </c>
      <c r="AX189" s="14" t="s">
        <v>81</v>
      </c>
      <c r="AY189" s="254" t="s">
        <v>139</v>
      </c>
    </row>
    <row r="190" s="14" customFormat="1">
      <c r="A190" s="14"/>
      <c r="B190" s="244"/>
      <c r="C190" s="245"/>
      <c r="D190" s="235" t="s">
        <v>148</v>
      </c>
      <c r="E190" s="246" t="s">
        <v>1</v>
      </c>
      <c r="F190" s="247" t="s">
        <v>211</v>
      </c>
      <c r="G190" s="245"/>
      <c r="H190" s="248">
        <v>6.5519999999999996</v>
      </c>
      <c r="I190" s="249"/>
      <c r="J190" s="245"/>
      <c r="K190" s="245"/>
      <c r="L190" s="250"/>
      <c r="M190" s="251"/>
      <c r="N190" s="252"/>
      <c r="O190" s="252"/>
      <c r="P190" s="252"/>
      <c r="Q190" s="252"/>
      <c r="R190" s="252"/>
      <c r="S190" s="252"/>
      <c r="T190" s="253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4" t="s">
        <v>148</v>
      </c>
      <c r="AU190" s="254" t="s">
        <v>91</v>
      </c>
      <c r="AV190" s="14" t="s">
        <v>91</v>
      </c>
      <c r="AW190" s="14" t="s">
        <v>36</v>
      </c>
      <c r="AX190" s="14" t="s">
        <v>81</v>
      </c>
      <c r="AY190" s="254" t="s">
        <v>139</v>
      </c>
    </row>
    <row r="191" s="14" customFormat="1">
      <c r="A191" s="14"/>
      <c r="B191" s="244"/>
      <c r="C191" s="245"/>
      <c r="D191" s="235" t="s">
        <v>148</v>
      </c>
      <c r="E191" s="246" t="s">
        <v>1</v>
      </c>
      <c r="F191" s="247" t="s">
        <v>212</v>
      </c>
      <c r="G191" s="245"/>
      <c r="H191" s="248">
        <v>12.672000000000001</v>
      </c>
      <c r="I191" s="249"/>
      <c r="J191" s="245"/>
      <c r="K191" s="245"/>
      <c r="L191" s="250"/>
      <c r="M191" s="251"/>
      <c r="N191" s="252"/>
      <c r="O191" s="252"/>
      <c r="P191" s="252"/>
      <c r="Q191" s="252"/>
      <c r="R191" s="252"/>
      <c r="S191" s="252"/>
      <c r="T191" s="253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4" t="s">
        <v>148</v>
      </c>
      <c r="AU191" s="254" t="s">
        <v>91</v>
      </c>
      <c r="AV191" s="14" t="s">
        <v>91</v>
      </c>
      <c r="AW191" s="14" t="s">
        <v>36</v>
      </c>
      <c r="AX191" s="14" t="s">
        <v>81</v>
      </c>
      <c r="AY191" s="254" t="s">
        <v>139</v>
      </c>
    </row>
    <row r="192" s="14" customFormat="1">
      <c r="A192" s="14"/>
      <c r="B192" s="244"/>
      <c r="C192" s="245"/>
      <c r="D192" s="235" t="s">
        <v>148</v>
      </c>
      <c r="E192" s="246" t="s">
        <v>1</v>
      </c>
      <c r="F192" s="247" t="s">
        <v>213</v>
      </c>
      <c r="G192" s="245"/>
      <c r="H192" s="248">
        <v>3.2400000000000002</v>
      </c>
      <c r="I192" s="249"/>
      <c r="J192" s="245"/>
      <c r="K192" s="245"/>
      <c r="L192" s="250"/>
      <c r="M192" s="251"/>
      <c r="N192" s="252"/>
      <c r="O192" s="252"/>
      <c r="P192" s="252"/>
      <c r="Q192" s="252"/>
      <c r="R192" s="252"/>
      <c r="S192" s="252"/>
      <c r="T192" s="253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4" t="s">
        <v>148</v>
      </c>
      <c r="AU192" s="254" t="s">
        <v>91</v>
      </c>
      <c r="AV192" s="14" t="s">
        <v>91</v>
      </c>
      <c r="AW192" s="14" t="s">
        <v>36</v>
      </c>
      <c r="AX192" s="14" t="s">
        <v>81</v>
      </c>
      <c r="AY192" s="254" t="s">
        <v>139</v>
      </c>
    </row>
    <row r="193" s="14" customFormat="1">
      <c r="A193" s="14"/>
      <c r="B193" s="244"/>
      <c r="C193" s="245"/>
      <c r="D193" s="235" t="s">
        <v>148</v>
      </c>
      <c r="E193" s="246" t="s">
        <v>1</v>
      </c>
      <c r="F193" s="247" t="s">
        <v>214</v>
      </c>
      <c r="G193" s="245"/>
      <c r="H193" s="248">
        <v>9.7200000000000006</v>
      </c>
      <c r="I193" s="249"/>
      <c r="J193" s="245"/>
      <c r="K193" s="245"/>
      <c r="L193" s="250"/>
      <c r="M193" s="251"/>
      <c r="N193" s="252"/>
      <c r="O193" s="252"/>
      <c r="P193" s="252"/>
      <c r="Q193" s="252"/>
      <c r="R193" s="252"/>
      <c r="S193" s="252"/>
      <c r="T193" s="253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4" t="s">
        <v>148</v>
      </c>
      <c r="AU193" s="254" t="s">
        <v>91</v>
      </c>
      <c r="AV193" s="14" t="s">
        <v>91</v>
      </c>
      <c r="AW193" s="14" t="s">
        <v>36</v>
      </c>
      <c r="AX193" s="14" t="s">
        <v>81</v>
      </c>
      <c r="AY193" s="254" t="s">
        <v>139</v>
      </c>
    </row>
    <row r="194" s="13" customFormat="1">
      <c r="A194" s="13"/>
      <c r="B194" s="233"/>
      <c r="C194" s="234"/>
      <c r="D194" s="235" t="s">
        <v>148</v>
      </c>
      <c r="E194" s="236" t="s">
        <v>1</v>
      </c>
      <c r="F194" s="237" t="s">
        <v>165</v>
      </c>
      <c r="G194" s="234"/>
      <c r="H194" s="236" t="s">
        <v>1</v>
      </c>
      <c r="I194" s="238"/>
      <c r="J194" s="234"/>
      <c r="K194" s="234"/>
      <c r="L194" s="239"/>
      <c r="M194" s="240"/>
      <c r="N194" s="241"/>
      <c r="O194" s="241"/>
      <c r="P194" s="241"/>
      <c r="Q194" s="241"/>
      <c r="R194" s="241"/>
      <c r="S194" s="241"/>
      <c r="T194" s="242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3" t="s">
        <v>148</v>
      </c>
      <c r="AU194" s="243" t="s">
        <v>91</v>
      </c>
      <c r="AV194" s="13" t="s">
        <v>89</v>
      </c>
      <c r="AW194" s="13" t="s">
        <v>36</v>
      </c>
      <c r="AX194" s="13" t="s">
        <v>81</v>
      </c>
      <c r="AY194" s="243" t="s">
        <v>139</v>
      </c>
    </row>
    <row r="195" s="14" customFormat="1">
      <c r="A195" s="14"/>
      <c r="B195" s="244"/>
      <c r="C195" s="245"/>
      <c r="D195" s="235" t="s">
        <v>148</v>
      </c>
      <c r="E195" s="246" t="s">
        <v>1</v>
      </c>
      <c r="F195" s="247" t="s">
        <v>215</v>
      </c>
      <c r="G195" s="245"/>
      <c r="H195" s="248">
        <v>2.3540000000000001</v>
      </c>
      <c r="I195" s="249"/>
      <c r="J195" s="245"/>
      <c r="K195" s="245"/>
      <c r="L195" s="250"/>
      <c r="M195" s="251"/>
      <c r="N195" s="252"/>
      <c r="O195" s="252"/>
      <c r="P195" s="252"/>
      <c r="Q195" s="252"/>
      <c r="R195" s="252"/>
      <c r="S195" s="252"/>
      <c r="T195" s="253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4" t="s">
        <v>148</v>
      </c>
      <c r="AU195" s="254" t="s">
        <v>91</v>
      </c>
      <c r="AV195" s="14" t="s">
        <v>91</v>
      </c>
      <c r="AW195" s="14" t="s">
        <v>36</v>
      </c>
      <c r="AX195" s="14" t="s">
        <v>81</v>
      </c>
      <c r="AY195" s="254" t="s">
        <v>139</v>
      </c>
    </row>
    <row r="196" s="14" customFormat="1">
      <c r="A196" s="14"/>
      <c r="B196" s="244"/>
      <c r="C196" s="245"/>
      <c r="D196" s="235" t="s">
        <v>148</v>
      </c>
      <c r="E196" s="246" t="s">
        <v>1</v>
      </c>
      <c r="F196" s="247" t="s">
        <v>216</v>
      </c>
      <c r="G196" s="245"/>
      <c r="H196" s="248">
        <v>2.3540000000000001</v>
      </c>
      <c r="I196" s="249"/>
      <c r="J196" s="245"/>
      <c r="K196" s="245"/>
      <c r="L196" s="250"/>
      <c r="M196" s="251"/>
      <c r="N196" s="252"/>
      <c r="O196" s="252"/>
      <c r="P196" s="252"/>
      <c r="Q196" s="252"/>
      <c r="R196" s="252"/>
      <c r="S196" s="252"/>
      <c r="T196" s="253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4" t="s">
        <v>148</v>
      </c>
      <c r="AU196" s="254" t="s">
        <v>91</v>
      </c>
      <c r="AV196" s="14" t="s">
        <v>91</v>
      </c>
      <c r="AW196" s="14" t="s">
        <v>36</v>
      </c>
      <c r="AX196" s="14" t="s">
        <v>81</v>
      </c>
      <c r="AY196" s="254" t="s">
        <v>139</v>
      </c>
    </row>
    <row r="197" s="13" customFormat="1">
      <c r="A197" s="13"/>
      <c r="B197" s="233"/>
      <c r="C197" s="234"/>
      <c r="D197" s="235" t="s">
        <v>148</v>
      </c>
      <c r="E197" s="236" t="s">
        <v>1</v>
      </c>
      <c r="F197" s="237" t="s">
        <v>185</v>
      </c>
      <c r="G197" s="234"/>
      <c r="H197" s="236" t="s">
        <v>1</v>
      </c>
      <c r="I197" s="238"/>
      <c r="J197" s="234"/>
      <c r="K197" s="234"/>
      <c r="L197" s="239"/>
      <c r="M197" s="240"/>
      <c r="N197" s="241"/>
      <c r="O197" s="241"/>
      <c r="P197" s="241"/>
      <c r="Q197" s="241"/>
      <c r="R197" s="241"/>
      <c r="S197" s="241"/>
      <c r="T197" s="242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3" t="s">
        <v>148</v>
      </c>
      <c r="AU197" s="243" t="s">
        <v>91</v>
      </c>
      <c r="AV197" s="13" t="s">
        <v>89</v>
      </c>
      <c r="AW197" s="13" t="s">
        <v>36</v>
      </c>
      <c r="AX197" s="13" t="s">
        <v>81</v>
      </c>
      <c r="AY197" s="243" t="s">
        <v>139</v>
      </c>
    </row>
    <row r="198" s="14" customFormat="1">
      <c r="A198" s="14"/>
      <c r="B198" s="244"/>
      <c r="C198" s="245"/>
      <c r="D198" s="235" t="s">
        <v>148</v>
      </c>
      <c r="E198" s="246" t="s">
        <v>1</v>
      </c>
      <c r="F198" s="247" t="s">
        <v>217</v>
      </c>
      <c r="G198" s="245"/>
      <c r="H198" s="248">
        <v>2.9670000000000001</v>
      </c>
      <c r="I198" s="249"/>
      <c r="J198" s="245"/>
      <c r="K198" s="245"/>
      <c r="L198" s="250"/>
      <c r="M198" s="251"/>
      <c r="N198" s="252"/>
      <c r="O198" s="252"/>
      <c r="P198" s="252"/>
      <c r="Q198" s="252"/>
      <c r="R198" s="252"/>
      <c r="S198" s="252"/>
      <c r="T198" s="253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4" t="s">
        <v>148</v>
      </c>
      <c r="AU198" s="254" t="s">
        <v>91</v>
      </c>
      <c r="AV198" s="14" t="s">
        <v>91</v>
      </c>
      <c r="AW198" s="14" t="s">
        <v>36</v>
      </c>
      <c r="AX198" s="14" t="s">
        <v>81</v>
      </c>
      <c r="AY198" s="254" t="s">
        <v>139</v>
      </c>
    </row>
    <row r="199" s="14" customFormat="1">
      <c r="A199" s="14"/>
      <c r="B199" s="244"/>
      <c r="C199" s="245"/>
      <c r="D199" s="235" t="s">
        <v>148</v>
      </c>
      <c r="E199" s="246" t="s">
        <v>1</v>
      </c>
      <c r="F199" s="247" t="s">
        <v>218</v>
      </c>
      <c r="G199" s="245"/>
      <c r="H199" s="248">
        <v>2.9209999999999998</v>
      </c>
      <c r="I199" s="249"/>
      <c r="J199" s="245"/>
      <c r="K199" s="245"/>
      <c r="L199" s="250"/>
      <c r="M199" s="251"/>
      <c r="N199" s="252"/>
      <c r="O199" s="252"/>
      <c r="P199" s="252"/>
      <c r="Q199" s="252"/>
      <c r="R199" s="252"/>
      <c r="S199" s="252"/>
      <c r="T199" s="253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4" t="s">
        <v>148</v>
      </c>
      <c r="AU199" s="254" t="s">
        <v>91</v>
      </c>
      <c r="AV199" s="14" t="s">
        <v>91</v>
      </c>
      <c r="AW199" s="14" t="s">
        <v>36</v>
      </c>
      <c r="AX199" s="14" t="s">
        <v>81</v>
      </c>
      <c r="AY199" s="254" t="s">
        <v>139</v>
      </c>
    </row>
    <row r="200" s="14" customFormat="1">
      <c r="A200" s="14"/>
      <c r="B200" s="244"/>
      <c r="C200" s="245"/>
      <c r="D200" s="235" t="s">
        <v>148</v>
      </c>
      <c r="E200" s="246" t="s">
        <v>1</v>
      </c>
      <c r="F200" s="247" t="s">
        <v>219</v>
      </c>
      <c r="G200" s="245"/>
      <c r="H200" s="248">
        <v>2.9209999999999998</v>
      </c>
      <c r="I200" s="249"/>
      <c r="J200" s="245"/>
      <c r="K200" s="245"/>
      <c r="L200" s="250"/>
      <c r="M200" s="251"/>
      <c r="N200" s="252"/>
      <c r="O200" s="252"/>
      <c r="P200" s="252"/>
      <c r="Q200" s="252"/>
      <c r="R200" s="252"/>
      <c r="S200" s="252"/>
      <c r="T200" s="253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4" t="s">
        <v>148</v>
      </c>
      <c r="AU200" s="254" t="s">
        <v>91</v>
      </c>
      <c r="AV200" s="14" t="s">
        <v>91</v>
      </c>
      <c r="AW200" s="14" t="s">
        <v>36</v>
      </c>
      <c r="AX200" s="14" t="s">
        <v>81</v>
      </c>
      <c r="AY200" s="254" t="s">
        <v>139</v>
      </c>
    </row>
    <row r="201" s="14" customFormat="1">
      <c r="A201" s="14"/>
      <c r="B201" s="244"/>
      <c r="C201" s="245"/>
      <c r="D201" s="235" t="s">
        <v>148</v>
      </c>
      <c r="E201" s="246" t="s">
        <v>1</v>
      </c>
      <c r="F201" s="247" t="s">
        <v>220</v>
      </c>
      <c r="G201" s="245"/>
      <c r="H201" s="248">
        <v>2.9209999999999998</v>
      </c>
      <c r="I201" s="249"/>
      <c r="J201" s="245"/>
      <c r="K201" s="245"/>
      <c r="L201" s="250"/>
      <c r="M201" s="251"/>
      <c r="N201" s="252"/>
      <c r="O201" s="252"/>
      <c r="P201" s="252"/>
      <c r="Q201" s="252"/>
      <c r="R201" s="252"/>
      <c r="S201" s="252"/>
      <c r="T201" s="253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4" t="s">
        <v>148</v>
      </c>
      <c r="AU201" s="254" t="s">
        <v>91</v>
      </c>
      <c r="AV201" s="14" t="s">
        <v>91</v>
      </c>
      <c r="AW201" s="14" t="s">
        <v>36</v>
      </c>
      <c r="AX201" s="14" t="s">
        <v>81</v>
      </c>
      <c r="AY201" s="254" t="s">
        <v>139</v>
      </c>
    </row>
    <row r="202" s="14" customFormat="1">
      <c r="A202" s="14"/>
      <c r="B202" s="244"/>
      <c r="C202" s="245"/>
      <c r="D202" s="235" t="s">
        <v>148</v>
      </c>
      <c r="E202" s="246" t="s">
        <v>1</v>
      </c>
      <c r="F202" s="247" t="s">
        <v>221</v>
      </c>
      <c r="G202" s="245"/>
      <c r="H202" s="248">
        <v>2.7599999999999998</v>
      </c>
      <c r="I202" s="249"/>
      <c r="J202" s="245"/>
      <c r="K202" s="245"/>
      <c r="L202" s="250"/>
      <c r="M202" s="251"/>
      <c r="N202" s="252"/>
      <c r="O202" s="252"/>
      <c r="P202" s="252"/>
      <c r="Q202" s="252"/>
      <c r="R202" s="252"/>
      <c r="S202" s="252"/>
      <c r="T202" s="253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4" t="s">
        <v>148</v>
      </c>
      <c r="AU202" s="254" t="s">
        <v>91</v>
      </c>
      <c r="AV202" s="14" t="s">
        <v>91</v>
      </c>
      <c r="AW202" s="14" t="s">
        <v>36</v>
      </c>
      <c r="AX202" s="14" t="s">
        <v>81</v>
      </c>
      <c r="AY202" s="254" t="s">
        <v>139</v>
      </c>
    </row>
    <row r="203" s="13" customFormat="1">
      <c r="A203" s="13"/>
      <c r="B203" s="233"/>
      <c r="C203" s="234"/>
      <c r="D203" s="235" t="s">
        <v>148</v>
      </c>
      <c r="E203" s="236" t="s">
        <v>1</v>
      </c>
      <c r="F203" s="237" t="s">
        <v>171</v>
      </c>
      <c r="G203" s="234"/>
      <c r="H203" s="236" t="s">
        <v>1</v>
      </c>
      <c r="I203" s="238"/>
      <c r="J203" s="234"/>
      <c r="K203" s="234"/>
      <c r="L203" s="239"/>
      <c r="M203" s="240"/>
      <c r="N203" s="241"/>
      <c r="O203" s="241"/>
      <c r="P203" s="241"/>
      <c r="Q203" s="241"/>
      <c r="R203" s="241"/>
      <c r="S203" s="241"/>
      <c r="T203" s="242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3" t="s">
        <v>148</v>
      </c>
      <c r="AU203" s="243" t="s">
        <v>91</v>
      </c>
      <c r="AV203" s="13" t="s">
        <v>89</v>
      </c>
      <c r="AW203" s="13" t="s">
        <v>36</v>
      </c>
      <c r="AX203" s="13" t="s">
        <v>81</v>
      </c>
      <c r="AY203" s="243" t="s">
        <v>139</v>
      </c>
    </row>
    <row r="204" s="14" customFormat="1">
      <c r="A204" s="14"/>
      <c r="B204" s="244"/>
      <c r="C204" s="245"/>
      <c r="D204" s="235" t="s">
        <v>148</v>
      </c>
      <c r="E204" s="246" t="s">
        <v>1</v>
      </c>
      <c r="F204" s="247" t="s">
        <v>222</v>
      </c>
      <c r="G204" s="245"/>
      <c r="H204" s="248">
        <v>1.817</v>
      </c>
      <c r="I204" s="249"/>
      <c r="J204" s="245"/>
      <c r="K204" s="245"/>
      <c r="L204" s="250"/>
      <c r="M204" s="251"/>
      <c r="N204" s="252"/>
      <c r="O204" s="252"/>
      <c r="P204" s="252"/>
      <c r="Q204" s="252"/>
      <c r="R204" s="252"/>
      <c r="S204" s="252"/>
      <c r="T204" s="253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4" t="s">
        <v>148</v>
      </c>
      <c r="AU204" s="254" t="s">
        <v>91</v>
      </c>
      <c r="AV204" s="14" t="s">
        <v>91</v>
      </c>
      <c r="AW204" s="14" t="s">
        <v>36</v>
      </c>
      <c r="AX204" s="14" t="s">
        <v>81</v>
      </c>
      <c r="AY204" s="254" t="s">
        <v>139</v>
      </c>
    </row>
    <row r="205" s="14" customFormat="1">
      <c r="A205" s="14"/>
      <c r="B205" s="244"/>
      <c r="C205" s="245"/>
      <c r="D205" s="235" t="s">
        <v>148</v>
      </c>
      <c r="E205" s="246" t="s">
        <v>1</v>
      </c>
      <c r="F205" s="247" t="s">
        <v>223</v>
      </c>
      <c r="G205" s="245"/>
      <c r="H205" s="248">
        <v>3.1739999999999999</v>
      </c>
      <c r="I205" s="249"/>
      <c r="J205" s="245"/>
      <c r="K205" s="245"/>
      <c r="L205" s="250"/>
      <c r="M205" s="251"/>
      <c r="N205" s="252"/>
      <c r="O205" s="252"/>
      <c r="P205" s="252"/>
      <c r="Q205" s="252"/>
      <c r="R205" s="252"/>
      <c r="S205" s="252"/>
      <c r="T205" s="253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4" t="s">
        <v>148</v>
      </c>
      <c r="AU205" s="254" t="s">
        <v>91</v>
      </c>
      <c r="AV205" s="14" t="s">
        <v>91</v>
      </c>
      <c r="AW205" s="14" t="s">
        <v>36</v>
      </c>
      <c r="AX205" s="14" t="s">
        <v>81</v>
      </c>
      <c r="AY205" s="254" t="s">
        <v>139</v>
      </c>
    </row>
    <row r="206" s="14" customFormat="1">
      <c r="A206" s="14"/>
      <c r="B206" s="244"/>
      <c r="C206" s="245"/>
      <c r="D206" s="235" t="s">
        <v>148</v>
      </c>
      <c r="E206" s="246" t="s">
        <v>1</v>
      </c>
      <c r="F206" s="247" t="s">
        <v>224</v>
      </c>
      <c r="G206" s="245"/>
      <c r="H206" s="248">
        <v>1.9319999999999999</v>
      </c>
      <c r="I206" s="249"/>
      <c r="J206" s="245"/>
      <c r="K206" s="245"/>
      <c r="L206" s="250"/>
      <c r="M206" s="251"/>
      <c r="N206" s="252"/>
      <c r="O206" s="252"/>
      <c r="P206" s="252"/>
      <c r="Q206" s="252"/>
      <c r="R206" s="252"/>
      <c r="S206" s="252"/>
      <c r="T206" s="253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4" t="s">
        <v>148</v>
      </c>
      <c r="AU206" s="254" t="s">
        <v>91</v>
      </c>
      <c r="AV206" s="14" t="s">
        <v>91</v>
      </c>
      <c r="AW206" s="14" t="s">
        <v>36</v>
      </c>
      <c r="AX206" s="14" t="s">
        <v>81</v>
      </c>
      <c r="AY206" s="254" t="s">
        <v>139</v>
      </c>
    </row>
    <row r="207" s="14" customFormat="1">
      <c r="A207" s="14"/>
      <c r="B207" s="244"/>
      <c r="C207" s="245"/>
      <c r="D207" s="235" t="s">
        <v>148</v>
      </c>
      <c r="E207" s="246" t="s">
        <v>1</v>
      </c>
      <c r="F207" s="247" t="s">
        <v>225</v>
      </c>
      <c r="G207" s="245"/>
      <c r="H207" s="248">
        <v>1.702</v>
      </c>
      <c r="I207" s="249"/>
      <c r="J207" s="245"/>
      <c r="K207" s="245"/>
      <c r="L207" s="250"/>
      <c r="M207" s="251"/>
      <c r="N207" s="252"/>
      <c r="O207" s="252"/>
      <c r="P207" s="252"/>
      <c r="Q207" s="252"/>
      <c r="R207" s="252"/>
      <c r="S207" s="252"/>
      <c r="T207" s="253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4" t="s">
        <v>148</v>
      </c>
      <c r="AU207" s="254" t="s">
        <v>91</v>
      </c>
      <c r="AV207" s="14" t="s">
        <v>91</v>
      </c>
      <c r="AW207" s="14" t="s">
        <v>36</v>
      </c>
      <c r="AX207" s="14" t="s">
        <v>81</v>
      </c>
      <c r="AY207" s="254" t="s">
        <v>139</v>
      </c>
    </row>
    <row r="208" s="14" customFormat="1">
      <c r="A208" s="14"/>
      <c r="B208" s="244"/>
      <c r="C208" s="245"/>
      <c r="D208" s="235" t="s">
        <v>148</v>
      </c>
      <c r="E208" s="246" t="s">
        <v>1</v>
      </c>
      <c r="F208" s="247" t="s">
        <v>226</v>
      </c>
      <c r="G208" s="245"/>
      <c r="H208" s="248">
        <v>1.817</v>
      </c>
      <c r="I208" s="249"/>
      <c r="J208" s="245"/>
      <c r="K208" s="245"/>
      <c r="L208" s="250"/>
      <c r="M208" s="251"/>
      <c r="N208" s="252"/>
      <c r="O208" s="252"/>
      <c r="P208" s="252"/>
      <c r="Q208" s="252"/>
      <c r="R208" s="252"/>
      <c r="S208" s="252"/>
      <c r="T208" s="253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4" t="s">
        <v>148</v>
      </c>
      <c r="AU208" s="254" t="s">
        <v>91</v>
      </c>
      <c r="AV208" s="14" t="s">
        <v>91</v>
      </c>
      <c r="AW208" s="14" t="s">
        <v>36</v>
      </c>
      <c r="AX208" s="14" t="s">
        <v>81</v>
      </c>
      <c r="AY208" s="254" t="s">
        <v>139</v>
      </c>
    </row>
    <row r="209" s="15" customFormat="1">
      <c r="A209" s="15"/>
      <c r="B209" s="255"/>
      <c r="C209" s="256"/>
      <c r="D209" s="235" t="s">
        <v>148</v>
      </c>
      <c r="E209" s="257" t="s">
        <v>1</v>
      </c>
      <c r="F209" s="258" t="s">
        <v>151</v>
      </c>
      <c r="G209" s="256"/>
      <c r="H209" s="259">
        <v>80.040000000000006</v>
      </c>
      <c r="I209" s="260"/>
      <c r="J209" s="256"/>
      <c r="K209" s="256"/>
      <c r="L209" s="261"/>
      <c r="M209" s="262"/>
      <c r="N209" s="263"/>
      <c r="O209" s="263"/>
      <c r="P209" s="263"/>
      <c r="Q209" s="263"/>
      <c r="R209" s="263"/>
      <c r="S209" s="263"/>
      <c r="T209" s="264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65" t="s">
        <v>148</v>
      </c>
      <c r="AU209" s="265" t="s">
        <v>91</v>
      </c>
      <c r="AV209" s="15" t="s">
        <v>146</v>
      </c>
      <c r="AW209" s="15" t="s">
        <v>36</v>
      </c>
      <c r="AX209" s="15" t="s">
        <v>89</v>
      </c>
      <c r="AY209" s="265" t="s">
        <v>139</v>
      </c>
    </row>
    <row r="210" s="2" customFormat="1" ht="33" customHeight="1">
      <c r="A210" s="40"/>
      <c r="B210" s="41"/>
      <c r="C210" s="220" t="s">
        <v>227</v>
      </c>
      <c r="D210" s="220" t="s">
        <v>141</v>
      </c>
      <c r="E210" s="221" t="s">
        <v>228</v>
      </c>
      <c r="F210" s="222" t="s">
        <v>229</v>
      </c>
      <c r="G210" s="223" t="s">
        <v>203</v>
      </c>
      <c r="H210" s="224">
        <v>247.40199999999999</v>
      </c>
      <c r="I210" s="225"/>
      <c r="J210" s="226">
        <f>ROUND(I210*H210,2)</f>
        <v>0</v>
      </c>
      <c r="K210" s="222" t="s">
        <v>145</v>
      </c>
      <c r="L210" s="46"/>
      <c r="M210" s="227" t="s">
        <v>1</v>
      </c>
      <c r="N210" s="228" t="s">
        <v>46</v>
      </c>
      <c r="O210" s="93"/>
      <c r="P210" s="229">
        <f>O210*H210</f>
        <v>0</v>
      </c>
      <c r="Q210" s="229">
        <v>0</v>
      </c>
      <c r="R210" s="229">
        <f>Q210*H210</f>
        <v>0</v>
      </c>
      <c r="S210" s="229">
        <v>0</v>
      </c>
      <c r="T210" s="230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31" t="s">
        <v>146</v>
      </c>
      <c r="AT210" s="231" t="s">
        <v>141</v>
      </c>
      <c r="AU210" s="231" t="s">
        <v>91</v>
      </c>
      <c r="AY210" s="19" t="s">
        <v>139</v>
      </c>
      <c r="BE210" s="232">
        <f>IF(N210="základní",J210,0)</f>
        <v>0</v>
      </c>
      <c r="BF210" s="232">
        <f>IF(N210="snížená",J210,0)</f>
        <v>0</v>
      </c>
      <c r="BG210" s="232">
        <f>IF(N210="zákl. přenesená",J210,0)</f>
        <v>0</v>
      </c>
      <c r="BH210" s="232">
        <f>IF(N210="sníž. přenesená",J210,0)</f>
        <v>0</v>
      </c>
      <c r="BI210" s="232">
        <f>IF(N210="nulová",J210,0)</f>
        <v>0</v>
      </c>
      <c r="BJ210" s="19" t="s">
        <v>89</v>
      </c>
      <c r="BK210" s="232">
        <f>ROUND(I210*H210,2)</f>
        <v>0</v>
      </c>
      <c r="BL210" s="19" t="s">
        <v>146</v>
      </c>
      <c r="BM210" s="231" t="s">
        <v>230</v>
      </c>
    </row>
    <row r="211" s="13" customFormat="1">
      <c r="A211" s="13"/>
      <c r="B211" s="233"/>
      <c r="C211" s="234"/>
      <c r="D211" s="235" t="s">
        <v>148</v>
      </c>
      <c r="E211" s="236" t="s">
        <v>1</v>
      </c>
      <c r="F211" s="237" t="s">
        <v>231</v>
      </c>
      <c r="G211" s="234"/>
      <c r="H211" s="236" t="s">
        <v>1</v>
      </c>
      <c r="I211" s="238"/>
      <c r="J211" s="234"/>
      <c r="K211" s="234"/>
      <c r="L211" s="239"/>
      <c r="M211" s="240"/>
      <c r="N211" s="241"/>
      <c r="O211" s="241"/>
      <c r="P211" s="241"/>
      <c r="Q211" s="241"/>
      <c r="R211" s="241"/>
      <c r="S211" s="241"/>
      <c r="T211" s="242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3" t="s">
        <v>148</v>
      </c>
      <c r="AU211" s="243" t="s">
        <v>91</v>
      </c>
      <c r="AV211" s="13" t="s">
        <v>89</v>
      </c>
      <c r="AW211" s="13" t="s">
        <v>36</v>
      </c>
      <c r="AX211" s="13" t="s">
        <v>81</v>
      </c>
      <c r="AY211" s="243" t="s">
        <v>139</v>
      </c>
    </row>
    <row r="212" s="13" customFormat="1">
      <c r="A212" s="13"/>
      <c r="B212" s="233"/>
      <c r="C212" s="234"/>
      <c r="D212" s="235" t="s">
        <v>148</v>
      </c>
      <c r="E212" s="236" t="s">
        <v>1</v>
      </c>
      <c r="F212" s="237" t="s">
        <v>232</v>
      </c>
      <c r="G212" s="234"/>
      <c r="H212" s="236" t="s">
        <v>1</v>
      </c>
      <c r="I212" s="238"/>
      <c r="J212" s="234"/>
      <c r="K212" s="234"/>
      <c r="L212" s="239"/>
      <c r="M212" s="240"/>
      <c r="N212" s="241"/>
      <c r="O212" s="241"/>
      <c r="P212" s="241"/>
      <c r="Q212" s="241"/>
      <c r="R212" s="241"/>
      <c r="S212" s="241"/>
      <c r="T212" s="242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3" t="s">
        <v>148</v>
      </c>
      <c r="AU212" s="243" t="s">
        <v>91</v>
      </c>
      <c r="AV212" s="13" t="s">
        <v>89</v>
      </c>
      <c r="AW212" s="13" t="s">
        <v>36</v>
      </c>
      <c r="AX212" s="13" t="s">
        <v>81</v>
      </c>
      <c r="AY212" s="243" t="s">
        <v>139</v>
      </c>
    </row>
    <row r="213" s="13" customFormat="1">
      <c r="A213" s="13"/>
      <c r="B213" s="233"/>
      <c r="C213" s="234"/>
      <c r="D213" s="235" t="s">
        <v>148</v>
      </c>
      <c r="E213" s="236" t="s">
        <v>1</v>
      </c>
      <c r="F213" s="237" t="s">
        <v>233</v>
      </c>
      <c r="G213" s="234"/>
      <c r="H213" s="236" t="s">
        <v>1</v>
      </c>
      <c r="I213" s="238"/>
      <c r="J213" s="234"/>
      <c r="K213" s="234"/>
      <c r="L213" s="239"/>
      <c r="M213" s="240"/>
      <c r="N213" s="241"/>
      <c r="O213" s="241"/>
      <c r="P213" s="241"/>
      <c r="Q213" s="241"/>
      <c r="R213" s="241"/>
      <c r="S213" s="241"/>
      <c r="T213" s="242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3" t="s">
        <v>148</v>
      </c>
      <c r="AU213" s="243" t="s">
        <v>91</v>
      </c>
      <c r="AV213" s="13" t="s">
        <v>89</v>
      </c>
      <c r="AW213" s="13" t="s">
        <v>36</v>
      </c>
      <c r="AX213" s="13" t="s">
        <v>81</v>
      </c>
      <c r="AY213" s="243" t="s">
        <v>139</v>
      </c>
    </row>
    <row r="214" s="14" customFormat="1">
      <c r="A214" s="14"/>
      <c r="B214" s="244"/>
      <c r="C214" s="245"/>
      <c r="D214" s="235" t="s">
        <v>148</v>
      </c>
      <c r="E214" s="246" t="s">
        <v>1</v>
      </c>
      <c r="F214" s="247" t="s">
        <v>234</v>
      </c>
      <c r="G214" s="245"/>
      <c r="H214" s="248">
        <v>247.40199999999999</v>
      </c>
      <c r="I214" s="249"/>
      <c r="J214" s="245"/>
      <c r="K214" s="245"/>
      <c r="L214" s="250"/>
      <c r="M214" s="251"/>
      <c r="N214" s="252"/>
      <c r="O214" s="252"/>
      <c r="P214" s="252"/>
      <c r="Q214" s="252"/>
      <c r="R214" s="252"/>
      <c r="S214" s="252"/>
      <c r="T214" s="253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4" t="s">
        <v>148</v>
      </c>
      <c r="AU214" s="254" t="s">
        <v>91</v>
      </c>
      <c r="AV214" s="14" t="s">
        <v>91</v>
      </c>
      <c r="AW214" s="14" t="s">
        <v>36</v>
      </c>
      <c r="AX214" s="14" t="s">
        <v>89</v>
      </c>
      <c r="AY214" s="254" t="s">
        <v>139</v>
      </c>
    </row>
    <row r="215" s="2" customFormat="1" ht="33" customHeight="1">
      <c r="A215" s="40"/>
      <c r="B215" s="41"/>
      <c r="C215" s="220" t="s">
        <v>235</v>
      </c>
      <c r="D215" s="220" t="s">
        <v>141</v>
      </c>
      <c r="E215" s="221" t="s">
        <v>236</v>
      </c>
      <c r="F215" s="222" t="s">
        <v>237</v>
      </c>
      <c r="G215" s="223" t="s">
        <v>203</v>
      </c>
      <c r="H215" s="224">
        <v>247.40199999999999</v>
      </c>
      <c r="I215" s="225"/>
      <c r="J215" s="226">
        <f>ROUND(I215*H215,2)</f>
        <v>0</v>
      </c>
      <c r="K215" s="222" t="s">
        <v>145</v>
      </c>
      <c r="L215" s="46"/>
      <c r="M215" s="227" t="s">
        <v>1</v>
      </c>
      <c r="N215" s="228" t="s">
        <v>46</v>
      </c>
      <c r="O215" s="93"/>
      <c r="P215" s="229">
        <f>O215*H215</f>
        <v>0</v>
      </c>
      <c r="Q215" s="229">
        <v>0</v>
      </c>
      <c r="R215" s="229">
        <f>Q215*H215</f>
        <v>0</v>
      </c>
      <c r="S215" s="229">
        <v>0</v>
      </c>
      <c r="T215" s="230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31" t="s">
        <v>146</v>
      </c>
      <c r="AT215" s="231" t="s">
        <v>141</v>
      </c>
      <c r="AU215" s="231" t="s">
        <v>91</v>
      </c>
      <c r="AY215" s="19" t="s">
        <v>139</v>
      </c>
      <c r="BE215" s="232">
        <f>IF(N215="základní",J215,0)</f>
        <v>0</v>
      </c>
      <c r="BF215" s="232">
        <f>IF(N215="snížená",J215,0)</f>
        <v>0</v>
      </c>
      <c r="BG215" s="232">
        <f>IF(N215="zákl. přenesená",J215,0)</f>
        <v>0</v>
      </c>
      <c r="BH215" s="232">
        <f>IF(N215="sníž. přenesená",J215,0)</f>
        <v>0</v>
      </c>
      <c r="BI215" s="232">
        <f>IF(N215="nulová",J215,0)</f>
        <v>0</v>
      </c>
      <c r="BJ215" s="19" t="s">
        <v>89</v>
      </c>
      <c r="BK215" s="232">
        <f>ROUND(I215*H215,2)</f>
        <v>0</v>
      </c>
      <c r="BL215" s="19" t="s">
        <v>146</v>
      </c>
      <c r="BM215" s="231" t="s">
        <v>238</v>
      </c>
    </row>
    <row r="216" s="13" customFormat="1">
      <c r="A216" s="13"/>
      <c r="B216" s="233"/>
      <c r="C216" s="234"/>
      <c r="D216" s="235" t="s">
        <v>148</v>
      </c>
      <c r="E216" s="236" t="s">
        <v>1</v>
      </c>
      <c r="F216" s="237" t="s">
        <v>231</v>
      </c>
      <c r="G216" s="234"/>
      <c r="H216" s="236" t="s">
        <v>1</v>
      </c>
      <c r="I216" s="238"/>
      <c r="J216" s="234"/>
      <c r="K216" s="234"/>
      <c r="L216" s="239"/>
      <c r="M216" s="240"/>
      <c r="N216" s="241"/>
      <c r="O216" s="241"/>
      <c r="P216" s="241"/>
      <c r="Q216" s="241"/>
      <c r="R216" s="241"/>
      <c r="S216" s="241"/>
      <c r="T216" s="242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3" t="s">
        <v>148</v>
      </c>
      <c r="AU216" s="243" t="s">
        <v>91</v>
      </c>
      <c r="AV216" s="13" t="s">
        <v>89</v>
      </c>
      <c r="AW216" s="13" t="s">
        <v>36</v>
      </c>
      <c r="AX216" s="13" t="s">
        <v>81</v>
      </c>
      <c r="AY216" s="243" t="s">
        <v>139</v>
      </c>
    </row>
    <row r="217" s="13" customFormat="1">
      <c r="A217" s="13"/>
      <c r="B217" s="233"/>
      <c r="C217" s="234"/>
      <c r="D217" s="235" t="s">
        <v>148</v>
      </c>
      <c r="E217" s="236" t="s">
        <v>1</v>
      </c>
      <c r="F217" s="237" t="s">
        <v>239</v>
      </c>
      <c r="G217" s="234"/>
      <c r="H217" s="236" t="s">
        <v>1</v>
      </c>
      <c r="I217" s="238"/>
      <c r="J217" s="234"/>
      <c r="K217" s="234"/>
      <c r="L217" s="239"/>
      <c r="M217" s="240"/>
      <c r="N217" s="241"/>
      <c r="O217" s="241"/>
      <c r="P217" s="241"/>
      <c r="Q217" s="241"/>
      <c r="R217" s="241"/>
      <c r="S217" s="241"/>
      <c r="T217" s="242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3" t="s">
        <v>148</v>
      </c>
      <c r="AU217" s="243" t="s">
        <v>91</v>
      </c>
      <c r="AV217" s="13" t="s">
        <v>89</v>
      </c>
      <c r="AW217" s="13" t="s">
        <v>36</v>
      </c>
      <c r="AX217" s="13" t="s">
        <v>81</v>
      </c>
      <c r="AY217" s="243" t="s">
        <v>139</v>
      </c>
    </row>
    <row r="218" s="13" customFormat="1">
      <c r="A218" s="13"/>
      <c r="B218" s="233"/>
      <c r="C218" s="234"/>
      <c r="D218" s="235" t="s">
        <v>148</v>
      </c>
      <c r="E218" s="236" t="s">
        <v>1</v>
      </c>
      <c r="F218" s="237" t="s">
        <v>240</v>
      </c>
      <c r="G218" s="234"/>
      <c r="H218" s="236" t="s">
        <v>1</v>
      </c>
      <c r="I218" s="238"/>
      <c r="J218" s="234"/>
      <c r="K218" s="234"/>
      <c r="L218" s="239"/>
      <c r="M218" s="240"/>
      <c r="N218" s="241"/>
      <c r="O218" s="241"/>
      <c r="P218" s="241"/>
      <c r="Q218" s="241"/>
      <c r="R218" s="241"/>
      <c r="S218" s="241"/>
      <c r="T218" s="242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3" t="s">
        <v>148</v>
      </c>
      <c r="AU218" s="243" t="s">
        <v>91</v>
      </c>
      <c r="AV218" s="13" t="s">
        <v>89</v>
      </c>
      <c r="AW218" s="13" t="s">
        <v>36</v>
      </c>
      <c r="AX218" s="13" t="s">
        <v>81</v>
      </c>
      <c r="AY218" s="243" t="s">
        <v>139</v>
      </c>
    </row>
    <row r="219" s="14" customFormat="1">
      <c r="A219" s="14"/>
      <c r="B219" s="244"/>
      <c r="C219" s="245"/>
      <c r="D219" s="235" t="s">
        <v>148</v>
      </c>
      <c r="E219" s="246" t="s">
        <v>1</v>
      </c>
      <c r="F219" s="247" t="s">
        <v>241</v>
      </c>
      <c r="G219" s="245"/>
      <c r="H219" s="248">
        <v>31.893000000000001</v>
      </c>
      <c r="I219" s="249"/>
      <c r="J219" s="245"/>
      <c r="K219" s="245"/>
      <c r="L219" s="250"/>
      <c r="M219" s="251"/>
      <c r="N219" s="252"/>
      <c r="O219" s="252"/>
      <c r="P219" s="252"/>
      <c r="Q219" s="252"/>
      <c r="R219" s="252"/>
      <c r="S219" s="252"/>
      <c r="T219" s="253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4" t="s">
        <v>148</v>
      </c>
      <c r="AU219" s="254" t="s">
        <v>91</v>
      </c>
      <c r="AV219" s="14" t="s">
        <v>91</v>
      </c>
      <c r="AW219" s="14" t="s">
        <v>36</v>
      </c>
      <c r="AX219" s="14" t="s">
        <v>81</v>
      </c>
      <c r="AY219" s="254" t="s">
        <v>139</v>
      </c>
    </row>
    <row r="220" s="14" customFormat="1">
      <c r="A220" s="14"/>
      <c r="B220" s="244"/>
      <c r="C220" s="245"/>
      <c r="D220" s="235" t="s">
        <v>148</v>
      </c>
      <c r="E220" s="246" t="s">
        <v>1</v>
      </c>
      <c r="F220" s="247" t="s">
        <v>242</v>
      </c>
      <c r="G220" s="245"/>
      <c r="H220" s="248">
        <v>86.305999999999997</v>
      </c>
      <c r="I220" s="249"/>
      <c r="J220" s="245"/>
      <c r="K220" s="245"/>
      <c r="L220" s="250"/>
      <c r="M220" s="251"/>
      <c r="N220" s="252"/>
      <c r="O220" s="252"/>
      <c r="P220" s="252"/>
      <c r="Q220" s="252"/>
      <c r="R220" s="252"/>
      <c r="S220" s="252"/>
      <c r="T220" s="253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4" t="s">
        <v>148</v>
      </c>
      <c r="AU220" s="254" t="s">
        <v>91</v>
      </c>
      <c r="AV220" s="14" t="s">
        <v>91</v>
      </c>
      <c r="AW220" s="14" t="s">
        <v>36</v>
      </c>
      <c r="AX220" s="14" t="s">
        <v>81</v>
      </c>
      <c r="AY220" s="254" t="s">
        <v>139</v>
      </c>
    </row>
    <row r="221" s="14" customFormat="1">
      <c r="A221" s="14"/>
      <c r="B221" s="244"/>
      <c r="C221" s="245"/>
      <c r="D221" s="235" t="s">
        <v>148</v>
      </c>
      <c r="E221" s="246" t="s">
        <v>1</v>
      </c>
      <c r="F221" s="247" t="s">
        <v>243</v>
      </c>
      <c r="G221" s="245"/>
      <c r="H221" s="248">
        <v>137.84299999999999</v>
      </c>
      <c r="I221" s="249"/>
      <c r="J221" s="245"/>
      <c r="K221" s="245"/>
      <c r="L221" s="250"/>
      <c r="M221" s="251"/>
      <c r="N221" s="252"/>
      <c r="O221" s="252"/>
      <c r="P221" s="252"/>
      <c r="Q221" s="252"/>
      <c r="R221" s="252"/>
      <c r="S221" s="252"/>
      <c r="T221" s="253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4" t="s">
        <v>148</v>
      </c>
      <c r="AU221" s="254" t="s">
        <v>91</v>
      </c>
      <c r="AV221" s="14" t="s">
        <v>91</v>
      </c>
      <c r="AW221" s="14" t="s">
        <v>36</v>
      </c>
      <c r="AX221" s="14" t="s">
        <v>81</v>
      </c>
      <c r="AY221" s="254" t="s">
        <v>139</v>
      </c>
    </row>
    <row r="222" s="14" customFormat="1">
      <c r="A222" s="14"/>
      <c r="B222" s="244"/>
      <c r="C222" s="245"/>
      <c r="D222" s="235" t="s">
        <v>148</v>
      </c>
      <c r="E222" s="246" t="s">
        <v>1</v>
      </c>
      <c r="F222" s="247" t="s">
        <v>244</v>
      </c>
      <c r="G222" s="245"/>
      <c r="H222" s="248">
        <v>197.084</v>
      </c>
      <c r="I222" s="249"/>
      <c r="J222" s="245"/>
      <c r="K222" s="245"/>
      <c r="L222" s="250"/>
      <c r="M222" s="251"/>
      <c r="N222" s="252"/>
      <c r="O222" s="252"/>
      <c r="P222" s="252"/>
      <c r="Q222" s="252"/>
      <c r="R222" s="252"/>
      <c r="S222" s="252"/>
      <c r="T222" s="253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4" t="s">
        <v>148</v>
      </c>
      <c r="AU222" s="254" t="s">
        <v>91</v>
      </c>
      <c r="AV222" s="14" t="s">
        <v>91</v>
      </c>
      <c r="AW222" s="14" t="s">
        <v>36</v>
      </c>
      <c r="AX222" s="14" t="s">
        <v>81</v>
      </c>
      <c r="AY222" s="254" t="s">
        <v>139</v>
      </c>
    </row>
    <row r="223" s="13" customFormat="1">
      <c r="A223" s="13"/>
      <c r="B223" s="233"/>
      <c r="C223" s="234"/>
      <c r="D223" s="235" t="s">
        <v>148</v>
      </c>
      <c r="E223" s="236" t="s">
        <v>1</v>
      </c>
      <c r="F223" s="237" t="s">
        <v>245</v>
      </c>
      <c r="G223" s="234"/>
      <c r="H223" s="236" t="s">
        <v>1</v>
      </c>
      <c r="I223" s="238"/>
      <c r="J223" s="234"/>
      <c r="K223" s="234"/>
      <c r="L223" s="239"/>
      <c r="M223" s="240"/>
      <c r="N223" s="241"/>
      <c r="O223" s="241"/>
      <c r="P223" s="241"/>
      <c r="Q223" s="241"/>
      <c r="R223" s="241"/>
      <c r="S223" s="241"/>
      <c r="T223" s="242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3" t="s">
        <v>148</v>
      </c>
      <c r="AU223" s="243" t="s">
        <v>91</v>
      </c>
      <c r="AV223" s="13" t="s">
        <v>89</v>
      </c>
      <c r="AW223" s="13" t="s">
        <v>36</v>
      </c>
      <c r="AX223" s="13" t="s">
        <v>81</v>
      </c>
      <c r="AY223" s="243" t="s">
        <v>139</v>
      </c>
    </row>
    <row r="224" s="14" customFormat="1">
      <c r="A224" s="14"/>
      <c r="B224" s="244"/>
      <c r="C224" s="245"/>
      <c r="D224" s="235" t="s">
        <v>148</v>
      </c>
      <c r="E224" s="246" t="s">
        <v>1</v>
      </c>
      <c r="F224" s="247" t="s">
        <v>246</v>
      </c>
      <c r="G224" s="245"/>
      <c r="H224" s="248">
        <v>3.6840000000000002</v>
      </c>
      <c r="I224" s="249"/>
      <c r="J224" s="245"/>
      <c r="K224" s="245"/>
      <c r="L224" s="250"/>
      <c r="M224" s="251"/>
      <c r="N224" s="252"/>
      <c r="O224" s="252"/>
      <c r="P224" s="252"/>
      <c r="Q224" s="252"/>
      <c r="R224" s="252"/>
      <c r="S224" s="252"/>
      <c r="T224" s="253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4" t="s">
        <v>148</v>
      </c>
      <c r="AU224" s="254" t="s">
        <v>91</v>
      </c>
      <c r="AV224" s="14" t="s">
        <v>91</v>
      </c>
      <c r="AW224" s="14" t="s">
        <v>36</v>
      </c>
      <c r="AX224" s="14" t="s">
        <v>81</v>
      </c>
      <c r="AY224" s="254" t="s">
        <v>139</v>
      </c>
    </row>
    <row r="225" s="13" customFormat="1">
      <c r="A225" s="13"/>
      <c r="B225" s="233"/>
      <c r="C225" s="234"/>
      <c r="D225" s="235" t="s">
        <v>148</v>
      </c>
      <c r="E225" s="236" t="s">
        <v>1</v>
      </c>
      <c r="F225" s="237" t="s">
        <v>165</v>
      </c>
      <c r="G225" s="234"/>
      <c r="H225" s="236" t="s">
        <v>1</v>
      </c>
      <c r="I225" s="238"/>
      <c r="J225" s="234"/>
      <c r="K225" s="234"/>
      <c r="L225" s="239"/>
      <c r="M225" s="240"/>
      <c r="N225" s="241"/>
      <c r="O225" s="241"/>
      <c r="P225" s="241"/>
      <c r="Q225" s="241"/>
      <c r="R225" s="241"/>
      <c r="S225" s="241"/>
      <c r="T225" s="242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3" t="s">
        <v>148</v>
      </c>
      <c r="AU225" s="243" t="s">
        <v>91</v>
      </c>
      <c r="AV225" s="13" t="s">
        <v>89</v>
      </c>
      <c r="AW225" s="13" t="s">
        <v>36</v>
      </c>
      <c r="AX225" s="13" t="s">
        <v>81</v>
      </c>
      <c r="AY225" s="243" t="s">
        <v>139</v>
      </c>
    </row>
    <row r="226" s="14" customFormat="1">
      <c r="A226" s="14"/>
      <c r="B226" s="244"/>
      <c r="C226" s="245"/>
      <c r="D226" s="235" t="s">
        <v>148</v>
      </c>
      <c r="E226" s="246" t="s">
        <v>1</v>
      </c>
      <c r="F226" s="247" t="s">
        <v>247</v>
      </c>
      <c r="G226" s="245"/>
      <c r="H226" s="248">
        <v>12.185000000000001</v>
      </c>
      <c r="I226" s="249"/>
      <c r="J226" s="245"/>
      <c r="K226" s="245"/>
      <c r="L226" s="250"/>
      <c r="M226" s="251"/>
      <c r="N226" s="252"/>
      <c r="O226" s="252"/>
      <c r="P226" s="252"/>
      <c r="Q226" s="252"/>
      <c r="R226" s="252"/>
      <c r="S226" s="252"/>
      <c r="T226" s="253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4" t="s">
        <v>148</v>
      </c>
      <c r="AU226" s="254" t="s">
        <v>91</v>
      </c>
      <c r="AV226" s="14" t="s">
        <v>91</v>
      </c>
      <c r="AW226" s="14" t="s">
        <v>36</v>
      </c>
      <c r="AX226" s="14" t="s">
        <v>81</v>
      </c>
      <c r="AY226" s="254" t="s">
        <v>139</v>
      </c>
    </row>
    <row r="227" s="13" customFormat="1">
      <c r="A227" s="13"/>
      <c r="B227" s="233"/>
      <c r="C227" s="234"/>
      <c r="D227" s="235" t="s">
        <v>148</v>
      </c>
      <c r="E227" s="236" t="s">
        <v>1</v>
      </c>
      <c r="F227" s="237" t="s">
        <v>248</v>
      </c>
      <c r="G227" s="234"/>
      <c r="H227" s="236" t="s">
        <v>1</v>
      </c>
      <c r="I227" s="238"/>
      <c r="J227" s="234"/>
      <c r="K227" s="234"/>
      <c r="L227" s="239"/>
      <c r="M227" s="240"/>
      <c r="N227" s="241"/>
      <c r="O227" s="241"/>
      <c r="P227" s="241"/>
      <c r="Q227" s="241"/>
      <c r="R227" s="241"/>
      <c r="S227" s="241"/>
      <c r="T227" s="242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3" t="s">
        <v>148</v>
      </c>
      <c r="AU227" s="243" t="s">
        <v>91</v>
      </c>
      <c r="AV227" s="13" t="s">
        <v>89</v>
      </c>
      <c r="AW227" s="13" t="s">
        <v>36</v>
      </c>
      <c r="AX227" s="13" t="s">
        <v>81</v>
      </c>
      <c r="AY227" s="243" t="s">
        <v>139</v>
      </c>
    </row>
    <row r="228" s="14" customFormat="1">
      <c r="A228" s="14"/>
      <c r="B228" s="244"/>
      <c r="C228" s="245"/>
      <c r="D228" s="235" t="s">
        <v>148</v>
      </c>
      <c r="E228" s="246" t="s">
        <v>1</v>
      </c>
      <c r="F228" s="247" t="s">
        <v>249</v>
      </c>
      <c r="G228" s="245"/>
      <c r="H228" s="248">
        <v>3.6859999999999999</v>
      </c>
      <c r="I228" s="249"/>
      <c r="J228" s="245"/>
      <c r="K228" s="245"/>
      <c r="L228" s="250"/>
      <c r="M228" s="251"/>
      <c r="N228" s="252"/>
      <c r="O228" s="252"/>
      <c r="P228" s="252"/>
      <c r="Q228" s="252"/>
      <c r="R228" s="252"/>
      <c r="S228" s="252"/>
      <c r="T228" s="253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4" t="s">
        <v>148</v>
      </c>
      <c r="AU228" s="254" t="s">
        <v>91</v>
      </c>
      <c r="AV228" s="14" t="s">
        <v>91</v>
      </c>
      <c r="AW228" s="14" t="s">
        <v>36</v>
      </c>
      <c r="AX228" s="14" t="s">
        <v>81</v>
      </c>
      <c r="AY228" s="254" t="s">
        <v>139</v>
      </c>
    </row>
    <row r="229" s="13" customFormat="1">
      <c r="A229" s="13"/>
      <c r="B229" s="233"/>
      <c r="C229" s="234"/>
      <c r="D229" s="235" t="s">
        <v>148</v>
      </c>
      <c r="E229" s="236" t="s">
        <v>1</v>
      </c>
      <c r="F229" s="237" t="s">
        <v>171</v>
      </c>
      <c r="G229" s="234"/>
      <c r="H229" s="236" t="s">
        <v>1</v>
      </c>
      <c r="I229" s="238"/>
      <c r="J229" s="234"/>
      <c r="K229" s="234"/>
      <c r="L229" s="239"/>
      <c r="M229" s="240"/>
      <c r="N229" s="241"/>
      <c r="O229" s="241"/>
      <c r="P229" s="241"/>
      <c r="Q229" s="241"/>
      <c r="R229" s="241"/>
      <c r="S229" s="241"/>
      <c r="T229" s="242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3" t="s">
        <v>148</v>
      </c>
      <c r="AU229" s="243" t="s">
        <v>91</v>
      </c>
      <c r="AV229" s="13" t="s">
        <v>89</v>
      </c>
      <c r="AW229" s="13" t="s">
        <v>36</v>
      </c>
      <c r="AX229" s="13" t="s">
        <v>81</v>
      </c>
      <c r="AY229" s="243" t="s">
        <v>139</v>
      </c>
    </row>
    <row r="230" s="14" customFormat="1">
      <c r="A230" s="14"/>
      <c r="B230" s="244"/>
      <c r="C230" s="245"/>
      <c r="D230" s="235" t="s">
        <v>148</v>
      </c>
      <c r="E230" s="246" t="s">
        <v>1</v>
      </c>
      <c r="F230" s="247" t="s">
        <v>250</v>
      </c>
      <c r="G230" s="245"/>
      <c r="H230" s="248">
        <v>11.036</v>
      </c>
      <c r="I230" s="249"/>
      <c r="J230" s="245"/>
      <c r="K230" s="245"/>
      <c r="L230" s="250"/>
      <c r="M230" s="251"/>
      <c r="N230" s="252"/>
      <c r="O230" s="252"/>
      <c r="P230" s="252"/>
      <c r="Q230" s="252"/>
      <c r="R230" s="252"/>
      <c r="S230" s="252"/>
      <c r="T230" s="253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4" t="s">
        <v>148</v>
      </c>
      <c r="AU230" s="254" t="s">
        <v>91</v>
      </c>
      <c r="AV230" s="14" t="s">
        <v>91</v>
      </c>
      <c r="AW230" s="14" t="s">
        <v>36</v>
      </c>
      <c r="AX230" s="14" t="s">
        <v>81</v>
      </c>
      <c r="AY230" s="254" t="s">
        <v>139</v>
      </c>
    </row>
    <row r="231" s="13" customFormat="1">
      <c r="A231" s="13"/>
      <c r="B231" s="233"/>
      <c r="C231" s="234"/>
      <c r="D231" s="235" t="s">
        <v>148</v>
      </c>
      <c r="E231" s="236" t="s">
        <v>1</v>
      </c>
      <c r="F231" s="237" t="s">
        <v>251</v>
      </c>
      <c r="G231" s="234"/>
      <c r="H231" s="236" t="s">
        <v>1</v>
      </c>
      <c r="I231" s="238"/>
      <c r="J231" s="234"/>
      <c r="K231" s="234"/>
      <c r="L231" s="239"/>
      <c r="M231" s="240"/>
      <c r="N231" s="241"/>
      <c r="O231" s="241"/>
      <c r="P231" s="241"/>
      <c r="Q231" s="241"/>
      <c r="R231" s="241"/>
      <c r="S231" s="241"/>
      <c r="T231" s="242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3" t="s">
        <v>148</v>
      </c>
      <c r="AU231" s="243" t="s">
        <v>91</v>
      </c>
      <c r="AV231" s="13" t="s">
        <v>89</v>
      </c>
      <c r="AW231" s="13" t="s">
        <v>36</v>
      </c>
      <c r="AX231" s="13" t="s">
        <v>81</v>
      </c>
      <c r="AY231" s="243" t="s">
        <v>139</v>
      </c>
    </row>
    <row r="232" s="13" customFormat="1">
      <c r="A232" s="13"/>
      <c r="B232" s="233"/>
      <c r="C232" s="234"/>
      <c r="D232" s="235" t="s">
        <v>148</v>
      </c>
      <c r="E232" s="236" t="s">
        <v>1</v>
      </c>
      <c r="F232" s="237" t="s">
        <v>248</v>
      </c>
      <c r="G232" s="234"/>
      <c r="H232" s="236" t="s">
        <v>1</v>
      </c>
      <c r="I232" s="238"/>
      <c r="J232" s="234"/>
      <c r="K232" s="234"/>
      <c r="L232" s="239"/>
      <c r="M232" s="240"/>
      <c r="N232" s="241"/>
      <c r="O232" s="241"/>
      <c r="P232" s="241"/>
      <c r="Q232" s="241"/>
      <c r="R232" s="241"/>
      <c r="S232" s="241"/>
      <c r="T232" s="242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3" t="s">
        <v>148</v>
      </c>
      <c r="AU232" s="243" t="s">
        <v>91</v>
      </c>
      <c r="AV232" s="13" t="s">
        <v>89</v>
      </c>
      <c r="AW232" s="13" t="s">
        <v>36</v>
      </c>
      <c r="AX232" s="13" t="s">
        <v>81</v>
      </c>
      <c r="AY232" s="243" t="s">
        <v>139</v>
      </c>
    </row>
    <row r="233" s="14" customFormat="1">
      <c r="A233" s="14"/>
      <c r="B233" s="244"/>
      <c r="C233" s="245"/>
      <c r="D233" s="235" t="s">
        <v>148</v>
      </c>
      <c r="E233" s="246" t="s">
        <v>1</v>
      </c>
      <c r="F233" s="247" t="s">
        <v>252</v>
      </c>
      <c r="G233" s="245"/>
      <c r="H233" s="248">
        <v>11.086</v>
      </c>
      <c r="I233" s="249"/>
      <c r="J233" s="245"/>
      <c r="K233" s="245"/>
      <c r="L233" s="250"/>
      <c r="M233" s="251"/>
      <c r="N233" s="252"/>
      <c r="O233" s="252"/>
      <c r="P233" s="252"/>
      <c r="Q233" s="252"/>
      <c r="R233" s="252"/>
      <c r="S233" s="252"/>
      <c r="T233" s="253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4" t="s">
        <v>148</v>
      </c>
      <c r="AU233" s="254" t="s">
        <v>91</v>
      </c>
      <c r="AV233" s="14" t="s">
        <v>91</v>
      </c>
      <c r="AW233" s="14" t="s">
        <v>36</v>
      </c>
      <c r="AX233" s="14" t="s">
        <v>81</v>
      </c>
      <c r="AY233" s="254" t="s">
        <v>139</v>
      </c>
    </row>
    <row r="234" s="16" customFormat="1">
      <c r="A234" s="16"/>
      <c r="B234" s="266"/>
      <c r="C234" s="267"/>
      <c r="D234" s="235" t="s">
        <v>148</v>
      </c>
      <c r="E234" s="268" t="s">
        <v>1</v>
      </c>
      <c r="F234" s="269" t="s">
        <v>253</v>
      </c>
      <c r="G234" s="267"/>
      <c r="H234" s="270">
        <v>494.803</v>
      </c>
      <c r="I234" s="271"/>
      <c r="J234" s="267"/>
      <c r="K234" s="267"/>
      <c r="L234" s="272"/>
      <c r="M234" s="273"/>
      <c r="N234" s="274"/>
      <c r="O234" s="274"/>
      <c r="P234" s="274"/>
      <c r="Q234" s="274"/>
      <c r="R234" s="274"/>
      <c r="S234" s="274"/>
      <c r="T234" s="275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T234" s="276" t="s">
        <v>148</v>
      </c>
      <c r="AU234" s="276" t="s">
        <v>91</v>
      </c>
      <c r="AV234" s="16" t="s">
        <v>157</v>
      </c>
      <c r="AW234" s="16" t="s">
        <v>36</v>
      </c>
      <c r="AX234" s="16" t="s">
        <v>81</v>
      </c>
      <c r="AY234" s="276" t="s">
        <v>139</v>
      </c>
    </row>
    <row r="235" s="13" customFormat="1">
      <c r="A235" s="13"/>
      <c r="B235" s="233"/>
      <c r="C235" s="234"/>
      <c r="D235" s="235" t="s">
        <v>148</v>
      </c>
      <c r="E235" s="236" t="s">
        <v>1</v>
      </c>
      <c r="F235" s="237" t="s">
        <v>254</v>
      </c>
      <c r="G235" s="234"/>
      <c r="H235" s="236" t="s">
        <v>1</v>
      </c>
      <c r="I235" s="238"/>
      <c r="J235" s="234"/>
      <c r="K235" s="234"/>
      <c r="L235" s="239"/>
      <c r="M235" s="240"/>
      <c r="N235" s="241"/>
      <c r="O235" s="241"/>
      <c r="P235" s="241"/>
      <c r="Q235" s="241"/>
      <c r="R235" s="241"/>
      <c r="S235" s="241"/>
      <c r="T235" s="242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3" t="s">
        <v>148</v>
      </c>
      <c r="AU235" s="243" t="s">
        <v>91</v>
      </c>
      <c r="AV235" s="13" t="s">
        <v>89</v>
      </c>
      <c r="AW235" s="13" t="s">
        <v>36</v>
      </c>
      <c r="AX235" s="13" t="s">
        <v>81</v>
      </c>
      <c r="AY235" s="243" t="s">
        <v>139</v>
      </c>
    </row>
    <row r="236" s="14" customFormat="1">
      <c r="A236" s="14"/>
      <c r="B236" s="244"/>
      <c r="C236" s="245"/>
      <c r="D236" s="235" t="s">
        <v>148</v>
      </c>
      <c r="E236" s="246" t="s">
        <v>1</v>
      </c>
      <c r="F236" s="247" t="s">
        <v>234</v>
      </c>
      <c r="G236" s="245"/>
      <c r="H236" s="248">
        <v>247.40199999999999</v>
      </c>
      <c r="I236" s="249"/>
      <c r="J236" s="245"/>
      <c r="K236" s="245"/>
      <c r="L236" s="250"/>
      <c r="M236" s="251"/>
      <c r="N236" s="252"/>
      <c r="O236" s="252"/>
      <c r="P236" s="252"/>
      <c r="Q236" s="252"/>
      <c r="R236" s="252"/>
      <c r="S236" s="252"/>
      <c r="T236" s="253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4" t="s">
        <v>148</v>
      </c>
      <c r="AU236" s="254" t="s">
        <v>91</v>
      </c>
      <c r="AV236" s="14" t="s">
        <v>91</v>
      </c>
      <c r="AW236" s="14" t="s">
        <v>36</v>
      </c>
      <c r="AX236" s="14" t="s">
        <v>89</v>
      </c>
      <c r="AY236" s="254" t="s">
        <v>139</v>
      </c>
    </row>
    <row r="237" s="2" customFormat="1" ht="33" customHeight="1">
      <c r="A237" s="40"/>
      <c r="B237" s="41"/>
      <c r="C237" s="220" t="s">
        <v>255</v>
      </c>
      <c r="D237" s="220" t="s">
        <v>141</v>
      </c>
      <c r="E237" s="221" t="s">
        <v>256</v>
      </c>
      <c r="F237" s="222" t="s">
        <v>257</v>
      </c>
      <c r="G237" s="223" t="s">
        <v>203</v>
      </c>
      <c r="H237" s="224">
        <v>1.425</v>
      </c>
      <c r="I237" s="225"/>
      <c r="J237" s="226">
        <f>ROUND(I237*H237,2)</f>
        <v>0</v>
      </c>
      <c r="K237" s="222" t="s">
        <v>145</v>
      </c>
      <c r="L237" s="46"/>
      <c r="M237" s="227" t="s">
        <v>1</v>
      </c>
      <c r="N237" s="228" t="s">
        <v>46</v>
      </c>
      <c r="O237" s="93"/>
      <c r="P237" s="229">
        <f>O237*H237</f>
        <v>0</v>
      </c>
      <c r="Q237" s="229">
        <v>0</v>
      </c>
      <c r="R237" s="229">
        <f>Q237*H237</f>
        <v>0</v>
      </c>
      <c r="S237" s="229">
        <v>0</v>
      </c>
      <c r="T237" s="230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31" t="s">
        <v>146</v>
      </c>
      <c r="AT237" s="231" t="s">
        <v>141</v>
      </c>
      <c r="AU237" s="231" t="s">
        <v>91</v>
      </c>
      <c r="AY237" s="19" t="s">
        <v>139</v>
      </c>
      <c r="BE237" s="232">
        <f>IF(N237="základní",J237,0)</f>
        <v>0</v>
      </c>
      <c r="BF237" s="232">
        <f>IF(N237="snížená",J237,0)</f>
        <v>0</v>
      </c>
      <c r="BG237" s="232">
        <f>IF(N237="zákl. přenesená",J237,0)</f>
        <v>0</v>
      </c>
      <c r="BH237" s="232">
        <f>IF(N237="sníž. přenesená",J237,0)</f>
        <v>0</v>
      </c>
      <c r="BI237" s="232">
        <f>IF(N237="nulová",J237,0)</f>
        <v>0</v>
      </c>
      <c r="BJ237" s="19" t="s">
        <v>89</v>
      </c>
      <c r="BK237" s="232">
        <f>ROUND(I237*H237,2)</f>
        <v>0</v>
      </c>
      <c r="BL237" s="19" t="s">
        <v>146</v>
      </c>
      <c r="BM237" s="231" t="s">
        <v>258</v>
      </c>
    </row>
    <row r="238" s="13" customFormat="1">
      <c r="A238" s="13"/>
      <c r="B238" s="233"/>
      <c r="C238" s="234"/>
      <c r="D238" s="235" t="s">
        <v>148</v>
      </c>
      <c r="E238" s="236" t="s">
        <v>1</v>
      </c>
      <c r="F238" s="237" t="s">
        <v>259</v>
      </c>
      <c r="G238" s="234"/>
      <c r="H238" s="236" t="s">
        <v>1</v>
      </c>
      <c r="I238" s="238"/>
      <c r="J238" s="234"/>
      <c r="K238" s="234"/>
      <c r="L238" s="239"/>
      <c r="M238" s="240"/>
      <c r="N238" s="241"/>
      <c r="O238" s="241"/>
      <c r="P238" s="241"/>
      <c r="Q238" s="241"/>
      <c r="R238" s="241"/>
      <c r="S238" s="241"/>
      <c r="T238" s="242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3" t="s">
        <v>148</v>
      </c>
      <c r="AU238" s="243" t="s">
        <v>91</v>
      </c>
      <c r="AV238" s="13" t="s">
        <v>89</v>
      </c>
      <c r="AW238" s="13" t="s">
        <v>36</v>
      </c>
      <c r="AX238" s="13" t="s">
        <v>81</v>
      </c>
      <c r="AY238" s="243" t="s">
        <v>139</v>
      </c>
    </row>
    <row r="239" s="13" customFormat="1">
      <c r="A239" s="13"/>
      <c r="B239" s="233"/>
      <c r="C239" s="234"/>
      <c r="D239" s="235" t="s">
        <v>148</v>
      </c>
      <c r="E239" s="236" t="s">
        <v>1</v>
      </c>
      <c r="F239" s="237" t="s">
        <v>245</v>
      </c>
      <c r="G239" s="234"/>
      <c r="H239" s="236" t="s">
        <v>1</v>
      </c>
      <c r="I239" s="238"/>
      <c r="J239" s="234"/>
      <c r="K239" s="234"/>
      <c r="L239" s="239"/>
      <c r="M239" s="240"/>
      <c r="N239" s="241"/>
      <c r="O239" s="241"/>
      <c r="P239" s="241"/>
      <c r="Q239" s="241"/>
      <c r="R239" s="241"/>
      <c r="S239" s="241"/>
      <c r="T239" s="242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3" t="s">
        <v>148</v>
      </c>
      <c r="AU239" s="243" t="s">
        <v>91</v>
      </c>
      <c r="AV239" s="13" t="s">
        <v>89</v>
      </c>
      <c r="AW239" s="13" t="s">
        <v>36</v>
      </c>
      <c r="AX239" s="13" t="s">
        <v>81</v>
      </c>
      <c r="AY239" s="243" t="s">
        <v>139</v>
      </c>
    </row>
    <row r="240" s="14" customFormat="1">
      <c r="A240" s="14"/>
      <c r="B240" s="244"/>
      <c r="C240" s="245"/>
      <c r="D240" s="235" t="s">
        <v>148</v>
      </c>
      <c r="E240" s="246" t="s">
        <v>1</v>
      </c>
      <c r="F240" s="247" t="s">
        <v>260</v>
      </c>
      <c r="G240" s="245"/>
      <c r="H240" s="248">
        <v>1.425</v>
      </c>
      <c r="I240" s="249"/>
      <c r="J240" s="245"/>
      <c r="K240" s="245"/>
      <c r="L240" s="250"/>
      <c r="M240" s="251"/>
      <c r="N240" s="252"/>
      <c r="O240" s="252"/>
      <c r="P240" s="252"/>
      <c r="Q240" s="252"/>
      <c r="R240" s="252"/>
      <c r="S240" s="252"/>
      <c r="T240" s="253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4" t="s">
        <v>148</v>
      </c>
      <c r="AU240" s="254" t="s">
        <v>91</v>
      </c>
      <c r="AV240" s="14" t="s">
        <v>91</v>
      </c>
      <c r="AW240" s="14" t="s">
        <v>36</v>
      </c>
      <c r="AX240" s="14" t="s">
        <v>81</v>
      </c>
      <c r="AY240" s="254" t="s">
        <v>139</v>
      </c>
    </row>
    <row r="241" s="15" customFormat="1">
      <c r="A241" s="15"/>
      <c r="B241" s="255"/>
      <c r="C241" s="256"/>
      <c r="D241" s="235" t="s">
        <v>148</v>
      </c>
      <c r="E241" s="257" t="s">
        <v>1</v>
      </c>
      <c r="F241" s="258" t="s">
        <v>151</v>
      </c>
      <c r="G241" s="256"/>
      <c r="H241" s="259">
        <v>1.425</v>
      </c>
      <c r="I241" s="260"/>
      <c r="J241" s="256"/>
      <c r="K241" s="256"/>
      <c r="L241" s="261"/>
      <c r="M241" s="262"/>
      <c r="N241" s="263"/>
      <c r="O241" s="263"/>
      <c r="P241" s="263"/>
      <c r="Q241" s="263"/>
      <c r="R241" s="263"/>
      <c r="S241" s="263"/>
      <c r="T241" s="264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65" t="s">
        <v>148</v>
      </c>
      <c r="AU241" s="265" t="s">
        <v>91</v>
      </c>
      <c r="AV241" s="15" t="s">
        <v>146</v>
      </c>
      <c r="AW241" s="15" t="s">
        <v>36</v>
      </c>
      <c r="AX241" s="15" t="s">
        <v>89</v>
      </c>
      <c r="AY241" s="265" t="s">
        <v>139</v>
      </c>
    </row>
    <row r="242" s="2" customFormat="1" ht="21.75" customHeight="1">
      <c r="A242" s="40"/>
      <c r="B242" s="41"/>
      <c r="C242" s="220" t="s">
        <v>8</v>
      </c>
      <c r="D242" s="220" t="s">
        <v>141</v>
      </c>
      <c r="E242" s="221" t="s">
        <v>261</v>
      </c>
      <c r="F242" s="222" t="s">
        <v>262</v>
      </c>
      <c r="G242" s="223" t="s">
        <v>263</v>
      </c>
      <c r="H242" s="224">
        <v>828.94500000000005</v>
      </c>
      <c r="I242" s="225"/>
      <c r="J242" s="226">
        <f>ROUND(I242*H242,2)</f>
        <v>0</v>
      </c>
      <c r="K242" s="222" t="s">
        <v>145</v>
      </c>
      <c r="L242" s="46"/>
      <c r="M242" s="227" t="s">
        <v>1</v>
      </c>
      <c r="N242" s="228" t="s">
        <v>46</v>
      </c>
      <c r="O242" s="93"/>
      <c r="P242" s="229">
        <f>O242*H242</f>
        <v>0</v>
      </c>
      <c r="Q242" s="229">
        <v>0.00199</v>
      </c>
      <c r="R242" s="229">
        <f>Q242*H242</f>
        <v>1.6496005500000002</v>
      </c>
      <c r="S242" s="229">
        <v>0</v>
      </c>
      <c r="T242" s="230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31" t="s">
        <v>146</v>
      </c>
      <c r="AT242" s="231" t="s">
        <v>141</v>
      </c>
      <c r="AU242" s="231" t="s">
        <v>91</v>
      </c>
      <c r="AY242" s="19" t="s">
        <v>139</v>
      </c>
      <c r="BE242" s="232">
        <f>IF(N242="základní",J242,0)</f>
        <v>0</v>
      </c>
      <c r="BF242" s="232">
        <f>IF(N242="snížená",J242,0)</f>
        <v>0</v>
      </c>
      <c r="BG242" s="232">
        <f>IF(N242="zákl. přenesená",J242,0)</f>
        <v>0</v>
      </c>
      <c r="BH242" s="232">
        <f>IF(N242="sníž. přenesená",J242,0)</f>
        <v>0</v>
      </c>
      <c r="BI242" s="232">
        <f>IF(N242="nulová",J242,0)</f>
        <v>0</v>
      </c>
      <c r="BJ242" s="19" t="s">
        <v>89</v>
      </c>
      <c r="BK242" s="232">
        <f>ROUND(I242*H242,2)</f>
        <v>0</v>
      </c>
      <c r="BL242" s="19" t="s">
        <v>146</v>
      </c>
      <c r="BM242" s="231" t="s">
        <v>264</v>
      </c>
    </row>
    <row r="243" s="13" customFormat="1">
      <c r="A243" s="13"/>
      <c r="B243" s="233"/>
      <c r="C243" s="234"/>
      <c r="D243" s="235" t="s">
        <v>148</v>
      </c>
      <c r="E243" s="236" t="s">
        <v>1</v>
      </c>
      <c r="F243" s="237" t="s">
        <v>231</v>
      </c>
      <c r="G243" s="234"/>
      <c r="H243" s="236" t="s">
        <v>1</v>
      </c>
      <c r="I243" s="238"/>
      <c r="J243" s="234"/>
      <c r="K243" s="234"/>
      <c r="L243" s="239"/>
      <c r="M243" s="240"/>
      <c r="N243" s="241"/>
      <c r="O243" s="241"/>
      <c r="P243" s="241"/>
      <c r="Q243" s="241"/>
      <c r="R243" s="241"/>
      <c r="S243" s="241"/>
      <c r="T243" s="242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3" t="s">
        <v>148</v>
      </c>
      <c r="AU243" s="243" t="s">
        <v>91</v>
      </c>
      <c r="AV243" s="13" t="s">
        <v>89</v>
      </c>
      <c r="AW243" s="13" t="s">
        <v>36</v>
      </c>
      <c r="AX243" s="13" t="s">
        <v>81</v>
      </c>
      <c r="AY243" s="243" t="s">
        <v>139</v>
      </c>
    </row>
    <row r="244" s="13" customFormat="1">
      <c r="A244" s="13"/>
      <c r="B244" s="233"/>
      <c r="C244" s="234"/>
      <c r="D244" s="235" t="s">
        <v>148</v>
      </c>
      <c r="E244" s="236" t="s">
        <v>1</v>
      </c>
      <c r="F244" s="237" t="s">
        <v>239</v>
      </c>
      <c r="G244" s="234"/>
      <c r="H244" s="236" t="s">
        <v>1</v>
      </c>
      <c r="I244" s="238"/>
      <c r="J244" s="234"/>
      <c r="K244" s="234"/>
      <c r="L244" s="239"/>
      <c r="M244" s="240"/>
      <c r="N244" s="241"/>
      <c r="O244" s="241"/>
      <c r="P244" s="241"/>
      <c r="Q244" s="241"/>
      <c r="R244" s="241"/>
      <c r="S244" s="241"/>
      <c r="T244" s="242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3" t="s">
        <v>148</v>
      </c>
      <c r="AU244" s="243" t="s">
        <v>91</v>
      </c>
      <c r="AV244" s="13" t="s">
        <v>89</v>
      </c>
      <c r="AW244" s="13" t="s">
        <v>36</v>
      </c>
      <c r="AX244" s="13" t="s">
        <v>81</v>
      </c>
      <c r="AY244" s="243" t="s">
        <v>139</v>
      </c>
    </row>
    <row r="245" s="13" customFormat="1">
      <c r="A245" s="13"/>
      <c r="B245" s="233"/>
      <c r="C245" s="234"/>
      <c r="D245" s="235" t="s">
        <v>148</v>
      </c>
      <c r="E245" s="236" t="s">
        <v>1</v>
      </c>
      <c r="F245" s="237" t="s">
        <v>240</v>
      </c>
      <c r="G245" s="234"/>
      <c r="H245" s="236" t="s">
        <v>1</v>
      </c>
      <c r="I245" s="238"/>
      <c r="J245" s="234"/>
      <c r="K245" s="234"/>
      <c r="L245" s="239"/>
      <c r="M245" s="240"/>
      <c r="N245" s="241"/>
      <c r="O245" s="241"/>
      <c r="P245" s="241"/>
      <c r="Q245" s="241"/>
      <c r="R245" s="241"/>
      <c r="S245" s="241"/>
      <c r="T245" s="242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3" t="s">
        <v>148</v>
      </c>
      <c r="AU245" s="243" t="s">
        <v>91</v>
      </c>
      <c r="AV245" s="13" t="s">
        <v>89</v>
      </c>
      <c r="AW245" s="13" t="s">
        <v>36</v>
      </c>
      <c r="AX245" s="13" t="s">
        <v>81</v>
      </c>
      <c r="AY245" s="243" t="s">
        <v>139</v>
      </c>
    </row>
    <row r="246" s="14" customFormat="1">
      <c r="A246" s="14"/>
      <c r="B246" s="244"/>
      <c r="C246" s="245"/>
      <c r="D246" s="235" t="s">
        <v>148</v>
      </c>
      <c r="E246" s="246" t="s">
        <v>1</v>
      </c>
      <c r="F246" s="247" t="s">
        <v>265</v>
      </c>
      <c r="G246" s="245"/>
      <c r="H246" s="248">
        <v>53.154000000000003</v>
      </c>
      <c r="I246" s="249"/>
      <c r="J246" s="245"/>
      <c r="K246" s="245"/>
      <c r="L246" s="250"/>
      <c r="M246" s="251"/>
      <c r="N246" s="252"/>
      <c r="O246" s="252"/>
      <c r="P246" s="252"/>
      <c r="Q246" s="252"/>
      <c r="R246" s="252"/>
      <c r="S246" s="252"/>
      <c r="T246" s="253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4" t="s">
        <v>148</v>
      </c>
      <c r="AU246" s="254" t="s">
        <v>91</v>
      </c>
      <c r="AV246" s="14" t="s">
        <v>91</v>
      </c>
      <c r="AW246" s="14" t="s">
        <v>36</v>
      </c>
      <c r="AX246" s="14" t="s">
        <v>81</v>
      </c>
      <c r="AY246" s="254" t="s">
        <v>139</v>
      </c>
    </row>
    <row r="247" s="14" customFormat="1">
      <c r="A247" s="14"/>
      <c r="B247" s="244"/>
      <c r="C247" s="245"/>
      <c r="D247" s="235" t="s">
        <v>148</v>
      </c>
      <c r="E247" s="246" t="s">
        <v>1</v>
      </c>
      <c r="F247" s="247" t="s">
        <v>266</v>
      </c>
      <c r="G247" s="245"/>
      <c r="H247" s="248">
        <v>143.84299999999999</v>
      </c>
      <c r="I247" s="249"/>
      <c r="J247" s="245"/>
      <c r="K247" s="245"/>
      <c r="L247" s="250"/>
      <c r="M247" s="251"/>
      <c r="N247" s="252"/>
      <c r="O247" s="252"/>
      <c r="P247" s="252"/>
      <c r="Q247" s="252"/>
      <c r="R247" s="252"/>
      <c r="S247" s="252"/>
      <c r="T247" s="253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4" t="s">
        <v>148</v>
      </c>
      <c r="AU247" s="254" t="s">
        <v>91</v>
      </c>
      <c r="AV247" s="14" t="s">
        <v>91</v>
      </c>
      <c r="AW247" s="14" t="s">
        <v>36</v>
      </c>
      <c r="AX247" s="14" t="s">
        <v>81</v>
      </c>
      <c r="AY247" s="254" t="s">
        <v>139</v>
      </c>
    </row>
    <row r="248" s="14" customFormat="1">
      <c r="A248" s="14"/>
      <c r="B248" s="244"/>
      <c r="C248" s="245"/>
      <c r="D248" s="235" t="s">
        <v>148</v>
      </c>
      <c r="E248" s="246" t="s">
        <v>1</v>
      </c>
      <c r="F248" s="247" t="s">
        <v>267</v>
      </c>
      <c r="G248" s="245"/>
      <c r="H248" s="248">
        <v>229.738</v>
      </c>
      <c r="I248" s="249"/>
      <c r="J248" s="245"/>
      <c r="K248" s="245"/>
      <c r="L248" s="250"/>
      <c r="M248" s="251"/>
      <c r="N248" s="252"/>
      <c r="O248" s="252"/>
      <c r="P248" s="252"/>
      <c r="Q248" s="252"/>
      <c r="R248" s="252"/>
      <c r="S248" s="252"/>
      <c r="T248" s="253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4" t="s">
        <v>148</v>
      </c>
      <c r="AU248" s="254" t="s">
        <v>91</v>
      </c>
      <c r="AV248" s="14" t="s">
        <v>91</v>
      </c>
      <c r="AW248" s="14" t="s">
        <v>36</v>
      </c>
      <c r="AX248" s="14" t="s">
        <v>81</v>
      </c>
      <c r="AY248" s="254" t="s">
        <v>139</v>
      </c>
    </row>
    <row r="249" s="14" customFormat="1">
      <c r="A249" s="14"/>
      <c r="B249" s="244"/>
      <c r="C249" s="245"/>
      <c r="D249" s="235" t="s">
        <v>148</v>
      </c>
      <c r="E249" s="246" t="s">
        <v>1</v>
      </c>
      <c r="F249" s="247" t="s">
        <v>268</v>
      </c>
      <c r="G249" s="245"/>
      <c r="H249" s="248">
        <v>328.47399999999999</v>
      </c>
      <c r="I249" s="249"/>
      <c r="J249" s="245"/>
      <c r="K249" s="245"/>
      <c r="L249" s="250"/>
      <c r="M249" s="251"/>
      <c r="N249" s="252"/>
      <c r="O249" s="252"/>
      <c r="P249" s="252"/>
      <c r="Q249" s="252"/>
      <c r="R249" s="252"/>
      <c r="S249" s="252"/>
      <c r="T249" s="253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4" t="s">
        <v>148</v>
      </c>
      <c r="AU249" s="254" t="s">
        <v>91</v>
      </c>
      <c r="AV249" s="14" t="s">
        <v>91</v>
      </c>
      <c r="AW249" s="14" t="s">
        <v>36</v>
      </c>
      <c r="AX249" s="14" t="s">
        <v>81</v>
      </c>
      <c r="AY249" s="254" t="s">
        <v>139</v>
      </c>
    </row>
    <row r="250" s="13" customFormat="1">
      <c r="A250" s="13"/>
      <c r="B250" s="233"/>
      <c r="C250" s="234"/>
      <c r="D250" s="235" t="s">
        <v>148</v>
      </c>
      <c r="E250" s="236" t="s">
        <v>1</v>
      </c>
      <c r="F250" s="237" t="s">
        <v>245</v>
      </c>
      <c r="G250" s="234"/>
      <c r="H250" s="236" t="s">
        <v>1</v>
      </c>
      <c r="I250" s="238"/>
      <c r="J250" s="234"/>
      <c r="K250" s="234"/>
      <c r="L250" s="239"/>
      <c r="M250" s="240"/>
      <c r="N250" s="241"/>
      <c r="O250" s="241"/>
      <c r="P250" s="241"/>
      <c r="Q250" s="241"/>
      <c r="R250" s="241"/>
      <c r="S250" s="241"/>
      <c r="T250" s="242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3" t="s">
        <v>148</v>
      </c>
      <c r="AU250" s="243" t="s">
        <v>91</v>
      </c>
      <c r="AV250" s="13" t="s">
        <v>89</v>
      </c>
      <c r="AW250" s="13" t="s">
        <v>36</v>
      </c>
      <c r="AX250" s="13" t="s">
        <v>81</v>
      </c>
      <c r="AY250" s="243" t="s">
        <v>139</v>
      </c>
    </row>
    <row r="251" s="14" customFormat="1">
      <c r="A251" s="14"/>
      <c r="B251" s="244"/>
      <c r="C251" s="245"/>
      <c r="D251" s="235" t="s">
        <v>148</v>
      </c>
      <c r="E251" s="246" t="s">
        <v>1</v>
      </c>
      <c r="F251" s="247" t="s">
        <v>269</v>
      </c>
      <c r="G251" s="245"/>
      <c r="H251" s="248">
        <v>6.6980000000000004</v>
      </c>
      <c r="I251" s="249"/>
      <c r="J251" s="245"/>
      <c r="K251" s="245"/>
      <c r="L251" s="250"/>
      <c r="M251" s="251"/>
      <c r="N251" s="252"/>
      <c r="O251" s="252"/>
      <c r="P251" s="252"/>
      <c r="Q251" s="252"/>
      <c r="R251" s="252"/>
      <c r="S251" s="252"/>
      <c r="T251" s="253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4" t="s">
        <v>148</v>
      </c>
      <c r="AU251" s="254" t="s">
        <v>91</v>
      </c>
      <c r="AV251" s="14" t="s">
        <v>91</v>
      </c>
      <c r="AW251" s="14" t="s">
        <v>36</v>
      </c>
      <c r="AX251" s="14" t="s">
        <v>81</v>
      </c>
      <c r="AY251" s="254" t="s">
        <v>139</v>
      </c>
    </row>
    <row r="252" s="13" customFormat="1">
      <c r="A252" s="13"/>
      <c r="B252" s="233"/>
      <c r="C252" s="234"/>
      <c r="D252" s="235" t="s">
        <v>148</v>
      </c>
      <c r="E252" s="236" t="s">
        <v>1</v>
      </c>
      <c r="F252" s="237" t="s">
        <v>165</v>
      </c>
      <c r="G252" s="234"/>
      <c r="H252" s="236" t="s">
        <v>1</v>
      </c>
      <c r="I252" s="238"/>
      <c r="J252" s="234"/>
      <c r="K252" s="234"/>
      <c r="L252" s="239"/>
      <c r="M252" s="240"/>
      <c r="N252" s="241"/>
      <c r="O252" s="241"/>
      <c r="P252" s="241"/>
      <c r="Q252" s="241"/>
      <c r="R252" s="241"/>
      <c r="S252" s="241"/>
      <c r="T252" s="242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3" t="s">
        <v>148</v>
      </c>
      <c r="AU252" s="243" t="s">
        <v>91</v>
      </c>
      <c r="AV252" s="13" t="s">
        <v>89</v>
      </c>
      <c r="AW252" s="13" t="s">
        <v>36</v>
      </c>
      <c r="AX252" s="13" t="s">
        <v>81</v>
      </c>
      <c r="AY252" s="243" t="s">
        <v>139</v>
      </c>
    </row>
    <row r="253" s="14" customFormat="1">
      <c r="A253" s="14"/>
      <c r="B253" s="244"/>
      <c r="C253" s="245"/>
      <c r="D253" s="235" t="s">
        <v>148</v>
      </c>
      <c r="E253" s="246" t="s">
        <v>1</v>
      </c>
      <c r="F253" s="247" t="s">
        <v>270</v>
      </c>
      <c r="G253" s="245"/>
      <c r="H253" s="248">
        <v>22.154</v>
      </c>
      <c r="I253" s="249"/>
      <c r="J253" s="245"/>
      <c r="K253" s="245"/>
      <c r="L253" s="250"/>
      <c r="M253" s="251"/>
      <c r="N253" s="252"/>
      <c r="O253" s="252"/>
      <c r="P253" s="252"/>
      <c r="Q253" s="252"/>
      <c r="R253" s="252"/>
      <c r="S253" s="252"/>
      <c r="T253" s="253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4" t="s">
        <v>148</v>
      </c>
      <c r="AU253" s="254" t="s">
        <v>91</v>
      </c>
      <c r="AV253" s="14" t="s">
        <v>91</v>
      </c>
      <c r="AW253" s="14" t="s">
        <v>36</v>
      </c>
      <c r="AX253" s="14" t="s">
        <v>81</v>
      </c>
      <c r="AY253" s="254" t="s">
        <v>139</v>
      </c>
    </row>
    <row r="254" s="13" customFormat="1">
      <c r="A254" s="13"/>
      <c r="B254" s="233"/>
      <c r="C254" s="234"/>
      <c r="D254" s="235" t="s">
        <v>148</v>
      </c>
      <c r="E254" s="236" t="s">
        <v>1</v>
      </c>
      <c r="F254" s="237" t="s">
        <v>248</v>
      </c>
      <c r="G254" s="234"/>
      <c r="H254" s="236" t="s">
        <v>1</v>
      </c>
      <c r="I254" s="238"/>
      <c r="J254" s="234"/>
      <c r="K254" s="234"/>
      <c r="L254" s="239"/>
      <c r="M254" s="240"/>
      <c r="N254" s="241"/>
      <c r="O254" s="241"/>
      <c r="P254" s="241"/>
      <c r="Q254" s="241"/>
      <c r="R254" s="241"/>
      <c r="S254" s="241"/>
      <c r="T254" s="242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3" t="s">
        <v>148</v>
      </c>
      <c r="AU254" s="243" t="s">
        <v>91</v>
      </c>
      <c r="AV254" s="13" t="s">
        <v>89</v>
      </c>
      <c r="AW254" s="13" t="s">
        <v>36</v>
      </c>
      <c r="AX254" s="13" t="s">
        <v>81</v>
      </c>
      <c r="AY254" s="243" t="s">
        <v>139</v>
      </c>
    </row>
    <row r="255" s="14" customFormat="1">
      <c r="A255" s="14"/>
      <c r="B255" s="244"/>
      <c r="C255" s="245"/>
      <c r="D255" s="235" t="s">
        <v>148</v>
      </c>
      <c r="E255" s="246" t="s">
        <v>1</v>
      </c>
      <c r="F255" s="247" t="s">
        <v>271</v>
      </c>
      <c r="G255" s="245"/>
      <c r="H255" s="248">
        <v>6.4100000000000001</v>
      </c>
      <c r="I255" s="249"/>
      <c r="J255" s="245"/>
      <c r="K255" s="245"/>
      <c r="L255" s="250"/>
      <c r="M255" s="251"/>
      <c r="N255" s="252"/>
      <c r="O255" s="252"/>
      <c r="P255" s="252"/>
      <c r="Q255" s="252"/>
      <c r="R255" s="252"/>
      <c r="S255" s="252"/>
      <c r="T255" s="253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4" t="s">
        <v>148</v>
      </c>
      <c r="AU255" s="254" t="s">
        <v>91</v>
      </c>
      <c r="AV255" s="14" t="s">
        <v>91</v>
      </c>
      <c r="AW255" s="14" t="s">
        <v>36</v>
      </c>
      <c r="AX255" s="14" t="s">
        <v>81</v>
      </c>
      <c r="AY255" s="254" t="s">
        <v>139</v>
      </c>
    </row>
    <row r="256" s="13" customFormat="1">
      <c r="A256" s="13"/>
      <c r="B256" s="233"/>
      <c r="C256" s="234"/>
      <c r="D256" s="235" t="s">
        <v>148</v>
      </c>
      <c r="E256" s="236" t="s">
        <v>1</v>
      </c>
      <c r="F256" s="237" t="s">
        <v>171</v>
      </c>
      <c r="G256" s="234"/>
      <c r="H256" s="236" t="s">
        <v>1</v>
      </c>
      <c r="I256" s="238"/>
      <c r="J256" s="234"/>
      <c r="K256" s="234"/>
      <c r="L256" s="239"/>
      <c r="M256" s="240"/>
      <c r="N256" s="241"/>
      <c r="O256" s="241"/>
      <c r="P256" s="241"/>
      <c r="Q256" s="241"/>
      <c r="R256" s="241"/>
      <c r="S256" s="241"/>
      <c r="T256" s="242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3" t="s">
        <v>148</v>
      </c>
      <c r="AU256" s="243" t="s">
        <v>91</v>
      </c>
      <c r="AV256" s="13" t="s">
        <v>89</v>
      </c>
      <c r="AW256" s="13" t="s">
        <v>36</v>
      </c>
      <c r="AX256" s="13" t="s">
        <v>81</v>
      </c>
      <c r="AY256" s="243" t="s">
        <v>139</v>
      </c>
    </row>
    <row r="257" s="14" customFormat="1">
      <c r="A257" s="14"/>
      <c r="B257" s="244"/>
      <c r="C257" s="245"/>
      <c r="D257" s="235" t="s">
        <v>148</v>
      </c>
      <c r="E257" s="246" t="s">
        <v>1</v>
      </c>
      <c r="F257" s="247" t="s">
        <v>272</v>
      </c>
      <c r="G257" s="245"/>
      <c r="H257" s="248">
        <v>19.193000000000001</v>
      </c>
      <c r="I257" s="249"/>
      <c r="J257" s="245"/>
      <c r="K257" s="245"/>
      <c r="L257" s="250"/>
      <c r="M257" s="251"/>
      <c r="N257" s="252"/>
      <c r="O257" s="252"/>
      <c r="P257" s="252"/>
      <c r="Q257" s="252"/>
      <c r="R257" s="252"/>
      <c r="S257" s="252"/>
      <c r="T257" s="253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4" t="s">
        <v>148</v>
      </c>
      <c r="AU257" s="254" t="s">
        <v>91</v>
      </c>
      <c r="AV257" s="14" t="s">
        <v>91</v>
      </c>
      <c r="AW257" s="14" t="s">
        <v>36</v>
      </c>
      <c r="AX257" s="14" t="s">
        <v>81</v>
      </c>
      <c r="AY257" s="254" t="s">
        <v>139</v>
      </c>
    </row>
    <row r="258" s="13" customFormat="1">
      <c r="A258" s="13"/>
      <c r="B258" s="233"/>
      <c r="C258" s="234"/>
      <c r="D258" s="235" t="s">
        <v>148</v>
      </c>
      <c r="E258" s="236" t="s">
        <v>1</v>
      </c>
      <c r="F258" s="237" t="s">
        <v>251</v>
      </c>
      <c r="G258" s="234"/>
      <c r="H258" s="236" t="s">
        <v>1</v>
      </c>
      <c r="I258" s="238"/>
      <c r="J258" s="234"/>
      <c r="K258" s="234"/>
      <c r="L258" s="239"/>
      <c r="M258" s="240"/>
      <c r="N258" s="241"/>
      <c r="O258" s="241"/>
      <c r="P258" s="241"/>
      <c r="Q258" s="241"/>
      <c r="R258" s="241"/>
      <c r="S258" s="241"/>
      <c r="T258" s="242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3" t="s">
        <v>148</v>
      </c>
      <c r="AU258" s="243" t="s">
        <v>91</v>
      </c>
      <c r="AV258" s="13" t="s">
        <v>89</v>
      </c>
      <c r="AW258" s="13" t="s">
        <v>36</v>
      </c>
      <c r="AX258" s="13" t="s">
        <v>81</v>
      </c>
      <c r="AY258" s="243" t="s">
        <v>139</v>
      </c>
    </row>
    <row r="259" s="13" customFormat="1">
      <c r="A259" s="13"/>
      <c r="B259" s="233"/>
      <c r="C259" s="234"/>
      <c r="D259" s="235" t="s">
        <v>148</v>
      </c>
      <c r="E259" s="236" t="s">
        <v>1</v>
      </c>
      <c r="F259" s="237" t="s">
        <v>248</v>
      </c>
      <c r="G259" s="234"/>
      <c r="H259" s="236" t="s">
        <v>1</v>
      </c>
      <c r="I259" s="238"/>
      <c r="J259" s="234"/>
      <c r="K259" s="234"/>
      <c r="L259" s="239"/>
      <c r="M259" s="240"/>
      <c r="N259" s="241"/>
      <c r="O259" s="241"/>
      <c r="P259" s="241"/>
      <c r="Q259" s="241"/>
      <c r="R259" s="241"/>
      <c r="S259" s="241"/>
      <c r="T259" s="242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3" t="s">
        <v>148</v>
      </c>
      <c r="AU259" s="243" t="s">
        <v>91</v>
      </c>
      <c r="AV259" s="13" t="s">
        <v>89</v>
      </c>
      <c r="AW259" s="13" t="s">
        <v>36</v>
      </c>
      <c r="AX259" s="13" t="s">
        <v>81</v>
      </c>
      <c r="AY259" s="243" t="s">
        <v>139</v>
      </c>
    </row>
    <row r="260" s="14" customFormat="1">
      <c r="A260" s="14"/>
      <c r="B260" s="244"/>
      <c r="C260" s="245"/>
      <c r="D260" s="235" t="s">
        <v>148</v>
      </c>
      <c r="E260" s="246" t="s">
        <v>1</v>
      </c>
      <c r="F260" s="247" t="s">
        <v>273</v>
      </c>
      <c r="G260" s="245"/>
      <c r="H260" s="248">
        <v>19.280999999999999</v>
      </c>
      <c r="I260" s="249"/>
      <c r="J260" s="245"/>
      <c r="K260" s="245"/>
      <c r="L260" s="250"/>
      <c r="M260" s="251"/>
      <c r="N260" s="252"/>
      <c r="O260" s="252"/>
      <c r="P260" s="252"/>
      <c r="Q260" s="252"/>
      <c r="R260" s="252"/>
      <c r="S260" s="252"/>
      <c r="T260" s="253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4" t="s">
        <v>148</v>
      </c>
      <c r="AU260" s="254" t="s">
        <v>91</v>
      </c>
      <c r="AV260" s="14" t="s">
        <v>91</v>
      </c>
      <c r="AW260" s="14" t="s">
        <v>36</v>
      </c>
      <c r="AX260" s="14" t="s">
        <v>81</v>
      </c>
      <c r="AY260" s="254" t="s">
        <v>139</v>
      </c>
    </row>
    <row r="261" s="15" customFormat="1">
      <c r="A261" s="15"/>
      <c r="B261" s="255"/>
      <c r="C261" s="256"/>
      <c r="D261" s="235" t="s">
        <v>148</v>
      </c>
      <c r="E261" s="257" t="s">
        <v>1</v>
      </c>
      <c r="F261" s="258" t="s">
        <v>151</v>
      </c>
      <c r="G261" s="256"/>
      <c r="H261" s="259">
        <v>828.94500000000005</v>
      </c>
      <c r="I261" s="260"/>
      <c r="J261" s="256"/>
      <c r="K261" s="256"/>
      <c r="L261" s="261"/>
      <c r="M261" s="262"/>
      <c r="N261" s="263"/>
      <c r="O261" s="263"/>
      <c r="P261" s="263"/>
      <c r="Q261" s="263"/>
      <c r="R261" s="263"/>
      <c r="S261" s="263"/>
      <c r="T261" s="264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65" t="s">
        <v>148</v>
      </c>
      <c r="AU261" s="265" t="s">
        <v>91</v>
      </c>
      <c r="AV261" s="15" t="s">
        <v>146</v>
      </c>
      <c r="AW261" s="15" t="s">
        <v>36</v>
      </c>
      <c r="AX261" s="15" t="s">
        <v>89</v>
      </c>
      <c r="AY261" s="265" t="s">
        <v>139</v>
      </c>
    </row>
    <row r="262" s="2" customFormat="1" ht="24.15" customHeight="1">
      <c r="A262" s="40"/>
      <c r="B262" s="41"/>
      <c r="C262" s="220" t="s">
        <v>274</v>
      </c>
      <c r="D262" s="220" t="s">
        <v>141</v>
      </c>
      <c r="E262" s="221" t="s">
        <v>275</v>
      </c>
      <c r="F262" s="222" t="s">
        <v>276</v>
      </c>
      <c r="G262" s="223" t="s">
        <v>263</v>
      </c>
      <c r="H262" s="224">
        <v>828.94500000000005</v>
      </c>
      <c r="I262" s="225"/>
      <c r="J262" s="226">
        <f>ROUND(I262*H262,2)</f>
        <v>0</v>
      </c>
      <c r="K262" s="222" t="s">
        <v>145</v>
      </c>
      <c r="L262" s="46"/>
      <c r="M262" s="227" t="s">
        <v>1</v>
      </c>
      <c r="N262" s="228" t="s">
        <v>46</v>
      </c>
      <c r="O262" s="93"/>
      <c r="P262" s="229">
        <f>O262*H262</f>
        <v>0</v>
      </c>
      <c r="Q262" s="229">
        <v>0</v>
      </c>
      <c r="R262" s="229">
        <f>Q262*H262</f>
        <v>0</v>
      </c>
      <c r="S262" s="229">
        <v>0</v>
      </c>
      <c r="T262" s="230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31" t="s">
        <v>146</v>
      </c>
      <c r="AT262" s="231" t="s">
        <v>141</v>
      </c>
      <c r="AU262" s="231" t="s">
        <v>91</v>
      </c>
      <c r="AY262" s="19" t="s">
        <v>139</v>
      </c>
      <c r="BE262" s="232">
        <f>IF(N262="základní",J262,0)</f>
        <v>0</v>
      </c>
      <c r="BF262" s="232">
        <f>IF(N262="snížená",J262,0)</f>
        <v>0</v>
      </c>
      <c r="BG262" s="232">
        <f>IF(N262="zákl. přenesená",J262,0)</f>
        <v>0</v>
      </c>
      <c r="BH262" s="232">
        <f>IF(N262="sníž. přenesená",J262,0)</f>
        <v>0</v>
      </c>
      <c r="BI262" s="232">
        <f>IF(N262="nulová",J262,0)</f>
        <v>0</v>
      </c>
      <c r="BJ262" s="19" t="s">
        <v>89</v>
      </c>
      <c r="BK262" s="232">
        <f>ROUND(I262*H262,2)</f>
        <v>0</v>
      </c>
      <c r="BL262" s="19" t="s">
        <v>146</v>
      </c>
      <c r="BM262" s="231" t="s">
        <v>277</v>
      </c>
    </row>
    <row r="263" s="14" customFormat="1">
      <c r="A263" s="14"/>
      <c r="B263" s="244"/>
      <c r="C263" s="245"/>
      <c r="D263" s="235" t="s">
        <v>148</v>
      </c>
      <c r="E263" s="246" t="s">
        <v>1</v>
      </c>
      <c r="F263" s="247" t="s">
        <v>278</v>
      </c>
      <c r="G263" s="245"/>
      <c r="H263" s="248">
        <v>828.94500000000005</v>
      </c>
      <c r="I263" s="249"/>
      <c r="J263" s="245"/>
      <c r="K263" s="245"/>
      <c r="L263" s="250"/>
      <c r="M263" s="251"/>
      <c r="N263" s="252"/>
      <c r="O263" s="252"/>
      <c r="P263" s="252"/>
      <c r="Q263" s="252"/>
      <c r="R263" s="252"/>
      <c r="S263" s="252"/>
      <c r="T263" s="253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4" t="s">
        <v>148</v>
      </c>
      <c r="AU263" s="254" t="s">
        <v>91</v>
      </c>
      <c r="AV263" s="14" t="s">
        <v>91</v>
      </c>
      <c r="AW263" s="14" t="s">
        <v>36</v>
      </c>
      <c r="AX263" s="14" t="s">
        <v>89</v>
      </c>
      <c r="AY263" s="254" t="s">
        <v>139</v>
      </c>
    </row>
    <row r="264" s="2" customFormat="1" ht="33" customHeight="1">
      <c r="A264" s="40"/>
      <c r="B264" s="41"/>
      <c r="C264" s="220" t="s">
        <v>279</v>
      </c>
      <c r="D264" s="220" t="s">
        <v>141</v>
      </c>
      <c r="E264" s="221" t="s">
        <v>280</v>
      </c>
      <c r="F264" s="222" t="s">
        <v>281</v>
      </c>
      <c r="G264" s="223" t="s">
        <v>203</v>
      </c>
      <c r="H264" s="224">
        <v>496.22800000000001</v>
      </c>
      <c r="I264" s="225"/>
      <c r="J264" s="226">
        <f>ROUND(I264*H264,2)</f>
        <v>0</v>
      </c>
      <c r="K264" s="222" t="s">
        <v>145</v>
      </c>
      <c r="L264" s="46"/>
      <c r="M264" s="227" t="s">
        <v>1</v>
      </c>
      <c r="N264" s="228" t="s">
        <v>46</v>
      </c>
      <c r="O264" s="93"/>
      <c r="P264" s="229">
        <f>O264*H264</f>
        <v>0</v>
      </c>
      <c r="Q264" s="229">
        <v>0</v>
      </c>
      <c r="R264" s="229">
        <f>Q264*H264</f>
        <v>0</v>
      </c>
      <c r="S264" s="229">
        <v>0</v>
      </c>
      <c r="T264" s="230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31" t="s">
        <v>146</v>
      </c>
      <c r="AT264" s="231" t="s">
        <v>141</v>
      </c>
      <c r="AU264" s="231" t="s">
        <v>91</v>
      </c>
      <c r="AY264" s="19" t="s">
        <v>139</v>
      </c>
      <c r="BE264" s="232">
        <f>IF(N264="základní",J264,0)</f>
        <v>0</v>
      </c>
      <c r="BF264" s="232">
        <f>IF(N264="snížená",J264,0)</f>
        <v>0</v>
      </c>
      <c r="BG264" s="232">
        <f>IF(N264="zákl. přenesená",J264,0)</f>
        <v>0</v>
      </c>
      <c r="BH264" s="232">
        <f>IF(N264="sníž. přenesená",J264,0)</f>
        <v>0</v>
      </c>
      <c r="BI264" s="232">
        <f>IF(N264="nulová",J264,0)</f>
        <v>0</v>
      </c>
      <c r="BJ264" s="19" t="s">
        <v>89</v>
      </c>
      <c r="BK264" s="232">
        <f>ROUND(I264*H264,2)</f>
        <v>0</v>
      </c>
      <c r="BL264" s="19" t="s">
        <v>146</v>
      </c>
      <c r="BM264" s="231" t="s">
        <v>282</v>
      </c>
    </row>
    <row r="265" s="14" customFormat="1">
      <c r="A265" s="14"/>
      <c r="B265" s="244"/>
      <c r="C265" s="245"/>
      <c r="D265" s="235" t="s">
        <v>148</v>
      </c>
      <c r="E265" s="246" t="s">
        <v>1</v>
      </c>
      <c r="F265" s="247" t="s">
        <v>283</v>
      </c>
      <c r="G265" s="245"/>
      <c r="H265" s="248">
        <v>494.803</v>
      </c>
      <c r="I265" s="249"/>
      <c r="J265" s="245"/>
      <c r="K265" s="245"/>
      <c r="L265" s="250"/>
      <c r="M265" s="251"/>
      <c r="N265" s="252"/>
      <c r="O265" s="252"/>
      <c r="P265" s="252"/>
      <c r="Q265" s="252"/>
      <c r="R265" s="252"/>
      <c r="S265" s="252"/>
      <c r="T265" s="253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4" t="s">
        <v>148</v>
      </c>
      <c r="AU265" s="254" t="s">
        <v>91</v>
      </c>
      <c r="AV265" s="14" t="s">
        <v>91</v>
      </c>
      <c r="AW265" s="14" t="s">
        <v>36</v>
      </c>
      <c r="AX265" s="14" t="s">
        <v>81</v>
      </c>
      <c r="AY265" s="254" t="s">
        <v>139</v>
      </c>
    </row>
    <row r="266" s="14" customFormat="1">
      <c r="A266" s="14"/>
      <c r="B266" s="244"/>
      <c r="C266" s="245"/>
      <c r="D266" s="235" t="s">
        <v>148</v>
      </c>
      <c r="E266" s="246" t="s">
        <v>1</v>
      </c>
      <c r="F266" s="247" t="s">
        <v>284</v>
      </c>
      <c r="G266" s="245"/>
      <c r="H266" s="248">
        <v>1.425</v>
      </c>
      <c r="I266" s="249"/>
      <c r="J266" s="245"/>
      <c r="K266" s="245"/>
      <c r="L266" s="250"/>
      <c r="M266" s="251"/>
      <c r="N266" s="252"/>
      <c r="O266" s="252"/>
      <c r="P266" s="252"/>
      <c r="Q266" s="252"/>
      <c r="R266" s="252"/>
      <c r="S266" s="252"/>
      <c r="T266" s="253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4" t="s">
        <v>148</v>
      </c>
      <c r="AU266" s="254" t="s">
        <v>91</v>
      </c>
      <c r="AV266" s="14" t="s">
        <v>91</v>
      </c>
      <c r="AW266" s="14" t="s">
        <v>36</v>
      </c>
      <c r="AX266" s="14" t="s">
        <v>81</v>
      </c>
      <c r="AY266" s="254" t="s">
        <v>139</v>
      </c>
    </row>
    <row r="267" s="15" customFormat="1">
      <c r="A267" s="15"/>
      <c r="B267" s="255"/>
      <c r="C267" s="256"/>
      <c r="D267" s="235" t="s">
        <v>148</v>
      </c>
      <c r="E267" s="257" t="s">
        <v>1</v>
      </c>
      <c r="F267" s="258" t="s">
        <v>151</v>
      </c>
      <c r="G267" s="256"/>
      <c r="H267" s="259">
        <v>496.22800000000001</v>
      </c>
      <c r="I267" s="260"/>
      <c r="J267" s="256"/>
      <c r="K267" s="256"/>
      <c r="L267" s="261"/>
      <c r="M267" s="262"/>
      <c r="N267" s="263"/>
      <c r="O267" s="263"/>
      <c r="P267" s="263"/>
      <c r="Q267" s="263"/>
      <c r="R267" s="263"/>
      <c r="S267" s="263"/>
      <c r="T267" s="264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65" t="s">
        <v>148</v>
      </c>
      <c r="AU267" s="265" t="s">
        <v>91</v>
      </c>
      <c r="AV267" s="15" t="s">
        <v>146</v>
      </c>
      <c r="AW267" s="15" t="s">
        <v>36</v>
      </c>
      <c r="AX267" s="15" t="s">
        <v>89</v>
      </c>
      <c r="AY267" s="265" t="s">
        <v>139</v>
      </c>
    </row>
    <row r="268" s="2" customFormat="1" ht="37.8" customHeight="1">
      <c r="A268" s="40"/>
      <c r="B268" s="41"/>
      <c r="C268" s="220" t="s">
        <v>285</v>
      </c>
      <c r="D268" s="220" t="s">
        <v>141</v>
      </c>
      <c r="E268" s="221" t="s">
        <v>286</v>
      </c>
      <c r="F268" s="222" t="s">
        <v>287</v>
      </c>
      <c r="G268" s="223" t="s">
        <v>203</v>
      </c>
      <c r="H268" s="224">
        <v>7939.6480000000001</v>
      </c>
      <c r="I268" s="225"/>
      <c r="J268" s="226">
        <f>ROUND(I268*H268,2)</f>
        <v>0</v>
      </c>
      <c r="K268" s="222" t="s">
        <v>145</v>
      </c>
      <c r="L268" s="46"/>
      <c r="M268" s="227" t="s">
        <v>1</v>
      </c>
      <c r="N268" s="228" t="s">
        <v>46</v>
      </c>
      <c r="O268" s="93"/>
      <c r="P268" s="229">
        <f>O268*H268</f>
        <v>0</v>
      </c>
      <c r="Q268" s="229">
        <v>0</v>
      </c>
      <c r="R268" s="229">
        <f>Q268*H268</f>
        <v>0</v>
      </c>
      <c r="S268" s="229">
        <v>0</v>
      </c>
      <c r="T268" s="230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31" t="s">
        <v>146</v>
      </c>
      <c r="AT268" s="231" t="s">
        <v>141</v>
      </c>
      <c r="AU268" s="231" t="s">
        <v>91</v>
      </c>
      <c r="AY268" s="19" t="s">
        <v>139</v>
      </c>
      <c r="BE268" s="232">
        <f>IF(N268="základní",J268,0)</f>
        <v>0</v>
      </c>
      <c r="BF268" s="232">
        <f>IF(N268="snížená",J268,0)</f>
        <v>0</v>
      </c>
      <c r="BG268" s="232">
        <f>IF(N268="zákl. přenesená",J268,0)</f>
        <v>0</v>
      </c>
      <c r="BH268" s="232">
        <f>IF(N268="sníž. přenesená",J268,0)</f>
        <v>0</v>
      </c>
      <c r="BI268" s="232">
        <f>IF(N268="nulová",J268,0)</f>
        <v>0</v>
      </c>
      <c r="BJ268" s="19" t="s">
        <v>89</v>
      </c>
      <c r="BK268" s="232">
        <f>ROUND(I268*H268,2)</f>
        <v>0</v>
      </c>
      <c r="BL268" s="19" t="s">
        <v>146</v>
      </c>
      <c r="BM268" s="231" t="s">
        <v>288</v>
      </c>
    </row>
    <row r="269" s="13" customFormat="1">
      <c r="A269" s="13"/>
      <c r="B269" s="233"/>
      <c r="C269" s="234"/>
      <c r="D269" s="235" t="s">
        <v>148</v>
      </c>
      <c r="E269" s="236" t="s">
        <v>1</v>
      </c>
      <c r="F269" s="237" t="s">
        <v>289</v>
      </c>
      <c r="G269" s="234"/>
      <c r="H269" s="236" t="s">
        <v>1</v>
      </c>
      <c r="I269" s="238"/>
      <c r="J269" s="234"/>
      <c r="K269" s="234"/>
      <c r="L269" s="239"/>
      <c r="M269" s="240"/>
      <c r="N269" s="241"/>
      <c r="O269" s="241"/>
      <c r="P269" s="241"/>
      <c r="Q269" s="241"/>
      <c r="R269" s="241"/>
      <c r="S269" s="241"/>
      <c r="T269" s="242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3" t="s">
        <v>148</v>
      </c>
      <c r="AU269" s="243" t="s">
        <v>91</v>
      </c>
      <c r="AV269" s="13" t="s">
        <v>89</v>
      </c>
      <c r="AW269" s="13" t="s">
        <v>36</v>
      </c>
      <c r="AX269" s="13" t="s">
        <v>81</v>
      </c>
      <c r="AY269" s="243" t="s">
        <v>139</v>
      </c>
    </row>
    <row r="270" s="14" customFormat="1">
      <c r="A270" s="14"/>
      <c r="B270" s="244"/>
      <c r="C270" s="245"/>
      <c r="D270" s="235" t="s">
        <v>148</v>
      </c>
      <c r="E270" s="246" t="s">
        <v>1</v>
      </c>
      <c r="F270" s="247" t="s">
        <v>290</v>
      </c>
      <c r="G270" s="245"/>
      <c r="H270" s="248">
        <v>7939.6480000000001</v>
      </c>
      <c r="I270" s="249"/>
      <c r="J270" s="245"/>
      <c r="K270" s="245"/>
      <c r="L270" s="250"/>
      <c r="M270" s="251"/>
      <c r="N270" s="252"/>
      <c r="O270" s="252"/>
      <c r="P270" s="252"/>
      <c r="Q270" s="252"/>
      <c r="R270" s="252"/>
      <c r="S270" s="252"/>
      <c r="T270" s="253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54" t="s">
        <v>148</v>
      </c>
      <c r="AU270" s="254" t="s">
        <v>91</v>
      </c>
      <c r="AV270" s="14" t="s">
        <v>91</v>
      </c>
      <c r="AW270" s="14" t="s">
        <v>36</v>
      </c>
      <c r="AX270" s="14" t="s">
        <v>81</v>
      </c>
      <c r="AY270" s="254" t="s">
        <v>139</v>
      </c>
    </row>
    <row r="271" s="15" customFormat="1">
      <c r="A271" s="15"/>
      <c r="B271" s="255"/>
      <c r="C271" s="256"/>
      <c r="D271" s="235" t="s">
        <v>148</v>
      </c>
      <c r="E271" s="257" t="s">
        <v>1</v>
      </c>
      <c r="F271" s="258" t="s">
        <v>151</v>
      </c>
      <c r="G271" s="256"/>
      <c r="H271" s="259">
        <v>7939.6480000000001</v>
      </c>
      <c r="I271" s="260"/>
      <c r="J271" s="256"/>
      <c r="K271" s="256"/>
      <c r="L271" s="261"/>
      <c r="M271" s="262"/>
      <c r="N271" s="263"/>
      <c r="O271" s="263"/>
      <c r="P271" s="263"/>
      <c r="Q271" s="263"/>
      <c r="R271" s="263"/>
      <c r="S271" s="263"/>
      <c r="T271" s="264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65" t="s">
        <v>148</v>
      </c>
      <c r="AU271" s="265" t="s">
        <v>91</v>
      </c>
      <c r="AV271" s="15" t="s">
        <v>146</v>
      </c>
      <c r="AW271" s="15" t="s">
        <v>36</v>
      </c>
      <c r="AX271" s="15" t="s">
        <v>89</v>
      </c>
      <c r="AY271" s="265" t="s">
        <v>139</v>
      </c>
    </row>
    <row r="272" s="2" customFormat="1" ht="16.5" customHeight="1">
      <c r="A272" s="40"/>
      <c r="B272" s="41"/>
      <c r="C272" s="220" t="s">
        <v>291</v>
      </c>
      <c r="D272" s="220" t="s">
        <v>141</v>
      </c>
      <c r="E272" s="221" t="s">
        <v>292</v>
      </c>
      <c r="F272" s="222" t="s">
        <v>293</v>
      </c>
      <c r="G272" s="223" t="s">
        <v>203</v>
      </c>
      <c r="H272" s="224">
        <v>496.22800000000001</v>
      </c>
      <c r="I272" s="225"/>
      <c r="J272" s="226">
        <f>ROUND(I272*H272,2)</f>
        <v>0</v>
      </c>
      <c r="K272" s="222" t="s">
        <v>145</v>
      </c>
      <c r="L272" s="46"/>
      <c r="M272" s="227" t="s">
        <v>1</v>
      </c>
      <c r="N272" s="228" t="s">
        <v>46</v>
      </c>
      <c r="O272" s="93"/>
      <c r="P272" s="229">
        <f>O272*H272</f>
        <v>0</v>
      </c>
      <c r="Q272" s="229">
        <v>0</v>
      </c>
      <c r="R272" s="229">
        <f>Q272*H272</f>
        <v>0</v>
      </c>
      <c r="S272" s="229">
        <v>0</v>
      </c>
      <c r="T272" s="230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31" t="s">
        <v>146</v>
      </c>
      <c r="AT272" s="231" t="s">
        <v>141</v>
      </c>
      <c r="AU272" s="231" t="s">
        <v>91</v>
      </c>
      <c r="AY272" s="19" t="s">
        <v>139</v>
      </c>
      <c r="BE272" s="232">
        <f>IF(N272="základní",J272,0)</f>
        <v>0</v>
      </c>
      <c r="BF272" s="232">
        <f>IF(N272="snížená",J272,0)</f>
        <v>0</v>
      </c>
      <c r="BG272" s="232">
        <f>IF(N272="zákl. přenesená",J272,0)</f>
        <v>0</v>
      </c>
      <c r="BH272" s="232">
        <f>IF(N272="sníž. přenesená",J272,0)</f>
        <v>0</v>
      </c>
      <c r="BI272" s="232">
        <f>IF(N272="nulová",J272,0)</f>
        <v>0</v>
      </c>
      <c r="BJ272" s="19" t="s">
        <v>89</v>
      </c>
      <c r="BK272" s="232">
        <f>ROUND(I272*H272,2)</f>
        <v>0</v>
      </c>
      <c r="BL272" s="19" t="s">
        <v>146</v>
      </c>
      <c r="BM272" s="231" t="s">
        <v>294</v>
      </c>
    </row>
    <row r="273" s="14" customFormat="1">
      <c r="A273" s="14"/>
      <c r="B273" s="244"/>
      <c r="C273" s="245"/>
      <c r="D273" s="235" t="s">
        <v>148</v>
      </c>
      <c r="E273" s="246" t="s">
        <v>1</v>
      </c>
      <c r="F273" s="247" t="s">
        <v>295</v>
      </c>
      <c r="G273" s="245"/>
      <c r="H273" s="248">
        <v>496.22800000000001</v>
      </c>
      <c r="I273" s="249"/>
      <c r="J273" s="245"/>
      <c r="K273" s="245"/>
      <c r="L273" s="250"/>
      <c r="M273" s="251"/>
      <c r="N273" s="252"/>
      <c r="O273" s="252"/>
      <c r="P273" s="252"/>
      <c r="Q273" s="252"/>
      <c r="R273" s="252"/>
      <c r="S273" s="252"/>
      <c r="T273" s="253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4" t="s">
        <v>148</v>
      </c>
      <c r="AU273" s="254" t="s">
        <v>91</v>
      </c>
      <c r="AV273" s="14" t="s">
        <v>91</v>
      </c>
      <c r="AW273" s="14" t="s">
        <v>36</v>
      </c>
      <c r="AX273" s="14" t="s">
        <v>81</v>
      </c>
      <c r="AY273" s="254" t="s">
        <v>139</v>
      </c>
    </row>
    <row r="274" s="15" customFormat="1">
      <c r="A274" s="15"/>
      <c r="B274" s="255"/>
      <c r="C274" s="256"/>
      <c r="D274" s="235" t="s">
        <v>148</v>
      </c>
      <c r="E274" s="257" t="s">
        <v>1</v>
      </c>
      <c r="F274" s="258" t="s">
        <v>151</v>
      </c>
      <c r="G274" s="256"/>
      <c r="H274" s="259">
        <v>496.22800000000001</v>
      </c>
      <c r="I274" s="260"/>
      <c r="J274" s="256"/>
      <c r="K274" s="256"/>
      <c r="L274" s="261"/>
      <c r="M274" s="262"/>
      <c r="N274" s="263"/>
      <c r="O274" s="263"/>
      <c r="P274" s="263"/>
      <c r="Q274" s="263"/>
      <c r="R274" s="263"/>
      <c r="S274" s="263"/>
      <c r="T274" s="264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65" t="s">
        <v>148</v>
      </c>
      <c r="AU274" s="265" t="s">
        <v>91</v>
      </c>
      <c r="AV274" s="15" t="s">
        <v>146</v>
      </c>
      <c r="AW274" s="15" t="s">
        <v>36</v>
      </c>
      <c r="AX274" s="15" t="s">
        <v>89</v>
      </c>
      <c r="AY274" s="265" t="s">
        <v>139</v>
      </c>
    </row>
    <row r="275" s="2" customFormat="1" ht="33" customHeight="1">
      <c r="A275" s="40"/>
      <c r="B275" s="41"/>
      <c r="C275" s="220" t="s">
        <v>296</v>
      </c>
      <c r="D275" s="220" t="s">
        <v>141</v>
      </c>
      <c r="E275" s="221" t="s">
        <v>297</v>
      </c>
      <c r="F275" s="222" t="s">
        <v>298</v>
      </c>
      <c r="G275" s="223" t="s">
        <v>299</v>
      </c>
      <c r="H275" s="224">
        <v>843.58799999999997</v>
      </c>
      <c r="I275" s="225"/>
      <c r="J275" s="226">
        <f>ROUND(I275*H275,2)</f>
        <v>0</v>
      </c>
      <c r="K275" s="222" t="s">
        <v>145</v>
      </c>
      <c r="L275" s="46"/>
      <c r="M275" s="227" t="s">
        <v>1</v>
      </c>
      <c r="N275" s="228" t="s">
        <v>46</v>
      </c>
      <c r="O275" s="93"/>
      <c r="P275" s="229">
        <f>O275*H275</f>
        <v>0</v>
      </c>
      <c r="Q275" s="229">
        <v>0</v>
      </c>
      <c r="R275" s="229">
        <f>Q275*H275</f>
        <v>0</v>
      </c>
      <c r="S275" s="229">
        <v>0</v>
      </c>
      <c r="T275" s="230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31" t="s">
        <v>146</v>
      </c>
      <c r="AT275" s="231" t="s">
        <v>141</v>
      </c>
      <c r="AU275" s="231" t="s">
        <v>91</v>
      </c>
      <c r="AY275" s="19" t="s">
        <v>139</v>
      </c>
      <c r="BE275" s="232">
        <f>IF(N275="základní",J275,0)</f>
        <v>0</v>
      </c>
      <c r="BF275" s="232">
        <f>IF(N275="snížená",J275,0)</f>
        <v>0</v>
      </c>
      <c r="BG275" s="232">
        <f>IF(N275="zákl. přenesená",J275,0)</f>
        <v>0</v>
      </c>
      <c r="BH275" s="232">
        <f>IF(N275="sníž. přenesená",J275,0)</f>
        <v>0</v>
      </c>
      <c r="BI275" s="232">
        <f>IF(N275="nulová",J275,0)</f>
        <v>0</v>
      </c>
      <c r="BJ275" s="19" t="s">
        <v>89</v>
      </c>
      <c r="BK275" s="232">
        <f>ROUND(I275*H275,2)</f>
        <v>0</v>
      </c>
      <c r="BL275" s="19" t="s">
        <v>146</v>
      </c>
      <c r="BM275" s="231" t="s">
        <v>300</v>
      </c>
    </row>
    <row r="276" s="14" customFormat="1">
      <c r="A276" s="14"/>
      <c r="B276" s="244"/>
      <c r="C276" s="245"/>
      <c r="D276" s="235" t="s">
        <v>148</v>
      </c>
      <c r="E276" s="246" t="s">
        <v>1</v>
      </c>
      <c r="F276" s="247" t="s">
        <v>301</v>
      </c>
      <c r="G276" s="245"/>
      <c r="H276" s="248">
        <v>843.58799999999997</v>
      </c>
      <c r="I276" s="249"/>
      <c r="J276" s="245"/>
      <c r="K276" s="245"/>
      <c r="L276" s="250"/>
      <c r="M276" s="251"/>
      <c r="N276" s="252"/>
      <c r="O276" s="252"/>
      <c r="P276" s="252"/>
      <c r="Q276" s="252"/>
      <c r="R276" s="252"/>
      <c r="S276" s="252"/>
      <c r="T276" s="253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4" t="s">
        <v>148</v>
      </c>
      <c r="AU276" s="254" t="s">
        <v>91</v>
      </c>
      <c r="AV276" s="14" t="s">
        <v>91</v>
      </c>
      <c r="AW276" s="14" t="s">
        <v>36</v>
      </c>
      <c r="AX276" s="14" t="s">
        <v>89</v>
      </c>
      <c r="AY276" s="254" t="s">
        <v>139</v>
      </c>
    </row>
    <row r="277" s="2" customFormat="1" ht="24.15" customHeight="1">
      <c r="A277" s="40"/>
      <c r="B277" s="41"/>
      <c r="C277" s="220" t="s">
        <v>302</v>
      </c>
      <c r="D277" s="220" t="s">
        <v>141</v>
      </c>
      <c r="E277" s="221" t="s">
        <v>303</v>
      </c>
      <c r="F277" s="222" t="s">
        <v>304</v>
      </c>
      <c r="G277" s="223" t="s">
        <v>203</v>
      </c>
      <c r="H277" s="224">
        <v>192.452</v>
      </c>
      <c r="I277" s="225"/>
      <c r="J277" s="226">
        <f>ROUND(I277*H277,2)</f>
        <v>0</v>
      </c>
      <c r="K277" s="222" t="s">
        <v>145</v>
      </c>
      <c r="L277" s="46"/>
      <c r="M277" s="227" t="s">
        <v>1</v>
      </c>
      <c r="N277" s="228" t="s">
        <v>46</v>
      </c>
      <c r="O277" s="93"/>
      <c r="P277" s="229">
        <f>O277*H277</f>
        <v>0</v>
      </c>
      <c r="Q277" s="229">
        <v>0</v>
      </c>
      <c r="R277" s="229">
        <f>Q277*H277</f>
        <v>0</v>
      </c>
      <c r="S277" s="229">
        <v>0</v>
      </c>
      <c r="T277" s="230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31" t="s">
        <v>146</v>
      </c>
      <c r="AT277" s="231" t="s">
        <v>141</v>
      </c>
      <c r="AU277" s="231" t="s">
        <v>91</v>
      </c>
      <c r="AY277" s="19" t="s">
        <v>139</v>
      </c>
      <c r="BE277" s="232">
        <f>IF(N277="základní",J277,0)</f>
        <v>0</v>
      </c>
      <c r="BF277" s="232">
        <f>IF(N277="snížená",J277,0)</f>
        <v>0</v>
      </c>
      <c r="BG277" s="232">
        <f>IF(N277="zákl. přenesená",J277,0)</f>
        <v>0</v>
      </c>
      <c r="BH277" s="232">
        <f>IF(N277="sníž. přenesená",J277,0)</f>
        <v>0</v>
      </c>
      <c r="BI277" s="232">
        <f>IF(N277="nulová",J277,0)</f>
        <v>0</v>
      </c>
      <c r="BJ277" s="19" t="s">
        <v>89</v>
      </c>
      <c r="BK277" s="232">
        <f>ROUND(I277*H277,2)</f>
        <v>0</v>
      </c>
      <c r="BL277" s="19" t="s">
        <v>146</v>
      </c>
      <c r="BM277" s="231" t="s">
        <v>305</v>
      </c>
    </row>
    <row r="278" s="2" customFormat="1">
      <c r="A278" s="40"/>
      <c r="B278" s="41"/>
      <c r="C278" s="42"/>
      <c r="D278" s="235" t="s">
        <v>306</v>
      </c>
      <c r="E278" s="42"/>
      <c r="F278" s="277" t="s">
        <v>307</v>
      </c>
      <c r="G278" s="42"/>
      <c r="H278" s="42"/>
      <c r="I278" s="278"/>
      <c r="J278" s="42"/>
      <c r="K278" s="42"/>
      <c r="L278" s="46"/>
      <c r="M278" s="279"/>
      <c r="N278" s="280"/>
      <c r="O278" s="93"/>
      <c r="P278" s="93"/>
      <c r="Q278" s="93"/>
      <c r="R278" s="93"/>
      <c r="S278" s="93"/>
      <c r="T278" s="94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19" t="s">
        <v>306</v>
      </c>
      <c r="AU278" s="19" t="s">
        <v>91</v>
      </c>
    </row>
    <row r="279" s="14" customFormat="1">
      <c r="A279" s="14"/>
      <c r="B279" s="244"/>
      <c r="C279" s="245"/>
      <c r="D279" s="235" t="s">
        <v>148</v>
      </c>
      <c r="E279" s="246" t="s">
        <v>1</v>
      </c>
      <c r="F279" s="247" t="s">
        <v>283</v>
      </c>
      <c r="G279" s="245"/>
      <c r="H279" s="248">
        <v>494.803</v>
      </c>
      <c r="I279" s="249"/>
      <c r="J279" s="245"/>
      <c r="K279" s="245"/>
      <c r="L279" s="250"/>
      <c r="M279" s="251"/>
      <c r="N279" s="252"/>
      <c r="O279" s="252"/>
      <c r="P279" s="252"/>
      <c r="Q279" s="252"/>
      <c r="R279" s="252"/>
      <c r="S279" s="252"/>
      <c r="T279" s="253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4" t="s">
        <v>148</v>
      </c>
      <c r="AU279" s="254" t="s">
        <v>91</v>
      </c>
      <c r="AV279" s="14" t="s">
        <v>91</v>
      </c>
      <c r="AW279" s="14" t="s">
        <v>36</v>
      </c>
      <c r="AX279" s="14" t="s">
        <v>81</v>
      </c>
      <c r="AY279" s="254" t="s">
        <v>139</v>
      </c>
    </row>
    <row r="280" s="14" customFormat="1">
      <c r="A280" s="14"/>
      <c r="B280" s="244"/>
      <c r="C280" s="245"/>
      <c r="D280" s="235" t="s">
        <v>148</v>
      </c>
      <c r="E280" s="246" t="s">
        <v>1</v>
      </c>
      <c r="F280" s="247" t="s">
        <v>284</v>
      </c>
      <c r="G280" s="245"/>
      <c r="H280" s="248">
        <v>1.425</v>
      </c>
      <c r="I280" s="249"/>
      <c r="J280" s="245"/>
      <c r="K280" s="245"/>
      <c r="L280" s="250"/>
      <c r="M280" s="251"/>
      <c r="N280" s="252"/>
      <c r="O280" s="252"/>
      <c r="P280" s="252"/>
      <c r="Q280" s="252"/>
      <c r="R280" s="252"/>
      <c r="S280" s="252"/>
      <c r="T280" s="253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4" t="s">
        <v>148</v>
      </c>
      <c r="AU280" s="254" t="s">
        <v>91</v>
      </c>
      <c r="AV280" s="14" t="s">
        <v>91</v>
      </c>
      <c r="AW280" s="14" t="s">
        <v>36</v>
      </c>
      <c r="AX280" s="14" t="s">
        <v>81</v>
      </c>
      <c r="AY280" s="254" t="s">
        <v>139</v>
      </c>
    </row>
    <row r="281" s="13" customFormat="1">
      <c r="A281" s="13"/>
      <c r="B281" s="233"/>
      <c r="C281" s="234"/>
      <c r="D281" s="235" t="s">
        <v>148</v>
      </c>
      <c r="E281" s="236" t="s">
        <v>1</v>
      </c>
      <c r="F281" s="237" t="s">
        <v>308</v>
      </c>
      <c r="G281" s="234"/>
      <c r="H281" s="236" t="s">
        <v>1</v>
      </c>
      <c r="I281" s="238"/>
      <c r="J281" s="234"/>
      <c r="K281" s="234"/>
      <c r="L281" s="239"/>
      <c r="M281" s="240"/>
      <c r="N281" s="241"/>
      <c r="O281" s="241"/>
      <c r="P281" s="241"/>
      <c r="Q281" s="241"/>
      <c r="R281" s="241"/>
      <c r="S281" s="241"/>
      <c r="T281" s="242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3" t="s">
        <v>148</v>
      </c>
      <c r="AU281" s="243" t="s">
        <v>91</v>
      </c>
      <c r="AV281" s="13" t="s">
        <v>89</v>
      </c>
      <c r="AW281" s="13" t="s">
        <v>36</v>
      </c>
      <c r="AX281" s="13" t="s">
        <v>81</v>
      </c>
      <c r="AY281" s="243" t="s">
        <v>139</v>
      </c>
    </row>
    <row r="282" s="14" customFormat="1">
      <c r="A282" s="14"/>
      <c r="B282" s="244"/>
      <c r="C282" s="245"/>
      <c r="D282" s="235" t="s">
        <v>148</v>
      </c>
      <c r="E282" s="246" t="s">
        <v>1</v>
      </c>
      <c r="F282" s="247" t="s">
        <v>309</v>
      </c>
      <c r="G282" s="245"/>
      <c r="H282" s="248">
        <v>-14.612</v>
      </c>
      <c r="I282" s="249"/>
      <c r="J282" s="245"/>
      <c r="K282" s="245"/>
      <c r="L282" s="250"/>
      <c r="M282" s="251"/>
      <c r="N282" s="252"/>
      <c r="O282" s="252"/>
      <c r="P282" s="252"/>
      <c r="Q282" s="252"/>
      <c r="R282" s="252"/>
      <c r="S282" s="252"/>
      <c r="T282" s="253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4" t="s">
        <v>148</v>
      </c>
      <c r="AU282" s="254" t="s">
        <v>91</v>
      </c>
      <c r="AV282" s="14" t="s">
        <v>91</v>
      </c>
      <c r="AW282" s="14" t="s">
        <v>36</v>
      </c>
      <c r="AX282" s="14" t="s">
        <v>81</v>
      </c>
      <c r="AY282" s="254" t="s">
        <v>139</v>
      </c>
    </row>
    <row r="283" s="14" customFormat="1">
      <c r="A283" s="14"/>
      <c r="B283" s="244"/>
      <c r="C283" s="245"/>
      <c r="D283" s="235" t="s">
        <v>148</v>
      </c>
      <c r="E283" s="246" t="s">
        <v>1</v>
      </c>
      <c r="F283" s="247" t="s">
        <v>310</v>
      </c>
      <c r="G283" s="245"/>
      <c r="H283" s="248">
        <v>-0.028000000000000001</v>
      </c>
      <c r="I283" s="249"/>
      <c r="J283" s="245"/>
      <c r="K283" s="245"/>
      <c r="L283" s="250"/>
      <c r="M283" s="251"/>
      <c r="N283" s="252"/>
      <c r="O283" s="252"/>
      <c r="P283" s="252"/>
      <c r="Q283" s="252"/>
      <c r="R283" s="252"/>
      <c r="S283" s="252"/>
      <c r="T283" s="253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4" t="s">
        <v>148</v>
      </c>
      <c r="AU283" s="254" t="s">
        <v>91</v>
      </c>
      <c r="AV283" s="14" t="s">
        <v>91</v>
      </c>
      <c r="AW283" s="14" t="s">
        <v>36</v>
      </c>
      <c r="AX283" s="14" t="s">
        <v>81</v>
      </c>
      <c r="AY283" s="254" t="s">
        <v>139</v>
      </c>
    </row>
    <row r="284" s="14" customFormat="1">
      <c r="A284" s="14"/>
      <c r="B284" s="244"/>
      <c r="C284" s="245"/>
      <c r="D284" s="235" t="s">
        <v>148</v>
      </c>
      <c r="E284" s="246" t="s">
        <v>1</v>
      </c>
      <c r="F284" s="247" t="s">
        <v>311</v>
      </c>
      <c r="G284" s="245"/>
      <c r="H284" s="248">
        <v>-0.080000000000000002</v>
      </c>
      <c r="I284" s="249"/>
      <c r="J284" s="245"/>
      <c r="K284" s="245"/>
      <c r="L284" s="250"/>
      <c r="M284" s="251"/>
      <c r="N284" s="252"/>
      <c r="O284" s="252"/>
      <c r="P284" s="252"/>
      <c r="Q284" s="252"/>
      <c r="R284" s="252"/>
      <c r="S284" s="252"/>
      <c r="T284" s="253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54" t="s">
        <v>148</v>
      </c>
      <c r="AU284" s="254" t="s">
        <v>91</v>
      </c>
      <c r="AV284" s="14" t="s">
        <v>91</v>
      </c>
      <c r="AW284" s="14" t="s">
        <v>36</v>
      </c>
      <c r="AX284" s="14" t="s">
        <v>81</v>
      </c>
      <c r="AY284" s="254" t="s">
        <v>139</v>
      </c>
    </row>
    <row r="285" s="14" customFormat="1">
      <c r="A285" s="14"/>
      <c r="B285" s="244"/>
      <c r="C285" s="245"/>
      <c r="D285" s="235" t="s">
        <v>148</v>
      </c>
      <c r="E285" s="246" t="s">
        <v>1</v>
      </c>
      <c r="F285" s="247" t="s">
        <v>312</v>
      </c>
      <c r="G285" s="245"/>
      <c r="H285" s="248">
        <v>-0.252</v>
      </c>
      <c r="I285" s="249"/>
      <c r="J285" s="245"/>
      <c r="K285" s="245"/>
      <c r="L285" s="250"/>
      <c r="M285" s="251"/>
      <c r="N285" s="252"/>
      <c r="O285" s="252"/>
      <c r="P285" s="252"/>
      <c r="Q285" s="252"/>
      <c r="R285" s="252"/>
      <c r="S285" s="252"/>
      <c r="T285" s="253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4" t="s">
        <v>148</v>
      </c>
      <c r="AU285" s="254" t="s">
        <v>91</v>
      </c>
      <c r="AV285" s="14" t="s">
        <v>91</v>
      </c>
      <c r="AW285" s="14" t="s">
        <v>36</v>
      </c>
      <c r="AX285" s="14" t="s">
        <v>81</v>
      </c>
      <c r="AY285" s="254" t="s">
        <v>139</v>
      </c>
    </row>
    <row r="286" s="14" customFormat="1">
      <c r="A286" s="14"/>
      <c r="B286" s="244"/>
      <c r="C286" s="245"/>
      <c r="D286" s="235" t="s">
        <v>148</v>
      </c>
      <c r="E286" s="246" t="s">
        <v>1</v>
      </c>
      <c r="F286" s="247" t="s">
        <v>313</v>
      </c>
      <c r="G286" s="245"/>
      <c r="H286" s="248">
        <v>-0.124</v>
      </c>
      <c r="I286" s="249"/>
      <c r="J286" s="245"/>
      <c r="K286" s="245"/>
      <c r="L286" s="250"/>
      <c r="M286" s="251"/>
      <c r="N286" s="252"/>
      <c r="O286" s="252"/>
      <c r="P286" s="252"/>
      <c r="Q286" s="252"/>
      <c r="R286" s="252"/>
      <c r="S286" s="252"/>
      <c r="T286" s="253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54" t="s">
        <v>148</v>
      </c>
      <c r="AU286" s="254" t="s">
        <v>91</v>
      </c>
      <c r="AV286" s="14" t="s">
        <v>91</v>
      </c>
      <c r="AW286" s="14" t="s">
        <v>36</v>
      </c>
      <c r="AX286" s="14" t="s">
        <v>81</v>
      </c>
      <c r="AY286" s="254" t="s">
        <v>139</v>
      </c>
    </row>
    <row r="287" s="14" customFormat="1">
      <c r="A287" s="14"/>
      <c r="B287" s="244"/>
      <c r="C287" s="245"/>
      <c r="D287" s="235" t="s">
        <v>148</v>
      </c>
      <c r="E287" s="246" t="s">
        <v>1</v>
      </c>
      <c r="F287" s="247" t="s">
        <v>314</v>
      </c>
      <c r="G287" s="245"/>
      <c r="H287" s="248">
        <v>-239.202</v>
      </c>
      <c r="I287" s="249"/>
      <c r="J287" s="245"/>
      <c r="K287" s="245"/>
      <c r="L287" s="250"/>
      <c r="M287" s="251"/>
      <c r="N287" s="252"/>
      <c r="O287" s="252"/>
      <c r="P287" s="252"/>
      <c r="Q287" s="252"/>
      <c r="R287" s="252"/>
      <c r="S287" s="252"/>
      <c r="T287" s="253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4" t="s">
        <v>148</v>
      </c>
      <c r="AU287" s="254" t="s">
        <v>91</v>
      </c>
      <c r="AV287" s="14" t="s">
        <v>91</v>
      </c>
      <c r="AW287" s="14" t="s">
        <v>36</v>
      </c>
      <c r="AX287" s="14" t="s">
        <v>81</v>
      </c>
      <c r="AY287" s="254" t="s">
        <v>139</v>
      </c>
    </row>
    <row r="288" s="14" customFormat="1">
      <c r="A288" s="14"/>
      <c r="B288" s="244"/>
      <c r="C288" s="245"/>
      <c r="D288" s="235" t="s">
        <v>148</v>
      </c>
      <c r="E288" s="246" t="s">
        <v>1</v>
      </c>
      <c r="F288" s="247" t="s">
        <v>315</v>
      </c>
      <c r="G288" s="245"/>
      <c r="H288" s="248">
        <v>-49.478000000000002</v>
      </c>
      <c r="I288" s="249"/>
      <c r="J288" s="245"/>
      <c r="K288" s="245"/>
      <c r="L288" s="250"/>
      <c r="M288" s="251"/>
      <c r="N288" s="252"/>
      <c r="O288" s="252"/>
      <c r="P288" s="252"/>
      <c r="Q288" s="252"/>
      <c r="R288" s="252"/>
      <c r="S288" s="252"/>
      <c r="T288" s="253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4" t="s">
        <v>148</v>
      </c>
      <c r="AU288" s="254" t="s">
        <v>91</v>
      </c>
      <c r="AV288" s="14" t="s">
        <v>91</v>
      </c>
      <c r="AW288" s="14" t="s">
        <v>36</v>
      </c>
      <c r="AX288" s="14" t="s">
        <v>81</v>
      </c>
      <c r="AY288" s="254" t="s">
        <v>139</v>
      </c>
    </row>
    <row r="289" s="15" customFormat="1">
      <c r="A289" s="15"/>
      <c r="B289" s="255"/>
      <c r="C289" s="256"/>
      <c r="D289" s="235" t="s">
        <v>148</v>
      </c>
      <c r="E289" s="257" t="s">
        <v>1</v>
      </c>
      <c r="F289" s="258" t="s">
        <v>151</v>
      </c>
      <c r="G289" s="256"/>
      <c r="H289" s="259">
        <v>192.452</v>
      </c>
      <c r="I289" s="260"/>
      <c r="J289" s="256"/>
      <c r="K289" s="256"/>
      <c r="L289" s="261"/>
      <c r="M289" s="262"/>
      <c r="N289" s="263"/>
      <c r="O289" s="263"/>
      <c r="P289" s="263"/>
      <c r="Q289" s="263"/>
      <c r="R289" s="263"/>
      <c r="S289" s="263"/>
      <c r="T289" s="264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65" t="s">
        <v>148</v>
      </c>
      <c r="AU289" s="265" t="s">
        <v>91</v>
      </c>
      <c r="AV289" s="15" t="s">
        <v>146</v>
      </c>
      <c r="AW289" s="15" t="s">
        <v>36</v>
      </c>
      <c r="AX289" s="15" t="s">
        <v>89</v>
      </c>
      <c r="AY289" s="265" t="s">
        <v>139</v>
      </c>
    </row>
    <row r="290" s="2" customFormat="1" ht="16.5" customHeight="1">
      <c r="A290" s="40"/>
      <c r="B290" s="41"/>
      <c r="C290" s="281" t="s">
        <v>316</v>
      </c>
      <c r="D290" s="281" t="s">
        <v>317</v>
      </c>
      <c r="E290" s="282" t="s">
        <v>318</v>
      </c>
      <c r="F290" s="283" t="s">
        <v>319</v>
      </c>
      <c r="G290" s="284" t="s">
        <v>299</v>
      </c>
      <c r="H290" s="285">
        <v>357.06999999999999</v>
      </c>
      <c r="I290" s="286"/>
      <c r="J290" s="287">
        <f>ROUND(I290*H290,2)</f>
        <v>0</v>
      </c>
      <c r="K290" s="283" t="s">
        <v>145</v>
      </c>
      <c r="L290" s="288"/>
      <c r="M290" s="289" t="s">
        <v>1</v>
      </c>
      <c r="N290" s="290" t="s">
        <v>46</v>
      </c>
      <c r="O290" s="93"/>
      <c r="P290" s="229">
        <f>O290*H290</f>
        <v>0</v>
      </c>
      <c r="Q290" s="229">
        <v>1</v>
      </c>
      <c r="R290" s="229">
        <f>Q290*H290</f>
        <v>357.06999999999999</v>
      </c>
      <c r="S290" s="229">
        <v>0</v>
      </c>
      <c r="T290" s="230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31" t="s">
        <v>200</v>
      </c>
      <c r="AT290" s="231" t="s">
        <v>317</v>
      </c>
      <c r="AU290" s="231" t="s">
        <v>91</v>
      </c>
      <c r="AY290" s="19" t="s">
        <v>139</v>
      </c>
      <c r="BE290" s="232">
        <f>IF(N290="základní",J290,0)</f>
        <v>0</v>
      </c>
      <c r="BF290" s="232">
        <f>IF(N290="snížená",J290,0)</f>
        <v>0</v>
      </c>
      <c r="BG290" s="232">
        <f>IF(N290="zákl. přenesená",J290,0)</f>
        <v>0</v>
      </c>
      <c r="BH290" s="232">
        <f>IF(N290="sníž. přenesená",J290,0)</f>
        <v>0</v>
      </c>
      <c r="BI290" s="232">
        <f>IF(N290="nulová",J290,0)</f>
        <v>0</v>
      </c>
      <c r="BJ290" s="19" t="s">
        <v>89</v>
      </c>
      <c r="BK290" s="232">
        <f>ROUND(I290*H290,2)</f>
        <v>0</v>
      </c>
      <c r="BL290" s="19" t="s">
        <v>146</v>
      </c>
      <c r="BM290" s="231" t="s">
        <v>320</v>
      </c>
    </row>
    <row r="291" s="13" customFormat="1">
      <c r="A291" s="13"/>
      <c r="B291" s="233"/>
      <c r="C291" s="234"/>
      <c r="D291" s="235" t="s">
        <v>148</v>
      </c>
      <c r="E291" s="236" t="s">
        <v>1</v>
      </c>
      <c r="F291" s="237" t="s">
        <v>321</v>
      </c>
      <c r="G291" s="234"/>
      <c r="H291" s="236" t="s">
        <v>1</v>
      </c>
      <c r="I291" s="238"/>
      <c r="J291" s="234"/>
      <c r="K291" s="234"/>
      <c r="L291" s="239"/>
      <c r="M291" s="240"/>
      <c r="N291" s="241"/>
      <c r="O291" s="241"/>
      <c r="P291" s="241"/>
      <c r="Q291" s="241"/>
      <c r="R291" s="241"/>
      <c r="S291" s="241"/>
      <c r="T291" s="242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3" t="s">
        <v>148</v>
      </c>
      <c r="AU291" s="243" t="s">
        <v>91</v>
      </c>
      <c r="AV291" s="13" t="s">
        <v>89</v>
      </c>
      <c r="AW291" s="13" t="s">
        <v>36</v>
      </c>
      <c r="AX291" s="13" t="s">
        <v>81</v>
      </c>
      <c r="AY291" s="243" t="s">
        <v>139</v>
      </c>
    </row>
    <row r="292" s="14" customFormat="1">
      <c r="A292" s="14"/>
      <c r="B292" s="244"/>
      <c r="C292" s="245"/>
      <c r="D292" s="235" t="s">
        <v>148</v>
      </c>
      <c r="E292" s="246" t="s">
        <v>1</v>
      </c>
      <c r="F292" s="247" t="s">
        <v>322</v>
      </c>
      <c r="G292" s="245"/>
      <c r="H292" s="248">
        <v>357.06999999999999</v>
      </c>
      <c r="I292" s="249"/>
      <c r="J292" s="245"/>
      <c r="K292" s="245"/>
      <c r="L292" s="250"/>
      <c r="M292" s="251"/>
      <c r="N292" s="252"/>
      <c r="O292" s="252"/>
      <c r="P292" s="252"/>
      <c r="Q292" s="252"/>
      <c r="R292" s="252"/>
      <c r="S292" s="252"/>
      <c r="T292" s="253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54" t="s">
        <v>148</v>
      </c>
      <c r="AU292" s="254" t="s">
        <v>91</v>
      </c>
      <c r="AV292" s="14" t="s">
        <v>91</v>
      </c>
      <c r="AW292" s="14" t="s">
        <v>36</v>
      </c>
      <c r="AX292" s="14" t="s">
        <v>81</v>
      </c>
      <c r="AY292" s="254" t="s">
        <v>139</v>
      </c>
    </row>
    <row r="293" s="15" customFormat="1">
      <c r="A293" s="15"/>
      <c r="B293" s="255"/>
      <c r="C293" s="256"/>
      <c r="D293" s="235" t="s">
        <v>148</v>
      </c>
      <c r="E293" s="257" t="s">
        <v>1</v>
      </c>
      <c r="F293" s="258" t="s">
        <v>151</v>
      </c>
      <c r="G293" s="256"/>
      <c r="H293" s="259">
        <v>357.06999999999999</v>
      </c>
      <c r="I293" s="260"/>
      <c r="J293" s="256"/>
      <c r="K293" s="256"/>
      <c r="L293" s="261"/>
      <c r="M293" s="262"/>
      <c r="N293" s="263"/>
      <c r="O293" s="263"/>
      <c r="P293" s="263"/>
      <c r="Q293" s="263"/>
      <c r="R293" s="263"/>
      <c r="S293" s="263"/>
      <c r="T293" s="264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T293" s="265" t="s">
        <v>148</v>
      </c>
      <c r="AU293" s="265" t="s">
        <v>91</v>
      </c>
      <c r="AV293" s="15" t="s">
        <v>146</v>
      </c>
      <c r="AW293" s="15" t="s">
        <v>36</v>
      </c>
      <c r="AX293" s="15" t="s">
        <v>89</v>
      </c>
      <c r="AY293" s="265" t="s">
        <v>139</v>
      </c>
    </row>
    <row r="294" s="2" customFormat="1" ht="24.15" customHeight="1">
      <c r="A294" s="40"/>
      <c r="B294" s="41"/>
      <c r="C294" s="220" t="s">
        <v>323</v>
      </c>
      <c r="D294" s="220" t="s">
        <v>141</v>
      </c>
      <c r="E294" s="221" t="s">
        <v>324</v>
      </c>
      <c r="F294" s="222" t="s">
        <v>325</v>
      </c>
      <c r="G294" s="223" t="s">
        <v>203</v>
      </c>
      <c r="H294" s="224">
        <v>239.202</v>
      </c>
      <c r="I294" s="225"/>
      <c r="J294" s="226">
        <f>ROUND(I294*H294,2)</f>
        <v>0</v>
      </c>
      <c r="K294" s="222" t="s">
        <v>145</v>
      </c>
      <c r="L294" s="46"/>
      <c r="M294" s="227" t="s">
        <v>1</v>
      </c>
      <c r="N294" s="228" t="s">
        <v>46</v>
      </c>
      <c r="O294" s="93"/>
      <c r="P294" s="229">
        <f>O294*H294</f>
        <v>0</v>
      </c>
      <c r="Q294" s="229">
        <v>0</v>
      </c>
      <c r="R294" s="229">
        <f>Q294*H294</f>
        <v>0</v>
      </c>
      <c r="S294" s="229">
        <v>0</v>
      </c>
      <c r="T294" s="230">
        <f>S294*H294</f>
        <v>0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31" t="s">
        <v>146</v>
      </c>
      <c r="AT294" s="231" t="s">
        <v>141</v>
      </c>
      <c r="AU294" s="231" t="s">
        <v>91</v>
      </c>
      <c r="AY294" s="19" t="s">
        <v>139</v>
      </c>
      <c r="BE294" s="232">
        <f>IF(N294="základní",J294,0)</f>
        <v>0</v>
      </c>
      <c r="BF294" s="232">
        <f>IF(N294="snížená",J294,0)</f>
        <v>0</v>
      </c>
      <c r="BG294" s="232">
        <f>IF(N294="zákl. přenesená",J294,0)</f>
        <v>0</v>
      </c>
      <c r="BH294" s="232">
        <f>IF(N294="sníž. přenesená",J294,0)</f>
        <v>0</v>
      </c>
      <c r="BI294" s="232">
        <f>IF(N294="nulová",J294,0)</f>
        <v>0</v>
      </c>
      <c r="BJ294" s="19" t="s">
        <v>89</v>
      </c>
      <c r="BK294" s="232">
        <f>ROUND(I294*H294,2)</f>
        <v>0</v>
      </c>
      <c r="BL294" s="19" t="s">
        <v>146</v>
      </c>
      <c r="BM294" s="231" t="s">
        <v>326</v>
      </c>
    </row>
    <row r="295" s="13" customFormat="1">
      <c r="A295" s="13"/>
      <c r="B295" s="233"/>
      <c r="C295" s="234"/>
      <c r="D295" s="235" t="s">
        <v>148</v>
      </c>
      <c r="E295" s="236" t="s">
        <v>1</v>
      </c>
      <c r="F295" s="237" t="s">
        <v>231</v>
      </c>
      <c r="G295" s="234"/>
      <c r="H295" s="236" t="s">
        <v>1</v>
      </c>
      <c r="I295" s="238"/>
      <c r="J295" s="234"/>
      <c r="K295" s="234"/>
      <c r="L295" s="239"/>
      <c r="M295" s="240"/>
      <c r="N295" s="241"/>
      <c r="O295" s="241"/>
      <c r="P295" s="241"/>
      <c r="Q295" s="241"/>
      <c r="R295" s="241"/>
      <c r="S295" s="241"/>
      <c r="T295" s="242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3" t="s">
        <v>148</v>
      </c>
      <c r="AU295" s="243" t="s">
        <v>91</v>
      </c>
      <c r="AV295" s="13" t="s">
        <v>89</v>
      </c>
      <c r="AW295" s="13" t="s">
        <v>36</v>
      </c>
      <c r="AX295" s="13" t="s">
        <v>81</v>
      </c>
      <c r="AY295" s="243" t="s">
        <v>139</v>
      </c>
    </row>
    <row r="296" s="13" customFormat="1">
      <c r="A296" s="13"/>
      <c r="B296" s="233"/>
      <c r="C296" s="234"/>
      <c r="D296" s="235" t="s">
        <v>148</v>
      </c>
      <c r="E296" s="236" t="s">
        <v>1</v>
      </c>
      <c r="F296" s="237" t="s">
        <v>239</v>
      </c>
      <c r="G296" s="234"/>
      <c r="H296" s="236" t="s">
        <v>1</v>
      </c>
      <c r="I296" s="238"/>
      <c r="J296" s="234"/>
      <c r="K296" s="234"/>
      <c r="L296" s="239"/>
      <c r="M296" s="240"/>
      <c r="N296" s="241"/>
      <c r="O296" s="241"/>
      <c r="P296" s="241"/>
      <c r="Q296" s="241"/>
      <c r="R296" s="241"/>
      <c r="S296" s="241"/>
      <c r="T296" s="242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3" t="s">
        <v>148</v>
      </c>
      <c r="AU296" s="243" t="s">
        <v>91</v>
      </c>
      <c r="AV296" s="13" t="s">
        <v>89</v>
      </c>
      <c r="AW296" s="13" t="s">
        <v>36</v>
      </c>
      <c r="AX296" s="13" t="s">
        <v>81</v>
      </c>
      <c r="AY296" s="243" t="s">
        <v>139</v>
      </c>
    </row>
    <row r="297" s="14" customFormat="1">
      <c r="A297" s="14"/>
      <c r="B297" s="244"/>
      <c r="C297" s="245"/>
      <c r="D297" s="235" t="s">
        <v>148</v>
      </c>
      <c r="E297" s="246" t="s">
        <v>1</v>
      </c>
      <c r="F297" s="247" t="s">
        <v>327</v>
      </c>
      <c r="G297" s="245"/>
      <c r="H297" s="248">
        <v>236.57900000000001</v>
      </c>
      <c r="I297" s="249"/>
      <c r="J297" s="245"/>
      <c r="K297" s="245"/>
      <c r="L297" s="250"/>
      <c r="M297" s="251"/>
      <c r="N297" s="252"/>
      <c r="O297" s="252"/>
      <c r="P297" s="252"/>
      <c r="Q297" s="252"/>
      <c r="R297" s="252"/>
      <c r="S297" s="252"/>
      <c r="T297" s="253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4" t="s">
        <v>148</v>
      </c>
      <c r="AU297" s="254" t="s">
        <v>91</v>
      </c>
      <c r="AV297" s="14" t="s">
        <v>91</v>
      </c>
      <c r="AW297" s="14" t="s">
        <v>36</v>
      </c>
      <c r="AX297" s="14" t="s">
        <v>81</v>
      </c>
      <c r="AY297" s="254" t="s">
        <v>139</v>
      </c>
    </row>
    <row r="298" s="14" customFormat="1">
      <c r="A298" s="14"/>
      <c r="B298" s="244"/>
      <c r="C298" s="245"/>
      <c r="D298" s="235" t="s">
        <v>148</v>
      </c>
      <c r="E298" s="246" t="s">
        <v>1</v>
      </c>
      <c r="F298" s="247" t="s">
        <v>328</v>
      </c>
      <c r="G298" s="245"/>
      <c r="H298" s="248">
        <v>1.6020000000000001</v>
      </c>
      <c r="I298" s="249"/>
      <c r="J298" s="245"/>
      <c r="K298" s="245"/>
      <c r="L298" s="250"/>
      <c r="M298" s="251"/>
      <c r="N298" s="252"/>
      <c r="O298" s="252"/>
      <c r="P298" s="252"/>
      <c r="Q298" s="252"/>
      <c r="R298" s="252"/>
      <c r="S298" s="252"/>
      <c r="T298" s="253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54" t="s">
        <v>148</v>
      </c>
      <c r="AU298" s="254" t="s">
        <v>91</v>
      </c>
      <c r="AV298" s="14" t="s">
        <v>91</v>
      </c>
      <c r="AW298" s="14" t="s">
        <v>36</v>
      </c>
      <c r="AX298" s="14" t="s">
        <v>81</v>
      </c>
      <c r="AY298" s="254" t="s">
        <v>139</v>
      </c>
    </row>
    <row r="299" s="14" customFormat="1">
      <c r="A299" s="14"/>
      <c r="B299" s="244"/>
      <c r="C299" s="245"/>
      <c r="D299" s="235" t="s">
        <v>148</v>
      </c>
      <c r="E299" s="246" t="s">
        <v>1</v>
      </c>
      <c r="F299" s="247" t="s">
        <v>329</v>
      </c>
      <c r="G299" s="245"/>
      <c r="H299" s="248">
        <v>4.641</v>
      </c>
      <c r="I299" s="249"/>
      <c r="J299" s="245"/>
      <c r="K299" s="245"/>
      <c r="L299" s="250"/>
      <c r="M299" s="251"/>
      <c r="N299" s="252"/>
      <c r="O299" s="252"/>
      <c r="P299" s="252"/>
      <c r="Q299" s="252"/>
      <c r="R299" s="252"/>
      <c r="S299" s="252"/>
      <c r="T299" s="253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54" t="s">
        <v>148</v>
      </c>
      <c r="AU299" s="254" t="s">
        <v>91</v>
      </c>
      <c r="AV299" s="14" t="s">
        <v>91</v>
      </c>
      <c r="AW299" s="14" t="s">
        <v>36</v>
      </c>
      <c r="AX299" s="14" t="s">
        <v>81</v>
      </c>
      <c r="AY299" s="254" t="s">
        <v>139</v>
      </c>
    </row>
    <row r="300" s="14" customFormat="1">
      <c r="A300" s="14"/>
      <c r="B300" s="244"/>
      <c r="C300" s="245"/>
      <c r="D300" s="235" t="s">
        <v>148</v>
      </c>
      <c r="E300" s="246" t="s">
        <v>1</v>
      </c>
      <c r="F300" s="247" t="s">
        <v>330</v>
      </c>
      <c r="G300" s="245"/>
      <c r="H300" s="248">
        <v>6.0099999999999998</v>
      </c>
      <c r="I300" s="249"/>
      <c r="J300" s="245"/>
      <c r="K300" s="245"/>
      <c r="L300" s="250"/>
      <c r="M300" s="251"/>
      <c r="N300" s="252"/>
      <c r="O300" s="252"/>
      <c r="P300" s="252"/>
      <c r="Q300" s="252"/>
      <c r="R300" s="252"/>
      <c r="S300" s="252"/>
      <c r="T300" s="253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4" t="s">
        <v>148</v>
      </c>
      <c r="AU300" s="254" t="s">
        <v>91</v>
      </c>
      <c r="AV300" s="14" t="s">
        <v>91</v>
      </c>
      <c r="AW300" s="14" t="s">
        <v>36</v>
      </c>
      <c r="AX300" s="14" t="s">
        <v>81</v>
      </c>
      <c r="AY300" s="254" t="s">
        <v>139</v>
      </c>
    </row>
    <row r="301" s="14" customFormat="1">
      <c r="A301" s="14"/>
      <c r="B301" s="244"/>
      <c r="C301" s="245"/>
      <c r="D301" s="235" t="s">
        <v>148</v>
      </c>
      <c r="E301" s="246" t="s">
        <v>1</v>
      </c>
      <c r="F301" s="247" t="s">
        <v>331</v>
      </c>
      <c r="G301" s="245"/>
      <c r="H301" s="248">
        <v>5.4660000000000002</v>
      </c>
      <c r="I301" s="249"/>
      <c r="J301" s="245"/>
      <c r="K301" s="245"/>
      <c r="L301" s="250"/>
      <c r="M301" s="251"/>
      <c r="N301" s="252"/>
      <c r="O301" s="252"/>
      <c r="P301" s="252"/>
      <c r="Q301" s="252"/>
      <c r="R301" s="252"/>
      <c r="S301" s="252"/>
      <c r="T301" s="253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54" t="s">
        <v>148</v>
      </c>
      <c r="AU301" s="254" t="s">
        <v>91</v>
      </c>
      <c r="AV301" s="14" t="s">
        <v>91</v>
      </c>
      <c r="AW301" s="14" t="s">
        <v>36</v>
      </c>
      <c r="AX301" s="14" t="s">
        <v>81</v>
      </c>
      <c r="AY301" s="254" t="s">
        <v>139</v>
      </c>
    </row>
    <row r="302" s="13" customFormat="1">
      <c r="A302" s="13"/>
      <c r="B302" s="233"/>
      <c r="C302" s="234"/>
      <c r="D302" s="235" t="s">
        <v>148</v>
      </c>
      <c r="E302" s="236" t="s">
        <v>1</v>
      </c>
      <c r="F302" s="237" t="s">
        <v>332</v>
      </c>
      <c r="G302" s="234"/>
      <c r="H302" s="236" t="s">
        <v>1</v>
      </c>
      <c r="I302" s="238"/>
      <c r="J302" s="234"/>
      <c r="K302" s="234"/>
      <c r="L302" s="239"/>
      <c r="M302" s="240"/>
      <c r="N302" s="241"/>
      <c r="O302" s="241"/>
      <c r="P302" s="241"/>
      <c r="Q302" s="241"/>
      <c r="R302" s="241"/>
      <c r="S302" s="241"/>
      <c r="T302" s="242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3" t="s">
        <v>148</v>
      </c>
      <c r="AU302" s="243" t="s">
        <v>91</v>
      </c>
      <c r="AV302" s="13" t="s">
        <v>89</v>
      </c>
      <c r="AW302" s="13" t="s">
        <v>36</v>
      </c>
      <c r="AX302" s="13" t="s">
        <v>81</v>
      </c>
      <c r="AY302" s="243" t="s">
        <v>139</v>
      </c>
    </row>
    <row r="303" s="14" customFormat="1">
      <c r="A303" s="14"/>
      <c r="B303" s="244"/>
      <c r="C303" s="245"/>
      <c r="D303" s="235" t="s">
        <v>148</v>
      </c>
      <c r="E303" s="246" t="s">
        <v>1</v>
      </c>
      <c r="F303" s="247" t="s">
        <v>309</v>
      </c>
      <c r="G303" s="245"/>
      <c r="H303" s="248">
        <v>-14.612</v>
      </c>
      <c r="I303" s="249"/>
      <c r="J303" s="245"/>
      <c r="K303" s="245"/>
      <c r="L303" s="250"/>
      <c r="M303" s="251"/>
      <c r="N303" s="252"/>
      <c r="O303" s="252"/>
      <c r="P303" s="252"/>
      <c r="Q303" s="252"/>
      <c r="R303" s="252"/>
      <c r="S303" s="252"/>
      <c r="T303" s="253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54" t="s">
        <v>148</v>
      </c>
      <c r="AU303" s="254" t="s">
        <v>91</v>
      </c>
      <c r="AV303" s="14" t="s">
        <v>91</v>
      </c>
      <c r="AW303" s="14" t="s">
        <v>36</v>
      </c>
      <c r="AX303" s="14" t="s">
        <v>81</v>
      </c>
      <c r="AY303" s="254" t="s">
        <v>139</v>
      </c>
    </row>
    <row r="304" s="14" customFormat="1">
      <c r="A304" s="14"/>
      <c r="B304" s="244"/>
      <c r="C304" s="245"/>
      <c r="D304" s="235" t="s">
        <v>148</v>
      </c>
      <c r="E304" s="246" t="s">
        <v>1</v>
      </c>
      <c r="F304" s="247" t="s">
        <v>310</v>
      </c>
      <c r="G304" s="245"/>
      <c r="H304" s="248">
        <v>-0.028000000000000001</v>
      </c>
      <c r="I304" s="249"/>
      <c r="J304" s="245"/>
      <c r="K304" s="245"/>
      <c r="L304" s="250"/>
      <c r="M304" s="251"/>
      <c r="N304" s="252"/>
      <c r="O304" s="252"/>
      <c r="P304" s="252"/>
      <c r="Q304" s="252"/>
      <c r="R304" s="252"/>
      <c r="S304" s="252"/>
      <c r="T304" s="253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4" t="s">
        <v>148</v>
      </c>
      <c r="AU304" s="254" t="s">
        <v>91</v>
      </c>
      <c r="AV304" s="14" t="s">
        <v>91</v>
      </c>
      <c r="AW304" s="14" t="s">
        <v>36</v>
      </c>
      <c r="AX304" s="14" t="s">
        <v>81</v>
      </c>
      <c r="AY304" s="254" t="s">
        <v>139</v>
      </c>
    </row>
    <row r="305" s="14" customFormat="1">
      <c r="A305" s="14"/>
      <c r="B305" s="244"/>
      <c r="C305" s="245"/>
      <c r="D305" s="235" t="s">
        <v>148</v>
      </c>
      <c r="E305" s="246" t="s">
        <v>1</v>
      </c>
      <c r="F305" s="247" t="s">
        <v>311</v>
      </c>
      <c r="G305" s="245"/>
      <c r="H305" s="248">
        <v>-0.080000000000000002</v>
      </c>
      <c r="I305" s="249"/>
      <c r="J305" s="245"/>
      <c r="K305" s="245"/>
      <c r="L305" s="250"/>
      <c r="M305" s="251"/>
      <c r="N305" s="252"/>
      <c r="O305" s="252"/>
      <c r="P305" s="252"/>
      <c r="Q305" s="252"/>
      <c r="R305" s="252"/>
      <c r="S305" s="252"/>
      <c r="T305" s="253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4" t="s">
        <v>148</v>
      </c>
      <c r="AU305" s="254" t="s">
        <v>91</v>
      </c>
      <c r="AV305" s="14" t="s">
        <v>91</v>
      </c>
      <c r="AW305" s="14" t="s">
        <v>36</v>
      </c>
      <c r="AX305" s="14" t="s">
        <v>81</v>
      </c>
      <c r="AY305" s="254" t="s">
        <v>139</v>
      </c>
    </row>
    <row r="306" s="14" customFormat="1">
      <c r="A306" s="14"/>
      <c r="B306" s="244"/>
      <c r="C306" s="245"/>
      <c r="D306" s="235" t="s">
        <v>148</v>
      </c>
      <c r="E306" s="246" t="s">
        <v>1</v>
      </c>
      <c r="F306" s="247" t="s">
        <v>312</v>
      </c>
      <c r="G306" s="245"/>
      <c r="H306" s="248">
        <v>-0.252</v>
      </c>
      <c r="I306" s="249"/>
      <c r="J306" s="245"/>
      <c r="K306" s="245"/>
      <c r="L306" s="250"/>
      <c r="M306" s="251"/>
      <c r="N306" s="252"/>
      <c r="O306" s="252"/>
      <c r="P306" s="252"/>
      <c r="Q306" s="252"/>
      <c r="R306" s="252"/>
      <c r="S306" s="252"/>
      <c r="T306" s="253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54" t="s">
        <v>148</v>
      </c>
      <c r="AU306" s="254" t="s">
        <v>91</v>
      </c>
      <c r="AV306" s="14" t="s">
        <v>91</v>
      </c>
      <c r="AW306" s="14" t="s">
        <v>36</v>
      </c>
      <c r="AX306" s="14" t="s">
        <v>81</v>
      </c>
      <c r="AY306" s="254" t="s">
        <v>139</v>
      </c>
    </row>
    <row r="307" s="14" customFormat="1">
      <c r="A307" s="14"/>
      <c r="B307" s="244"/>
      <c r="C307" s="245"/>
      <c r="D307" s="235" t="s">
        <v>148</v>
      </c>
      <c r="E307" s="246" t="s">
        <v>1</v>
      </c>
      <c r="F307" s="247" t="s">
        <v>313</v>
      </c>
      <c r="G307" s="245"/>
      <c r="H307" s="248">
        <v>-0.124</v>
      </c>
      <c r="I307" s="249"/>
      <c r="J307" s="245"/>
      <c r="K307" s="245"/>
      <c r="L307" s="250"/>
      <c r="M307" s="251"/>
      <c r="N307" s="252"/>
      <c r="O307" s="252"/>
      <c r="P307" s="252"/>
      <c r="Q307" s="252"/>
      <c r="R307" s="252"/>
      <c r="S307" s="252"/>
      <c r="T307" s="253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54" t="s">
        <v>148</v>
      </c>
      <c r="AU307" s="254" t="s">
        <v>91</v>
      </c>
      <c r="AV307" s="14" t="s">
        <v>91</v>
      </c>
      <c r="AW307" s="14" t="s">
        <v>36</v>
      </c>
      <c r="AX307" s="14" t="s">
        <v>81</v>
      </c>
      <c r="AY307" s="254" t="s">
        <v>139</v>
      </c>
    </row>
    <row r="308" s="15" customFormat="1">
      <c r="A308" s="15"/>
      <c r="B308" s="255"/>
      <c r="C308" s="256"/>
      <c r="D308" s="235" t="s">
        <v>148</v>
      </c>
      <c r="E308" s="257" t="s">
        <v>1</v>
      </c>
      <c r="F308" s="258" t="s">
        <v>151</v>
      </c>
      <c r="G308" s="256"/>
      <c r="H308" s="259">
        <v>239.202</v>
      </c>
      <c r="I308" s="260"/>
      <c r="J308" s="256"/>
      <c r="K308" s="256"/>
      <c r="L308" s="261"/>
      <c r="M308" s="262"/>
      <c r="N308" s="263"/>
      <c r="O308" s="263"/>
      <c r="P308" s="263"/>
      <c r="Q308" s="263"/>
      <c r="R308" s="263"/>
      <c r="S308" s="263"/>
      <c r="T308" s="264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T308" s="265" t="s">
        <v>148</v>
      </c>
      <c r="AU308" s="265" t="s">
        <v>91</v>
      </c>
      <c r="AV308" s="15" t="s">
        <v>146</v>
      </c>
      <c r="AW308" s="15" t="s">
        <v>36</v>
      </c>
      <c r="AX308" s="15" t="s">
        <v>89</v>
      </c>
      <c r="AY308" s="265" t="s">
        <v>139</v>
      </c>
    </row>
    <row r="309" s="2" customFormat="1" ht="16.5" customHeight="1">
      <c r="A309" s="40"/>
      <c r="B309" s="41"/>
      <c r="C309" s="281" t="s">
        <v>7</v>
      </c>
      <c r="D309" s="281" t="s">
        <v>317</v>
      </c>
      <c r="E309" s="282" t="s">
        <v>333</v>
      </c>
      <c r="F309" s="283" t="s">
        <v>334</v>
      </c>
      <c r="G309" s="284" t="s">
        <v>299</v>
      </c>
      <c r="H309" s="285">
        <v>443.80799999999999</v>
      </c>
      <c r="I309" s="286"/>
      <c r="J309" s="287">
        <f>ROUND(I309*H309,2)</f>
        <v>0</v>
      </c>
      <c r="K309" s="283" t="s">
        <v>145</v>
      </c>
      <c r="L309" s="288"/>
      <c r="M309" s="289" t="s">
        <v>1</v>
      </c>
      <c r="N309" s="290" t="s">
        <v>46</v>
      </c>
      <c r="O309" s="93"/>
      <c r="P309" s="229">
        <f>O309*H309</f>
        <v>0</v>
      </c>
      <c r="Q309" s="229">
        <v>0</v>
      </c>
      <c r="R309" s="229">
        <f>Q309*H309</f>
        <v>0</v>
      </c>
      <c r="S309" s="229">
        <v>0</v>
      </c>
      <c r="T309" s="230">
        <f>S309*H309</f>
        <v>0</v>
      </c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R309" s="231" t="s">
        <v>200</v>
      </c>
      <c r="AT309" s="231" t="s">
        <v>317</v>
      </c>
      <c r="AU309" s="231" t="s">
        <v>91</v>
      </c>
      <c r="AY309" s="19" t="s">
        <v>139</v>
      </c>
      <c r="BE309" s="232">
        <f>IF(N309="základní",J309,0)</f>
        <v>0</v>
      </c>
      <c r="BF309" s="232">
        <f>IF(N309="snížená",J309,0)</f>
        <v>0</v>
      </c>
      <c r="BG309" s="232">
        <f>IF(N309="zákl. přenesená",J309,0)</f>
        <v>0</v>
      </c>
      <c r="BH309" s="232">
        <f>IF(N309="sníž. přenesená",J309,0)</f>
        <v>0</v>
      </c>
      <c r="BI309" s="232">
        <f>IF(N309="nulová",J309,0)</f>
        <v>0</v>
      </c>
      <c r="BJ309" s="19" t="s">
        <v>89</v>
      </c>
      <c r="BK309" s="232">
        <f>ROUND(I309*H309,2)</f>
        <v>0</v>
      </c>
      <c r="BL309" s="19" t="s">
        <v>146</v>
      </c>
      <c r="BM309" s="231" t="s">
        <v>335</v>
      </c>
    </row>
    <row r="310" s="13" customFormat="1">
      <c r="A310" s="13"/>
      <c r="B310" s="233"/>
      <c r="C310" s="234"/>
      <c r="D310" s="235" t="s">
        <v>148</v>
      </c>
      <c r="E310" s="236" t="s">
        <v>1</v>
      </c>
      <c r="F310" s="237" t="s">
        <v>336</v>
      </c>
      <c r="G310" s="234"/>
      <c r="H310" s="236" t="s">
        <v>1</v>
      </c>
      <c r="I310" s="238"/>
      <c r="J310" s="234"/>
      <c r="K310" s="234"/>
      <c r="L310" s="239"/>
      <c r="M310" s="240"/>
      <c r="N310" s="241"/>
      <c r="O310" s="241"/>
      <c r="P310" s="241"/>
      <c r="Q310" s="241"/>
      <c r="R310" s="241"/>
      <c r="S310" s="241"/>
      <c r="T310" s="242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3" t="s">
        <v>148</v>
      </c>
      <c r="AU310" s="243" t="s">
        <v>91</v>
      </c>
      <c r="AV310" s="13" t="s">
        <v>89</v>
      </c>
      <c r="AW310" s="13" t="s">
        <v>36</v>
      </c>
      <c r="AX310" s="13" t="s">
        <v>81</v>
      </c>
      <c r="AY310" s="243" t="s">
        <v>139</v>
      </c>
    </row>
    <row r="311" s="14" customFormat="1">
      <c r="A311" s="14"/>
      <c r="B311" s="244"/>
      <c r="C311" s="245"/>
      <c r="D311" s="235" t="s">
        <v>148</v>
      </c>
      <c r="E311" s="246" t="s">
        <v>1</v>
      </c>
      <c r="F311" s="247" t="s">
        <v>337</v>
      </c>
      <c r="G311" s="245"/>
      <c r="H311" s="248">
        <v>443.80799999999999</v>
      </c>
      <c r="I311" s="249"/>
      <c r="J311" s="245"/>
      <c r="K311" s="245"/>
      <c r="L311" s="250"/>
      <c r="M311" s="251"/>
      <c r="N311" s="252"/>
      <c r="O311" s="252"/>
      <c r="P311" s="252"/>
      <c r="Q311" s="252"/>
      <c r="R311" s="252"/>
      <c r="S311" s="252"/>
      <c r="T311" s="253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54" t="s">
        <v>148</v>
      </c>
      <c r="AU311" s="254" t="s">
        <v>91</v>
      </c>
      <c r="AV311" s="14" t="s">
        <v>91</v>
      </c>
      <c r="AW311" s="14" t="s">
        <v>36</v>
      </c>
      <c r="AX311" s="14" t="s">
        <v>81</v>
      </c>
      <c r="AY311" s="254" t="s">
        <v>139</v>
      </c>
    </row>
    <row r="312" s="15" customFormat="1">
      <c r="A312" s="15"/>
      <c r="B312" s="255"/>
      <c r="C312" s="256"/>
      <c r="D312" s="235" t="s">
        <v>148</v>
      </c>
      <c r="E312" s="257" t="s">
        <v>1</v>
      </c>
      <c r="F312" s="258" t="s">
        <v>151</v>
      </c>
      <c r="G312" s="256"/>
      <c r="H312" s="259">
        <v>443.80799999999999</v>
      </c>
      <c r="I312" s="260"/>
      <c r="J312" s="256"/>
      <c r="K312" s="256"/>
      <c r="L312" s="261"/>
      <c r="M312" s="262"/>
      <c r="N312" s="263"/>
      <c r="O312" s="263"/>
      <c r="P312" s="263"/>
      <c r="Q312" s="263"/>
      <c r="R312" s="263"/>
      <c r="S312" s="263"/>
      <c r="T312" s="264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T312" s="265" t="s">
        <v>148</v>
      </c>
      <c r="AU312" s="265" t="s">
        <v>91</v>
      </c>
      <c r="AV312" s="15" t="s">
        <v>146</v>
      </c>
      <c r="AW312" s="15" t="s">
        <v>36</v>
      </c>
      <c r="AX312" s="15" t="s">
        <v>89</v>
      </c>
      <c r="AY312" s="265" t="s">
        <v>139</v>
      </c>
    </row>
    <row r="313" s="12" customFormat="1" ht="20.88" customHeight="1">
      <c r="A313" s="12"/>
      <c r="B313" s="204"/>
      <c r="C313" s="205"/>
      <c r="D313" s="206" t="s">
        <v>80</v>
      </c>
      <c r="E313" s="218" t="s">
        <v>255</v>
      </c>
      <c r="F313" s="218" t="s">
        <v>338</v>
      </c>
      <c r="G313" s="205"/>
      <c r="H313" s="205"/>
      <c r="I313" s="208"/>
      <c r="J313" s="219">
        <f>BK313</f>
        <v>0</v>
      </c>
      <c r="K313" s="205"/>
      <c r="L313" s="210"/>
      <c r="M313" s="211"/>
      <c r="N313" s="212"/>
      <c r="O313" s="212"/>
      <c r="P313" s="213">
        <f>SUM(P314:P347)</f>
        <v>0</v>
      </c>
      <c r="Q313" s="212"/>
      <c r="R313" s="213">
        <f>SUM(R314:R347)</f>
        <v>0</v>
      </c>
      <c r="S313" s="212"/>
      <c r="T313" s="214">
        <f>SUM(T314:T347)</f>
        <v>9.0737000000000005</v>
      </c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R313" s="215" t="s">
        <v>89</v>
      </c>
      <c r="AT313" s="216" t="s">
        <v>80</v>
      </c>
      <c r="AU313" s="216" t="s">
        <v>91</v>
      </c>
      <c r="AY313" s="215" t="s">
        <v>139</v>
      </c>
      <c r="BK313" s="217">
        <f>SUM(BK314:BK347)</f>
        <v>0</v>
      </c>
    </row>
    <row r="314" s="2" customFormat="1" ht="24.15" customHeight="1">
      <c r="A314" s="40"/>
      <c r="B314" s="41"/>
      <c r="C314" s="220" t="s">
        <v>339</v>
      </c>
      <c r="D314" s="220" t="s">
        <v>141</v>
      </c>
      <c r="E314" s="221" t="s">
        <v>340</v>
      </c>
      <c r="F314" s="222" t="s">
        <v>341</v>
      </c>
      <c r="G314" s="223" t="s">
        <v>263</v>
      </c>
      <c r="H314" s="224">
        <v>16.018000000000001</v>
      </c>
      <c r="I314" s="225"/>
      <c r="J314" s="226">
        <f>ROUND(I314*H314,2)</f>
        <v>0</v>
      </c>
      <c r="K314" s="222" t="s">
        <v>145</v>
      </c>
      <c r="L314" s="46"/>
      <c r="M314" s="227" t="s">
        <v>1</v>
      </c>
      <c r="N314" s="228" t="s">
        <v>46</v>
      </c>
      <c r="O314" s="93"/>
      <c r="P314" s="229">
        <f>O314*H314</f>
        <v>0</v>
      </c>
      <c r="Q314" s="229">
        <v>0</v>
      </c>
      <c r="R314" s="229">
        <f>Q314*H314</f>
        <v>0</v>
      </c>
      <c r="S314" s="229">
        <v>0.29499999999999998</v>
      </c>
      <c r="T314" s="230">
        <f>S314*H314</f>
        <v>4.7253100000000003</v>
      </c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R314" s="231" t="s">
        <v>146</v>
      </c>
      <c r="AT314" s="231" t="s">
        <v>141</v>
      </c>
      <c r="AU314" s="231" t="s">
        <v>157</v>
      </c>
      <c r="AY314" s="19" t="s">
        <v>139</v>
      </c>
      <c r="BE314" s="232">
        <f>IF(N314="základní",J314,0)</f>
        <v>0</v>
      </c>
      <c r="BF314" s="232">
        <f>IF(N314="snížená",J314,0)</f>
        <v>0</v>
      </c>
      <c r="BG314" s="232">
        <f>IF(N314="zákl. přenesená",J314,0)</f>
        <v>0</v>
      </c>
      <c r="BH314" s="232">
        <f>IF(N314="sníž. přenesená",J314,0)</f>
        <v>0</v>
      </c>
      <c r="BI314" s="232">
        <f>IF(N314="nulová",J314,0)</f>
        <v>0</v>
      </c>
      <c r="BJ314" s="19" t="s">
        <v>89</v>
      </c>
      <c r="BK314" s="232">
        <f>ROUND(I314*H314,2)</f>
        <v>0</v>
      </c>
      <c r="BL314" s="19" t="s">
        <v>146</v>
      </c>
      <c r="BM314" s="231" t="s">
        <v>342</v>
      </c>
    </row>
    <row r="315" s="2" customFormat="1">
      <c r="A315" s="40"/>
      <c r="B315" s="41"/>
      <c r="C315" s="42"/>
      <c r="D315" s="235" t="s">
        <v>306</v>
      </c>
      <c r="E315" s="42"/>
      <c r="F315" s="277" t="s">
        <v>343</v>
      </c>
      <c r="G315" s="42"/>
      <c r="H315" s="42"/>
      <c r="I315" s="278"/>
      <c r="J315" s="42"/>
      <c r="K315" s="42"/>
      <c r="L315" s="46"/>
      <c r="M315" s="279"/>
      <c r="N315" s="280"/>
      <c r="O315" s="93"/>
      <c r="P315" s="93"/>
      <c r="Q315" s="93"/>
      <c r="R315" s="93"/>
      <c r="S315" s="93"/>
      <c r="T315" s="94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T315" s="19" t="s">
        <v>306</v>
      </c>
      <c r="AU315" s="19" t="s">
        <v>157</v>
      </c>
    </row>
    <row r="316" s="13" customFormat="1">
      <c r="A316" s="13"/>
      <c r="B316" s="233"/>
      <c r="C316" s="234"/>
      <c r="D316" s="235" t="s">
        <v>148</v>
      </c>
      <c r="E316" s="236" t="s">
        <v>1</v>
      </c>
      <c r="F316" s="237" t="s">
        <v>344</v>
      </c>
      <c r="G316" s="234"/>
      <c r="H316" s="236" t="s">
        <v>1</v>
      </c>
      <c r="I316" s="238"/>
      <c r="J316" s="234"/>
      <c r="K316" s="234"/>
      <c r="L316" s="239"/>
      <c r="M316" s="240"/>
      <c r="N316" s="241"/>
      <c r="O316" s="241"/>
      <c r="P316" s="241"/>
      <c r="Q316" s="241"/>
      <c r="R316" s="241"/>
      <c r="S316" s="241"/>
      <c r="T316" s="242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3" t="s">
        <v>148</v>
      </c>
      <c r="AU316" s="243" t="s">
        <v>157</v>
      </c>
      <c r="AV316" s="13" t="s">
        <v>89</v>
      </c>
      <c r="AW316" s="13" t="s">
        <v>36</v>
      </c>
      <c r="AX316" s="13" t="s">
        <v>81</v>
      </c>
      <c r="AY316" s="243" t="s">
        <v>139</v>
      </c>
    </row>
    <row r="317" s="13" customFormat="1">
      <c r="A317" s="13"/>
      <c r="B317" s="233"/>
      <c r="C317" s="234"/>
      <c r="D317" s="235" t="s">
        <v>148</v>
      </c>
      <c r="E317" s="236" t="s">
        <v>1</v>
      </c>
      <c r="F317" s="237" t="s">
        <v>248</v>
      </c>
      <c r="G317" s="234"/>
      <c r="H317" s="236" t="s">
        <v>1</v>
      </c>
      <c r="I317" s="238"/>
      <c r="J317" s="234"/>
      <c r="K317" s="234"/>
      <c r="L317" s="239"/>
      <c r="M317" s="240"/>
      <c r="N317" s="241"/>
      <c r="O317" s="241"/>
      <c r="P317" s="241"/>
      <c r="Q317" s="241"/>
      <c r="R317" s="241"/>
      <c r="S317" s="241"/>
      <c r="T317" s="242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3" t="s">
        <v>148</v>
      </c>
      <c r="AU317" s="243" t="s">
        <v>157</v>
      </c>
      <c r="AV317" s="13" t="s">
        <v>89</v>
      </c>
      <c r="AW317" s="13" t="s">
        <v>36</v>
      </c>
      <c r="AX317" s="13" t="s">
        <v>81</v>
      </c>
      <c r="AY317" s="243" t="s">
        <v>139</v>
      </c>
    </row>
    <row r="318" s="14" customFormat="1">
      <c r="A318" s="14"/>
      <c r="B318" s="244"/>
      <c r="C318" s="245"/>
      <c r="D318" s="235" t="s">
        <v>148</v>
      </c>
      <c r="E318" s="246" t="s">
        <v>1</v>
      </c>
      <c r="F318" s="247" t="s">
        <v>345</v>
      </c>
      <c r="G318" s="245"/>
      <c r="H318" s="248">
        <v>8.5679999999999996</v>
      </c>
      <c r="I318" s="249"/>
      <c r="J318" s="245"/>
      <c r="K318" s="245"/>
      <c r="L318" s="250"/>
      <c r="M318" s="251"/>
      <c r="N318" s="252"/>
      <c r="O318" s="252"/>
      <c r="P318" s="252"/>
      <c r="Q318" s="252"/>
      <c r="R318" s="252"/>
      <c r="S318" s="252"/>
      <c r="T318" s="253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54" t="s">
        <v>148</v>
      </c>
      <c r="AU318" s="254" t="s">
        <v>157</v>
      </c>
      <c r="AV318" s="14" t="s">
        <v>91</v>
      </c>
      <c r="AW318" s="14" t="s">
        <v>36</v>
      </c>
      <c r="AX318" s="14" t="s">
        <v>81</v>
      </c>
      <c r="AY318" s="254" t="s">
        <v>139</v>
      </c>
    </row>
    <row r="319" s="14" customFormat="1">
      <c r="A319" s="14"/>
      <c r="B319" s="244"/>
      <c r="C319" s="245"/>
      <c r="D319" s="235" t="s">
        <v>148</v>
      </c>
      <c r="E319" s="246" t="s">
        <v>1</v>
      </c>
      <c r="F319" s="247" t="s">
        <v>346</v>
      </c>
      <c r="G319" s="245"/>
      <c r="H319" s="248">
        <v>7.4500000000000002</v>
      </c>
      <c r="I319" s="249"/>
      <c r="J319" s="245"/>
      <c r="K319" s="245"/>
      <c r="L319" s="250"/>
      <c r="M319" s="251"/>
      <c r="N319" s="252"/>
      <c r="O319" s="252"/>
      <c r="P319" s="252"/>
      <c r="Q319" s="252"/>
      <c r="R319" s="252"/>
      <c r="S319" s="252"/>
      <c r="T319" s="253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54" t="s">
        <v>148</v>
      </c>
      <c r="AU319" s="254" t="s">
        <v>157</v>
      </c>
      <c r="AV319" s="14" t="s">
        <v>91</v>
      </c>
      <c r="AW319" s="14" t="s">
        <v>36</v>
      </c>
      <c r="AX319" s="14" t="s">
        <v>81</v>
      </c>
      <c r="AY319" s="254" t="s">
        <v>139</v>
      </c>
    </row>
    <row r="320" s="15" customFormat="1">
      <c r="A320" s="15"/>
      <c r="B320" s="255"/>
      <c r="C320" s="256"/>
      <c r="D320" s="235" t="s">
        <v>148</v>
      </c>
      <c r="E320" s="257" t="s">
        <v>1</v>
      </c>
      <c r="F320" s="258" t="s">
        <v>151</v>
      </c>
      <c r="G320" s="256"/>
      <c r="H320" s="259">
        <v>16.018000000000001</v>
      </c>
      <c r="I320" s="260"/>
      <c r="J320" s="256"/>
      <c r="K320" s="256"/>
      <c r="L320" s="261"/>
      <c r="M320" s="262"/>
      <c r="N320" s="263"/>
      <c r="O320" s="263"/>
      <c r="P320" s="263"/>
      <c r="Q320" s="263"/>
      <c r="R320" s="263"/>
      <c r="S320" s="263"/>
      <c r="T320" s="264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T320" s="265" t="s">
        <v>148</v>
      </c>
      <c r="AU320" s="265" t="s">
        <v>157</v>
      </c>
      <c r="AV320" s="15" t="s">
        <v>146</v>
      </c>
      <c r="AW320" s="15" t="s">
        <v>36</v>
      </c>
      <c r="AX320" s="15" t="s">
        <v>89</v>
      </c>
      <c r="AY320" s="265" t="s">
        <v>139</v>
      </c>
    </row>
    <row r="321" s="2" customFormat="1" ht="24.15" customHeight="1">
      <c r="A321" s="40"/>
      <c r="B321" s="41"/>
      <c r="C321" s="220" t="s">
        <v>347</v>
      </c>
      <c r="D321" s="220" t="s">
        <v>141</v>
      </c>
      <c r="E321" s="221" t="s">
        <v>348</v>
      </c>
      <c r="F321" s="222" t="s">
        <v>349</v>
      </c>
      <c r="G321" s="223" t="s">
        <v>263</v>
      </c>
      <c r="H321" s="224">
        <v>8.5679999999999996</v>
      </c>
      <c r="I321" s="225"/>
      <c r="J321" s="226">
        <f>ROUND(I321*H321,2)</f>
        <v>0</v>
      </c>
      <c r="K321" s="222" t="s">
        <v>145</v>
      </c>
      <c r="L321" s="46"/>
      <c r="M321" s="227" t="s">
        <v>1</v>
      </c>
      <c r="N321" s="228" t="s">
        <v>46</v>
      </c>
      <c r="O321" s="93"/>
      <c r="P321" s="229">
        <f>O321*H321</f>
        <v>0</v>
      </c>
      <c r="Q321" s="229">
        <v>0</v>
      </c>
      <c r="R321" s="229">
        <f>Q321*H321</f>
        <v>0</v>
      </c>
      <c r="S321" s="229">
        <v>0.17999999999999999</v>
      </c>
      <c r="T321" s="230">
        <f>S321*H321</f>
        <v>1.5422399999999998</v>
      </c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R321" s="231" t="s">
        <v>146</v>
      </c>
      <c r="AT321" s="231" t="s">
        <v>141</v>
      </c>
      <c r="AU321" s="231" t="s">
        <v>157</v>
      </c>
      <c r="AY321" s="19" t="s">
        <v>139</v>
      </c>
      <c r="BE321" s="232">
        <f>IF(N321="základní",J321,0)</f>
        <v>0</v>
      </c>
      <c r="BF321" s="232">
        <f>IF(N321="snížená",J321,0)</f>
        <v>0</v>
      </c>
      <c r="BG321" s="232">
        <f>IF(N321="zákl. přenesená",J321,0)</f>
        <v>0</v>
      </c>
      <c r="BH321" s="232">
        <f>IF(N321="sníž. přenesená",J321,0)</f>
        <v>0</v>
      </c>
      <c r="BI321" s="232">
        <f>IF(N321="nulová",J321,0)</f>
        <v>0</v>
      </c>
      <c r="BJ321" s="19" t="s">
        <v>89</v>
      </c>
      <c r="BK321" s="232">
        <f>ROUND(I321*H321,2)</f>
        <v>0</v>
      </c>
      <c r="BL321" s="19" t="s">
        <v>146</v>
      </c>
      <c r="BM321" s="231" t="s">
        <v>350</v>
      </c>
    </row>
    <row r="322" s="13" customFormat="1">
      <c r="A322" s="13"/>
      <c r="B322" s="233"/>
      <c r="C322" s="234"/>
      <c r="D322" s="235" t="s">
        <v>148</v>
      </c>
      <c r="E322" s="236" t="s">
        <v>1</v>
      </c>
      <c r="F322" s="237" t="s">
        <v>344</v>
      </c>
      <c r="G322" s="234"/>
      <c r="H322" s="236" t="s">
        <v>1</v>
      </c>
      <c r="I322" s="238"/>
      <c r="J322" s="234"/>
      <c r="K322" s="234"/>
      <c r="L322" s="239"/>
      <c r="M322" s="240"/>
      <c r="N322" s="241"/>
      <c r="O322" s="241"/>
      <c r="P322" s="241"/>
      <c r="Q322" s="241"/>
      <c r="R322" s="241"/>
      <c r="S322" s="241"/>
      <c r="T322" s="242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3" t="s">
        <v>148</v>
      </c>
      <c r="AU322" s="243" t="s">
        <v>157</v>
      </c>
      <c r="AV322" s="13" t="s">
        <v>89</v>
      </c>
      <c r="AW322" s="13" t="s">
        <v>36</v>
      </c>
      <c r="AX322" s="13" t="s">
        <v>81</v>
      </c>
      <c r="AY322" s="243" t="s">
        <v>139</v>
      </c>
    </row>
    <row r="323" s="13" customFormat="1">
      <c r="A323" s="13"/>
      <c r="B323" s="233"/>
      <c r="C323" s="234"/>
      <c r="D323" s="235" t="s">
        <v>148</v>
      </c>
      <c r="E323" s="236" t="s">
        <v>1</v>
      </c>
      <c r="F323" s="237" t="s">
        <v>351</v>
      </c>
      <c r="G323" s="234"/>
      <c r="H323" s="236" t="s">
        <v>1</v>
      </c>
      <c r="I323" s="238"/>
      <c r="J323" s="234"/>
      <c r="K323" s="234"/>
      <c r="L323" s="239"/>
      <c r="M323" s="240"/>
      <c r="N323" s="241"/>
      <c r="O323" s="241"/>
      <c r="P323" s="241"/>
      <c r="Q323" s="241"/>
      <c r="R323" s="241"/>
      <c r="S323" s="241"/>
      <c r="T323" s="242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3" t="s">
        <v>148</v>
      </c>
      <c r="AU323" s="243" t="s">
        <v>157</v>
      </c>
      <c r="AV323" s="13" t="s">
        <v>89</v>
      </c>
      <c r="AW323" s="13" t="s">
        <v>36</v>
      </c>
      <c r="AX323" s="13" t="s">
        <v>81</v>
      </c>
      <c r="AY323" s="243" t="s">
        <v>139</v>
      </c>
    </row>
    <row r="324" s="13" customFormat="1">
      <c r="A324" s="13"/>
      <c r="B324" s="233"/>
      <c r="C324" s="234"/>
      <c r="D324" s="235" t="s">
        <v>148</v>
      </c>
      <c r="E324" s="236" t="s">
        <v>1</v>
      </c>
      <c r="F324" s="237" t="s">
        <v>248</v>
      </c>
      <c r="G324" s="234"/>
      <c r="H324" s="236" t="s">
        <v>1</v>
      </c>
      <c r="I324" s="238"/>
      <c r="J324" s="234"/>
      <c r="K324" s="234"/>
      <c r="L324" s="239"/>
      <c r="M324" s="240"/>
      <c r="N324" s="241"/>
      <c r="O324" s="241"/>
      <c r="P324" s="241"/>
      <c r="Q324" s="241"/>
      <c r="R324" s="241"/>
      <c r="S324" s="241"/>
      <c r="T324" s="242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3" t="s">
        <v>148</v>
      </c>
      <c r="AU324" s="243" t="s">
        <v>157</v>
      </c>
      <c r="AV324" s="13" t="s">
        <v>89</v>
      </c>
      <c r="AW324" s="13" t="s">
        <v>36</v>
      </c>
      <c r="AX324" s="13" t="s">
        <v>81</v>
      </c>
      <c r="AY324" s="243" t="s">
        <v>139</v>
      </c>
    </row>
    <row r="325" s="14" customFormat="1">
      <c r="A325" s="14"/>
      <c r="B325" s="244"/>
      <c r="C325" s="245"/>
      <c r="D325" s="235" t="s">
        <v>148</v>
      </c>
      <c r="E325" s="246" t="s">
        <v>1</v>
      </c>
      <c r="F325" s="247" t="s">
        <v>345</v>
      </c>
      <c r="G325" s="245"/>
      <c r="H325" s="248">
        <v>8.5679999999999996</v>
      </c>
      <c r="I325" s="249"/>
      <c r="J325" s="245"/>
      <c r="K325" s="245"/>
      <c r="L325" s="250"/>
      <c r="M325" s="251"/>
      <c r="N325" s="252"/>
      <c r="O325" s="252"/>
      <c r="P325" s="252"/>
      <c r="Q325" s="252"/>
      <c r="R325" s="252"/>
      <c r="S325" s="252"/>
      <c r="T325" s="253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54" t="s">
        <v>148</v>
      </c>
      <c r="AU325" s="254" t="s">
        <v>157</v>
      </c>
      <c r="AV325" s="14" t="s">
        <v>91</v>
      </c>
      <c r="AW325" s="14" t="s">
        <v>36</v>
      </c>
      <c r="AX325" s="14" t="s">
        <v>81</v>
      </c>
      <c r="AY325" s="254" t="s">
        <v>139</v>
      </c>
    </row>
    <row r="326" s="15" customFormat="1">
      <c r="A326" s="15"/>
      <c r="B326" s="255"/>
      <c r="C326" s="256"/>
      <c r="D326" s="235" t="s">
        <v>148</v>
      </c>
      <c r="E326" s="257" t="s">
        <v>1</v>
      </c>
      <c r="F326" s="258" t="s">
        <v>151</v>
      </c>
      <c r="G326" s="256"/>
      <c r="H326" s="259">
        <v>8.5679999999999996</v>
      </c>
      <c r="I326" s="260"/>
      <c r="J326" s="256"/>
      <c r="K326" s="256"/>
      <c r="L326" s="261"/>
      <c r="M326" s="262"/>
      <c r="N326" s="263"/>
      <c r="O326" s="263"/>
      <c r="P326" s="263"/>
      <c r="Q326" s="263"/>
      <c r="R326" s="263"/>
      <c r="S326" s="263"/>
      <c r="T326" s="264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T326" s="265" t="s">
        <v>148</v>
      </c>
      <c r="AU326" s="265" t="s">
        <v>157</v>
      </c>
      <c r="AV326" s="15" t="s">
        <v>146</v>
      </c>
      <c r="AW326" s="15" t="s">
        <v>36</v>
      </c>
      <c r="AX326" s="15" t="s">
        <v>89</v>
      </c>
      <c r="AY326" s="265" t="s">
        <v>139</v>
      </c>
    </row>
    <row r="327" s="2" customFormat="1" ht="24.15" customHeight="1">
      <c r="A327" s="40"/>
      <c r="B327" s="41"/>
      <c r="C327" s="220" t="s">
        <v>352</v>
      </c>
      <c r="D327" s="220" t="s">
        <v>141</v>
      </c>
      <c r="E327" s="221" t="s">
        <v>353</v>
      </c>
      <c r="F327" s="222" t="s">
        <v>354</v>
      </c>
      <c r="G327" s="223" t="s">
        <v>263</v>
      </c>
      <c r="H327" s="224">
        <v>8.5679999999999996</v>
      </c>
      <c r="I327" s="225"/>
      <c r="J327" s="226">
        <f>ROUND(I327*H327,2)</f>
        <v>0</v>
      </c>
      <c r="K327" s="222" t="s">
        <v>145</v>
      </c>
      <c r="L327" s="46"/>
      <c r="M327" s="227" t="s">
        <v>1</v>
      </c>
      <c r="N327" s="228" t="s">
        <v>46</v>
      </c>
      <c r="O327" s="93"/>
      <c r="P327" s="229">
        <f>O327*H327</f>
        <v>0</v>
      </c>
      <c r="Q327" s="229">
        <v>0</v>
      </c>
      <c r="R327" s="229">
        <f>Q327*H327</f>
        <v>0</v>
      </c>
      <c r="S327" s="229">
        <v>0.29999999999999999</v>
      </c>
      <c r="T327" s="230">
        <f>S327*H327</f>
        <v>2.5703999999999998</v>
      </c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R327" s="231" t="s">
        <v>146</v>
      </c>
      <c r="AT327" s="231" t="s">
        <v>141</v>
      </c>
      <c r="AU327" s="231" t="s">
        <v>157</v>
      </c>
      <c r="AY327" s="19" t="s">
        <v>139</v>
      </c>
      <c r="BE327" s="232">
        <f>IF(N327="základní",J327,0)</f>
        <v>0</v>
      </c>
      <c r="BF327" s="232">
        <f>IF(N327="snížená",J327,0)</f>
        <v>0</v>
      </c>
      <c r="BG327" s="232">
        <f>IF(N327="zákl. přenesená",J327,0)</f>
        <v>0</v>
      </c>
      <c r="BH327" s="232">
        <f>IF(N327="sníž. přenesená",J327,0)</f>
        <v>0</v>
      </c>
      <c r="BI327" s="232">
        <f>IF(N327="nulová",J327,0)</f>
        <v>0</v>
      </c>
      <c r="BJ327" s="19" t="s">
        <v>89</v>
      </c>
      <c r="BK327" s="232">
        <f>ROUND(I327*H327,2)</f>
        <v>0</v>
      </c>
      <c r="BL327" s="19" t="s">
        <v>146</v>
      </c>
      <c r="BM327" s="231" t="s">
        <v>355</v>
      </c>
    </row>
    <row r="328" s="13" customFormat="1">
      <c r="A328" s="13"/>
      <c r="B328" s="233"/>
      <c r="C328" s="234"/>
      <c r="D328" s="235" t="s">
        <v>148</v>
      </c>
      <c r="E328" s="236" t="s">
        <v>1</v>
      </c>
      <c r="F328" s="237" t="s">
        <v>344</v>
      </c>
      <c r="G328" s="234"/>
      <c r="H328" s="236" t="s">
        <v>1</v>
      </c>
      <c r="I328" s="238"/>
      <c r="J328" s="234"/>
      <c r="K328" s="234"/>
      <c r="L328" s="239"/>
      <c r="M328" s="240"/>
      <c r="N328" s="241"/>
      <c r="O328" s="241"/>
      <c r="P328" s="241"/>
      <c r="Q328" s="241"/>
      <c r="R328" s="241"/>
      <c r="S328" s="241"/>
      <c r="T328" s="242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3" t="s">
        <v>148</v>
      </c>
      <c r="AU328" s="243" t="s">
        <v>157</v>
      </c>
      <c r="AV328" s="13" t="s">
        <v>89</v>
      </c>
      <c r="AW328" s="13" t="s">
        <v>36</v>
      </c>
      <c r="AX328" s="13" t="s">
        <v>81</v>
      </c>
      <c r="AY328" s="243" t="s">
        <v>139</v>
      </c>
    </row>
    <row r="329" s="13" customFormat="1">
      <c r="A329" s="13"/>
      <c r="B329" s="233"/>
      <c r="C329" s="234"/>
      <c r="D329" s="235" t="s">
        <v>148</v>
      </c>
      <c r="E329" s="236" t="s">
        <v>1</v>
      </c>
      <c r="F329" s="237" t="s">
        <v>356</v>
      </c>
      <c r="G329" s="234"/>
      <c r="H329" s="236" t="s">
        <v>1</v>
      </c>
      <c r="I329" s="238"/>
      <c r="J329" s="234"/>
      <c r="K329" s="234"/>
      <c r="L329" s="239"/>
      <c r="M329" s="240"/>
      <c r="N329" s="241"/>
      <c r="O329" s="241"/>
      <c r="P329" s="241"/>
      <c r="Q329" s="241"/>
      <c r="R329" s="241"/>
      <c r="S329" s="241"/>
      <c r="T329" s="242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3" t="s">
        <v>148</v>
      </c>
      <c r="AU329" s="243" t="s">
        <v>157</v>
      </c>
      <c r="AV329" s="13" t="s">
        <v>89</v>
      </c>
      <c r="AW329" s="13" t="s">
        <v>36</v>
      </c>
      <c r="AX329" s="13" t="s">
        <v>81</v>
      </c>
      <c r="AY329" s="243" t="s">
        <v>139</v>
      </c>
    </row>
    <row r="330" s="13" customFormat="1">
      <c r="A330" s="13"/>
      <c r="B330" s="233"/>
      <c r="C330" s="234"/>
      <c r="D330" s="235" t="s">
        <v>148</v>
      </c>
      <c r="E330" s="236" t="s">
        <v>1</v>
      </c>
      <c r="F330" s="237" t="s">
        <v>248</v>
      </c>
      <c r="G330" s="234"/>
      <c r="H330" s="236" t="s">
        <v>1</v>
      </c>
      <c r="I330" s="238"/>
      <c r="J330" s="234"/>
      <c r="K330" s="234"/>
      <c r="L330" s="239"/>
      <c r="M330" s="240"/>
      <c r="N330" s="241"/>
      <c r="O330" s="241"/>
      <c r="P330" s="241"/>
      <c r="Q330" s="241"/>
      <c r="R330" s="241"/>
      <c r="S330" s="241"/>
      <c r="T330" s="242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3" t="s">
        <v>148</v>
      </c>
      <c r="AU330" s="243" t="s">
        <v>157</v>
      </c>
      <c r="AV330" s="13" t="s">
        <v>89</v>
      </c>
      <c r="AW330" s="13" t="s">
        <v>36</v>
      </c>
      <c r="AX330" s="13" t="s">
        <v>81</v>
      </c>
      <c r="AY330" s="243" t="s">
        <v>139</v>
      </c>
    </row>
    <row r="331" s="14" customFormat="1">
      <c r="A331" s="14"/>
      <c r="B331" s="244"/>
      <c r="C331" s="245"/>
      <c r="D331" s="235" t="s">
        <v>148</v>
      </c>
      <c r="E331" s="246" t="s">
        <v>1</v>
      </c>
      <c r="F331" s="247" t="s">
        <v>345</v>
      </c>
      <c r="G331" s="245"/>
      <c r="H331" s="248">
        <v>8.5679999999999996</v>
      </c>
      <c r="I331" s="249"/>
      <c r="J331" s="245"/>
      <c r="K331" s="245"/>
      <c r="L331" s="250"/>
      <c r="M331" s="251"/>
      <c r="N331" s="252"/>
      <c r="O331" s="252"/>
      <c r="P331" s="252"/>
      <c r="Q331" s="252"/>
      <c r="R331" s="252"/>
      <c r="S331" s="252"/>
      <c r="T331" s="253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54" t="s">
        <v>148</v>
      </c>
      <c r="AU331" s="254" t="s">
        <v>157</v>
      </c>
      <c r="AV331" s="14" t="s">
        <v>91</v>
      </c>
      <c r="AW331" s="14" t="s">
        <v>36</v>
      </c>
      <c r="AX331" s="14" t="s">
        <v>81</v>
      </c>
      <c r="AY331" s="254" t="s">
        <v>139</v>
      </c>
    </row>
    <row r="332" s="15" customFormat="1">
      <c r="A332" s="15"/>
      <c r="B332" s="255"/>
      <c r="C332" s="256"/>
      <c r="D332" s="235" t="s">
        <v>148</v>
      </c>
      <c r="E332" s="257" t="s">
        <v>1</v>
      </c>
      <c r="F332" s="258" t="s">
        <v>151</v>
      </c>
      <c r="G332" s="256"/>
      <c r="H332" s="259">
        <v>8.5679999999999996</v>
      </c>
      <c r="I332" s="260"/>
      <c r="J332" s="256"/>
      <c r="K332" s="256"/>
      <c r="L332" s="261"/>
      <c r="M332" s="262"/>
      <c r="N332" s="263"/>
      <c r="O332" s="263"/>
      <c r="P332" s="263"/>
      <c r="Q332" s="263"/>
      <c r="R332" s="263"/>
      <c r="S332" s="263"/>
      <c r="T332" s="264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T332" s="265" t="s">
        <v>148</v>
      </c>
      <c r="AU332" s="265" t="s">
        <v>157</v>
      </c>
      <c r="AV332" s="15" t="s">
        <v>146</v>
      </c>
      <c r="AW332" s="15" t="s">
        <v>36</v>
      </c>
      <c r="AX332" s="15" t="s">
        <v>89</v>
      </c>
      <c r="AY332" s="265" t="s">
        <v>139</v>
      </c>
    </row>
    <row r="333" s="2" customFormat="1" ht="16.5" customHeight="1">
      <c r="A333" s="40"/>
      <c r="B333" s="41"/>
      <c r="C333" s="220" t="s">
        <v>357</v>
      </c>
      <c r="D333" s="220" t="s">
        <v>141</v>
      </c>
      <c r="E333" s="221" t="s">
        <v>358</v>
      </c>
      <c r="F333" s="222" t="s">
        <v>359</v>
      </c>
      <c r="G333" s="223" t="s">
        <v>160</v>
      </c>
      <c r="H333" s="224">
        <v>1.1499999999999999</v>
      </c>
      <c r="I333" s="225"/>
      <c r="J333" s="226">
        <f>ROUND(I333*H333,2)</f>
        <v>0</v>
      </c>
      <c r="K333" s="222" t="s">
        <v>145</v>
      </c>
      <c r="L333" s="46"/>
      <c r="M333" s="227" t="s">
        <v>1</v>
      </c>
      <c r="N333" s="228" t="s">
        <v>46</v>
      </c>
      <c r="O333" s="93"/>
      <c r="P333" s="229">
        <f>O333*H333</f>
        <v>0</v>
      </c>
      <c r="Q333" s="229">
        <v>0</v>
      </c>
      <c r="R333" s="229">
        <f>Q333*H333</f>
        <v>0</v>
      </c>
      <c r="S333" s="229">
        <v>0.20499999999999999</v>
      </c>
      <c r="T333" s="230">
        <f>S333*H333</f>
        <v>0.23574999999999996</v>
      </c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R333" s="231" t="s">
        <v>146</v>
      </c>
      <c r="AT333" s="231" t="s">
        <v>141</v>
      </c>
      <c r="AU333" s="231" t="s">
        <v>157</v>
      </c>
      <c r="AY333" s="19" t="s">
        <v>139</v>
      </c>
      <c r="BE333" s="232">
        <f>IF(N333="základní",J333,0)</f>
        <v>0</v>
      </c>
      <c r="BF333" s="232">
        <f>IF(N333="snížená",J333,0)</f>
        <v>0</v>
      </c>
      <c r="BG333" s="232">
        <f>IF(N333="zákl. přenesená",J333,0)</f>
        <v>0</v>
      </c>
      <c r="BH333" s="232">
        <f>IF(N333="sníž. přenesená",J333,0)</f>
        <v>0</v>
      </c>
      <c r="BI333" s="232">
        <f>IF(N333="nulová",J333,0)</f>
        <v>0</v>
      </c>
      <c r="BJ333" s="19" t="s">
        <v>89</v>
      </c>
      <c r="BK333" s="232">
        <f>ROUND(I333*H333,2)</f>
        <v>0</v>
      </c>
      <c r="BL333" s="19" t="s">
        <v>146</v>
      </c>
      <c r="BM333" s="231" t="s">
        <v>360</v>
      </c>
    </row>
    <row r="334" s="2" customFormat="1">
      <c r="A334" s="40"/>
      <c r="B334" s="41"/>
      <c r="C334" s="42"/>
      <c r="D334" s="235" t="s">
        <v>306</v>
      </c>
      <c r="E334" s="42"/>
      <c r="F334" s="277" t="s">
        <v>361</v>
      </c>
      <c r="G334" s="42"/>
      <c r="H334" s="42"/>
      <c r="I334" s="278"/>
      <c r="J334" s="42"/>
      <c r="K334" s="42"/>
      <c r="L334" s="46"/>
      <c r="M334" s="279"/>
      <c r="N334" s="280"/>
      <c r="O334" s="93"/>
      <c r="P334" s="93"/>
      <c r="Q334" s="93"/>
      <c r="R334" s="93"/>
      <c r="S334" s="93"/>
      <c r="T334" s="94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T334" s="19" t="s">
        <v>306</v>
      </c>
      <c r="AU334" s="19" t="s">
        <v>157</v>
      </c>
    </row>
    <row r="335" s="13" customFormat="1">
      <c r="A335" s="13"/>
      <c r="B335" s="233"/>
      <c r="C335" s="234"/>
      <c r="D335" s="235" t="s">
        <v>148</v>
      </c>
      <c r="E335" s="236" t="s">
        <v>1</v>
      </c>
      <c r="F335" s="237" t="s">
        <v>248</v>
      </c>
      <c r="G335" s="234"/>
      <c r="H335" s="236" t="s">
        <v>1</v>
      </c>
      <c r="I335" s="238"/>
      <c r="J335" s="234"/>
      <c r="K335" s="234"/>
      <c r="L335" s="239"/>
      <c r="M335" s="240"/>
      <c r="N335" s="241"/>
      <c r="O335" s="241"/>
      <c r="P335" s="241"/>
      <c r="Q335" s="241"/>
      <c r="R335" s="241"/>
      <c r="S335" s="241"/>
      <c r="T335" s="242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3" t="s">
        <v>148</v>
      </c>
      <c r="AU335" s="243" t="s">
        <v>157</v>
      </c>
      <c r="AV335" s="13" t="s">
        <v>89</v>
      </c>
      <c r="AW335" s="13" t="s">
        <v>36</v>
      </c>
      <c r="AX335" s="13" t="s">
        <v>81</v>
      </c>
      <c r="AY335" s="243" t="s">
        <v>139</v>
      </c>
    </row>
    <row r="336" s="14" customFormat="1">
      <c r="A336" s="14"/>
      <c r="B336" s="244"/>
      <c r="C336" s="245"/>
      <c r="D336" s="235" t="s">
        <v>148</v>
      </c>
      <c r="E336" s="246" t="s">
        <v>1</v>
      </c>
      <c r="F336" s="247" t="s">
        <v>362</v>
      </c>
      <c r="G336" s="245"/>
      <c r="H336" s="248">
        <v>1.1499999999999999</v>
      </c>
      <c r="I336" s="249"/>
      <c r="J336" s="245"/>
      <c r="K336" s="245"/>
      <c r="L336" s="250"/>
      <c r="M336" s="251"/>
      <c r="N336" s="252"/>
      <c r="O336" s="252"/>
      <c r="P336" s="252"/>
      <c r="Q336" s="252"/>
      <c r="R336" s="252"/>
      <c r="S336" s="252"/>
      <c r="T336" s="253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54" t="s">
        <v>148</v>
      </c>
      <c r="AU336" s="254" t="s">
        <v>157</v>
      </c>
      <c r="AV336" s="14" t="s">
        <v>91</v>
      </c>
      <c r="AW336" s="14" t="s">
        <v>36</v>
      </c>
      <c r="AX336" s="14" t="s">
        <v>81</v>
      </c>
      <c r="AY336" s="254" t="s">
        <v>139</v>
      </c>
    </row>
    <row r="337" s="15" customFormat="1">
      <c r="A337" s="15"/>
      <c r="B337" s="255"/>
      <c r="C337" s="256"/>
      <c r="D337" s="235" t="s">
        <v>148</v>
      </c>
      <c r="E337" s="257" t="s">
        <v>1</v>
      </c>
      <c r="F337" s="258" t="s">
        <v>151</v>
      </c>
      <c r="G337" s="256"/>
      <c r="H337" s="259">
        <v>1.1499999999999999</v>
      </c>
      <c r="I337" s="260"/>
      <c r="J337" s="256"/>
      <c r="K337" s="256"/>
      <c r="L337" s="261"/>
      <c r="M337" s="262"/>
      <c r="N337" s="263"/>
      <c r="O337" s="263"/>
      <c r="P337" s="263"/>
      <c r="Q337" s="263"/>
      <c r="R337" s="263"/>
      <c r="S337" s="263"/>
      <c r="T337" s="264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T337" s="265" t="s">
        <v>148</v>
      </c>
      <c r="AU337" s="265" t="s">
        <v>157</v>
      </c>
      <c r="AV337" s="15" t="s">
        <v>146</v>
      </c>
      <c r="AW337" s="15" t="s">
        <v>36</v>
      </c>
      <c r="AX337" s="15" t="s">
        <v>89</v>
      </c>
      <c r="AY337" s="265" t="s">
        <v>139</v>
      </c>
    </row>
    <row r="338" s="2" customFormat="1" ht="21.75" customHeight="1">
      <c r="A338" s="40"/>
      <c r="B338" s="41"/>
      <c r="C338" s="220" t="s">
        <v>363</v>
      </c>
      <c r="D338" s="220" t="s">
        <v>141</v>
      </c>
      <c r="E338" s="221" t="s">
        <v>364</v>
      </c>
      <c r="F338" s="222" t="s">
        <v>365</v>
      </c>
      <c r="G338" s="223" t="s">
        <v>299</v>
      </c>
      <c r="H338" s="224">
        <v>4.1120000000000001</v>
      </c>
      <c r="I338" s="225"/>
      <c r="J338" s="226">
        <f>ROUND(I338*H338,2)</f>
        <v>0</v>
      </c>
      <c r="K338" s="222" t="s">
        <v>145</v>
      </c>
      <c r="L338" s="46"/>
      <c r="M338" s="227" t="s">
        <v>1</v>
      </c>
      <c r="N338" s="228" t="s">
        <v>46</v>
      </c>
      <c r="O338" s="93"/>
      <c r="P338" s="229">
        <f>O338*H338</f>
        <v>0</v>
      </c>
      <c r="Q338" s="229">
        <v>0</v>
      </c>
      <c r="R338" s="229">
        <f>Q338*H338</f>
        <v>0</v>
      </c>
      <c r="S338" s="229">
        <v>0</v>
      </c>
      <c r="T338" s="230">
        <f>S338*H338</f>
        <v>0</v>
      </c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R338" s="231" t="s">
        <v>146</v>
      </c>
      <c r="AT338" s="231" t="s">
        <v>141</v>
      </c>
      <c r="AU338" s="231" t="s">
        <v>157</v>
      </c>
      <c r="AY338" s="19" t="s">
        <v>139</v>
      </c>
      <c r="BE338" s="232">
        <f>IF(N338="základní",J338,0)</f>
        <v>0</v>
      </c>
      <c r="BF338" s="232">
        <f>IF(N338="snížená",J338,0)</f>
        <v>0</v>
      </c>
      <c r="BG338" s="232">
        <f>IF(N338="zákl. přenesená",J338,0)</f>
        <v>0</v>
      </c>
      <c r="BH338" s="232">
        <f>IF(N338="sníž. přenesená",J338,0)</f>
        <v>0</v>
      </c>
      <c r="BI338" s="232">
        <f>IF(N338="nulová",J338,0)</f>
        <v>0</v>
      </c>
      <c r="BJ338" s="19" t="s">
        <v>89</v>
      </c>
      <c r="BK338" s="232">
        <f>ROUND(I338*H338,2)</f>
        <v>0</v>
      </c>
      <c r="BL338" s="19" t="s">
        <v>146</v>
      </c>
      <c r="BM338" s="231" t="s">
        <v>366</v>
      </c>
    </row>
    <row r="339" s="14" customFormat="1">
      <c r="A339" s="14"/>
      <c r="B339" s="244"/>
      <c r="C339" s="245"/>
      <c r="D339" s="235" t="s">
        <v>148</v>
      </c>
      <c r="E339" s="246" t="s">
        <v>1</v>
      </c>
      <c r="F339" s="247" t="s">
        <v>367</v>
      </c>
      <c r="G339" s="245"/>
      <c r="H339" s="248">
        <v>4.1120000000000001</v>
      </c>
      <c r="I339" s="249"/>
      <c r="J339" s="245"/>
      <c r="K339" s="245"/>
      <c r="L339" s="250"/>
      <c r="M339" s="251"/>
      <c r="N339" s="252"/>
      <c r="O339" s="252"/>
      <c r="P339" s="252"/>
      <c r="Q339" s="252"/>
      <c r="R339" s="252"/>
      <c r="S339" s="252"/>
      <c r="T339" s="253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54" t="s">
        <v>148</v>
      </c>
      <c r="AU339" s="254" t="s">
        <v>157</v>
      </c>
      <c r="AV339" s="14" t="s">
        <v>91</v>
      </c>
      <c r="AW339" s="14" t="s">
        <v>36</v>
      </c>
      <c r="AX339" s="14" t="s">
        <v>81</v>
      </c>
      <c r="AY339" s="254" t="s">
        <v>139</v>
      </c>
    </row>
    <row r="340" s="15" customFormat="1">
      <c r="A340" s="15"/>
      <c r="B340" s="255"/>
      <c r="C340" s="256"/>
      <c r="D340" s="235" t="s">
        <v>148</v>
      </c>
      <c r="E340" s="257" t="s">
        <v>1</v>
      </c>
      <c r="F340" s="258" t="s">
        <v>151</v>
      </c>
      <c r="G340" s="256"/>
      <c r="H340" s="259">
        <v>4.1120000000000001</v>
      </c>
      <c r="I340" s="260"/>
      <c r="J340" s="256"/>
      <c r="K340" s="256"/>
      <c r="L340" s="261"/>
      <c r="M340" s="262"/>
      <c r="N340" s="263"/>
      <c r="O340" s="263"/>
      <c r="P340" s="263"/>
      <c r="Q340" s="263"/>
      <c r="R340" s="263"/>
      <c r="S340" s="263"/>
      <c r="T340" s="264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T340" s="265" t="s">
        <v>148</v>
      </c>
      <c r="AU340" s="265" t="s">
        <v>157</v>
      </c>
      <c r="AV340" s="15" t="s">
        <v>146</v>
      </c>
      <c r="AW340" s="15" t="s">
        <v>36</v>
      </c>
      <c r="AX340" s="15" t="s">
        <v>89</v>
      </c>
      <c r="AY340" s="265" t="s">
        <v>139</v>
      </c>
    </row>
    <row r="341" s="2" customFormat="1" ht="16.5" customHeight="1">
      <c r="A341" s="40"/>
      <c r="B341" s="41"/>
      <c r="C341" s="220" t="s">
        <v>368</v>
      </c>
      <c r="D341" s="220" t="s">
        <v>141</v>
      </c>
      <c r="E341" s="221" t="s">
        <v>369</v>
      </c>
      <c r="F341" s="222" t="s">
        <v>370</v>
      </c>
      <c r="G341" s="223" t="s">
        <v>299</v>
      </c>
      <c r="H341" s="224">
        <v>102.8</v>
      </c>
      <c r="I341" s="225"/>
      <c r="J341" s="226">
        <f>ROUND(I341*H341,2)</f>
        <v>0</v>
      </c>
      <c r="K341" s="222" t="s">
        <v>145</v>
      </c>
      <c r="L341" s="46"/>
      <c r="M341" s="227" t="s">
        <v>1</v>
      </c>
      <c r="N341" s="228" t="s">
        <v>46</v>
      </c>
      <c r="O341" s="93"/>
      <c r="P341" s="229">
        <f>O341*H341</f>
        <v>0</v>
      </c>
      <c r="Q341" s="229">
        <v>0</v>
      </c>
      <c r="R341" s="229">
        <f>Q341*H341</f>
        <v>0</v>
      </c>
      <c r="S341" s="229">
        <v>0</v>
      </c>
      <c r="T341" s="230">
        <f>S341*H341</f>
        <v>0</v>
      </c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R341" s="231" t="s">
        <v>146</v>
      </c>
      <c r="AT341" s="231" t="s">
        <v>141</v>
      </c>
      <c r="AU341" s="231" t="s">
        <v>157</v>
      </c>
      <c r="AY341" s="19" t="s">
        <v>139</v>
      </c>
      <c r="BE341" s="232">
        <f>IF(N341="základní",J341,0)</f>
        <v>0</v>
      </c>
      <c r="BF341" s="232">
        <f>IF(N341="snížená",J341,0)</f>
        <v>0</v>
      </c>
      <c r="BG341" s="232">
        <f>IF(N341="zákl. přenesená",J341,0)</f>
        <v>0</v>
      </c>
      <c r="BH341" s="232">
        <f>IF(N341="sníž. přenesená",J341,0)</f>
        <v>0</v>
      </c>
      <c r="BI341" s="232">
        <f>IF(N341="nulová",J341,0)</f>
        <v>0</v>
      </c>
      <c r="BJ341" s="19" t="s">
        <v>89</v>
      </c>
      <c r="BK341" s="232">
        <f>ROUND(I341*H341,2)</f>
        <v>0</v>
      </c>
      <c r="BL341" s="19" t="s">
        <v>146</v>
      </c>
      <c r="BM341" s="231" t="s">
        <v>371</v>
      </c>
    </row>
    <row r="342" s="13" customFormat="1">
      <c r="A342" s="13"/>
      <c r="B342" s="233"/>
      <c r="C342" s="234"/>
      <c r="D342" s="235" t="s">
        <v>148</v>
      </c>
      <c r="E342" s="236" t="s">
        <v>1</v>
      </c>
      <c r="F342" s="237" t="s">
        <v>289</v>
      </c>
      <c r="G342" s="234"/>
      <c r="H342" s="236" t="s">
        <v>1</v>
      </c>
      <c r="I342" s="238"/>
      <c r="J342" s="234"/>
      <c r="K342" s="234"/>
      <c r="L342" s="239"/>
      <c r="M342" s="240"/>
      <c r="N342" s="241"/>
      <c r="O342" s="241"/>
      <c r="P342" s="241"/>
      <c r="Q342" s="241"/>
      <c r="R342" s="241"/>
      <c r="S342" s="241"/>
      <c r="T342" s="242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3" t="s">
        <v>148</v>
      </c>
      <c r="AU342" s="243" t="s">
        <v>157</v>
      </c>
      <c r="AV342" s="13" t="s">
        <v>89</v>
      </c>
      <c r="AW342" s="13" t="s">
        <v>36</v>
      </c>
      <c r="AX342" s="13" t="s">
        <v>81</v>
      </c>
      <c r="AY342" s="243" t="s">
        <v>139</v>
      </c>
    </row>
    <row r="343" s="14" customFormat="1">
      <c r="A343" s="14"/>
      <c r="B343" s="244"/>
      <c r="C343" s="245"/>
      <c r="D343" s="235" t="s">
        <v>148</v>
      </c>
      <c r="E343" s="246" t="s">
        <v>1</v>
      </c>
      <c r="F343" s="247" t="s">
        <v>372</v>
      </c>
      <c r="G343" s="245"/>
      <c r="H343" s="248">
        <v>102.8</v>
      </c>
      <c r="I343" s="249"/>
      <c r="J343" s="245"/>
      <c r="K343" s="245"/>
      <c r="L343" s="250"/>
      <c r="M343" s="251"/>
      <c r="N343" s="252"/>
      <c r="O343" s="252"/>
      <c r="P343" s="252"/>
      <c r="Q343" s="252"/>
      <c r="R343" s="252"/>
      <c r="S343" s="252"/>
      <c r="T343" s="253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54" t="s">
        <v>148</v>
      </c>
      <c r="AU343" s="254" t="s">
        <v>157</v>
      </c>
      <c r="AV343" s="14" t="s">
        <v>91</v>
      </c>
      <c r="AW343" s="14" t="s">
        <v>36</v>
      </c>
      <c r="AX343" s="14" t="s">
        <v>81</v>
      </c>
      <c r="AY343" s="254" t="s">
        <v>139</v>
      </c>
    </row>
    <row r="344" s="15" customFormat="1">
      <c r="A344" s="15"/>
      <c r="B344" s="255"/>
      <c r="C344" s="256"/>
      <c r="D344" s="235" t="s">
        <v>148</v>
      </c>
      <c r="E344" s="257" t="s">
        <v>1</v>
      </c>
      <c r="F344" s="258" t="s">
        <v>151</v>
      </c>
      <c r="G344" s="256"/>
      <c r="H344" s="259">
        <v>102.8</v>
      </c>
      <c r="I344" s="260"/>
      <c r="J344" s="256"/>
      <c r="K344" s="256"/>
      <c r="L344" s="261"/>
      <c r="M344" s="262"/>
      <c r="N344" s="263"/>
      <c r="O344" s="263"/>
      <c r="P344" s="263"/>
      <c r="Q344" s="263"/>
      <c r="R344" s="263"/>
      <c r="S344" s="263"/>
      <c r="T344" s="264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T344" s="265" t="s">
        <v>148</v>
      </c>
      <c r="AU344" s="265" t="s">
        <v>157</v>
      </c>
      <c r="AV344" s="15" t="s">
        <v>146</v>
      </c>
      <c r="AW344" s="15" t="s">
        <v>36</v>
      </c>
      <c r="AX344" s="15" t="s">
        <v>89</v>
      </c>
      <c r="AY344" s="265" t="s">
        <v>139</v>
      </c>
    </row>
    <row r="345" s="2" customFormat="1" ht="44.25" customHeight="1">
      <c r="A345" s="40"/>
      <c r="B345" s="41"/>
      <c r="C345" s="220" t="s">
        <v>373</v>
      </c>
      <c r="D345" s="220" t="s">
        <v>141</v>
      </c>
      <c r="E345" s="221" t="s">
        <v>374</v>
      </c>
      <c r="F345" s="222" t="s">
        <v>375</v>
      </c>
      <c r="G345" s="223" t="s">
        <v>299</v>
      </c>
      <c r="H345" s="224">
        <v>4.1120000000000001</v>
      </c>
      <c r="I345" s="225"/>
      <c r="J345" s="226">
        <f>ROUND(I345*H345,2)</f>
        <v>0</v>
      </c>
      <c r="K345" s="222" t="s">
        <v>145</v>
      </c>
      <c r="L345" s="46"/>
      <c r="M345" s="227" t="s">
        <v>1</v>
      </c>
      <c r="N345" s="228" t="s">
        <v>46</v>
      </c>
      <c r="O345" s="93"/>
      <c r="P345" s="229">
        <f>O345*H345</f>
        <v>0</v>
      </c>
      <c r="Q345" s="229">
        <v>0</v>
      </c>
      <c r="R345" s="229">
        <f>Q345*H345</f>
        <v>0</v>
      </c>
      <c r="S345" s="229">
        <v>0</v>
      </c>
      <c r="T345" s="230">
        <f>S345*H345</f>
        <v>0</v>
      </c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R345" s="231" t="s">
        <v>146</v>
      </c>
      <c r="AT345" s="231" t="s">
        <v>141</v>
      </c>
      <c r="AU345" s="231" t="s">
        <v>157</v>
      </c>
      <c r="AY345" s="19" t="s">
        <v>139</v>
      </c>
      <c r="BE345" s="232">
        <f>IF(N345="základní",J345,0)</f>
        <v>0</v>
      </c>
      <c r="BF345" s="232">
        <f>IF(N345="snížená",J345,0)</f>
        <v>0</v>
      </c>
      <c r="BG345" s="232">
        <f>IF(N345="zákl. přenesená",J345,0)</f>
        <v>0</v>
      </c>
      <c r="BH345" s="232">
        <f>IF(N345="sníž. přenesená",J345,0)</f>
        <v>0</v>
      </c>
      <c r="BI345" s="232">
        <f>IF(N345="nulová",J345,0)</f>
        <v>0</v>
      </c>
      <c r="BJ345" s="19" t="s">
        <v>89</v>
      </c>
      <c r="BK345" s="232">
        <f>ROUND(I345*H345,2)</f>
        <v>0</v>
      </c>
      <c r="BL345" s="19" t="s">
        <v>146</v>
      </c>
      <c r="BM345" s="231" t="s">
        <v>376</v>
      </c>
    </row>
    <row r="346" s="14" customFormat="1">
      <c r="A346" s="14"/>
      <c r="B346" s="244"/>
      <c r="C346" s="245"/>
      <c r="D346" s="235" t="s">
        <v>148</v>
      </c>
      <c r="E346" s="246" t="s">
        <v>1</v>
      </c>
      <c r="F346" s="247" t="s">
        <v>377</v>
      </c>
      <c r="G346" s="245"/>
      <c r="H346" s="248">
        <v>4.1120000000000001</v>
      </c>
      <c r="I346" s="249"/>
      <c r="J346" s="245"/>
      <c r="K346" s="245"/>
      <c r="L346" s="250"/>
      <c r="M346" s="251"/>
      <c r="N346" s="252"/>
      <c r="O346" s="252"/>
      <c r="P346" s="252"/>
      <c r="Q346" s="252"/>
      <c r="R346" s="252"/>
      <c r="S346" s="252"/>
      <c r="T346" s="253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54" t="s">
        <v>148</v>
      </c>
      <c r="AU346" s="254" t="s">
        <v>157</v>
      </c>
      <c r="AV346" s="14" t="s">
        <v>91</v>
      </c>
      <c r="AW346" s="14" t="s">
        <v>36</v>
      </c>
      <c r="AX346" s="14" t="s">
        <v>81</v>
      </c>
      <c r="AY346" s="254" t="s">
        <v>139</v>
      </c>
    </row>
    <row r="347" s="15" customFormat="1">
      <c r="A347" s="15"/>
      <c r="B347" s="255"/>
      <c r="C347" s="256"/>
      <c r="D347" s="235" t="s">
        <v>148</v>
      </c>
      <c r="E347" s="257" t="s">
        <v>1</v>
      </c>
      <c r="F347" s="258" t="s">
        <v>151</v>
      </c>
      <c r="G347" s="256"/>
      <c r="H347" s="259">
        <v>4.1120000000000001</v>
      </c>
      <c r="I347" s="260"/>
      <c r="J347" s="256"/>
      <c r="K347" s="256"/>
      <c r="L347" s="261"/>
      <c r="M347" s="262"/>
      <c r="N347" s="263"/>
      <c r="O347" s="263"/>
      <c r="P347" s="263"/>
      <c r="Q347" s="263"/>
      <c r="R347" s="263"/>
      <c r="S347" s="263"/>
      <c r="T347" s="264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T347" s="265" t="s">
        <v>148</v>
      </c>
      <c r="AU347" s="265" t="s">
        <v>157</v>
      </c>
      <c r="AV347" s="15" t="s">
        <v>146</v>
      </c>
      <c r="AW347" s="15" t="s">
        <v>36</v>
      </c>
      <c r="AX347" s="15" t="s">
        <v>89</v>
      </c>
      <c r="AY347" s="265" t="s">
        <v>139</v>
      </c>
    </row>
    <row r="348" s="12" customFormat="1" ht="22.8" customHeight="1">
      <c r="A348" s="12"/>
      <c r="B348" s="204"/>
      <c r="C348" s="205"/>
      <c r="D348" s="206" t="s">
        <v>80</v>
      </c>
      <c r="E348" s="218" t="s">
        <v>146</v>
      </c>
      <c r="F348" s="218" t="s">
        <v>378</v>
      </c>
      <c r="G348" s="205"/>
      <c r="H348" s="205"/>
      <c r="I348" s="208"/>
      <c r="J348" s="219">
        <f>BK348</f>
        <v>0</v>
      </c>
      <c r="K348" s="205"/>
      <c r="L348" s="210"/>
      <c r="M348" s="211"/>
      <c r="N348" s="212"/>
      <c r="O348" s="212"/>
      <c r="P348" s="213">
        <f>SUM(P349:P391)</f>
        <v>0</v>
      </c>
      <c r="Q348" s="212"/>
      <c r="R348" s="213">
        <f>SUM(R349:R391)</f>
        <v>93.977567020000009</v>
      </c>
      <c r="S348" s="212"/>
      <c r="T348" s="214">
        <f>SUM(T349:T391)</f>
        <v>0</v>
      </c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R348" s="215" t="s">
        <v>89</v>
      </c>
      <c r="AT348" s="216" t="s">
        <v>80</v>
      </c>
      <c r="AU348" s="216" t="s">
        <v>89</v>
      </c>
      <c r="AY348" s="215" t="s">
        <v>139</v>
      </c>
      <c r="BK348" s="217">
        <f>SUM(BK349:BK391)</f>
        <v>0</v>
      </c>
    </row>
    <row r="349" s="2" customFormat="1" ht="33" customHeight="1">
      <c r="A349" s="40"/>
      <c r="B349" s="41"/>
      <c r="C349" s="220" t="s">
        <v>379</v>
      </c>
      <c r="D349" s="220" t="s">
        <v>141</v>
      </c>
      <c r="E349" s="221" t="s">
        <v>380</v>
      </c>
      <c r="F349" s="222" t="s">
        <v>381</v>
      </c>
      <c r="G349" s="223" t="s">
        <v>203</v>
      </c>
      <c r="H349" s="224">
        <v>0.5</v>
      </c>
      <c r="I349" s="225"/>
      <c r="J349" s="226">
        <f>ROUND(I349*H349,2)</f>
        <v>0</v>
      </c>
      <c r="K349" s="222" t="s">
        <v>145</v>
      </c>
      <c r="L349" s="46"/>
      <c r="M349" s="227" t="s">
        <v>1</v>
      </c>
      <c r="N349" s="228" t="s">
        <v>46</v>
      </c>
      <c r="O349" s="93"/>
      <c r="P349" s="229">
        <f>O349*H349</f>
        <v>0</v>
      </c>
      <c r="Q349" s="229">
        <v>0</v>
      </c>
      <c r="R349" s="229">
        <f>Q349*H349</f>
        <v>0</v>
      </c>
      <c r="S349" s="229">
        <v>0</v>
      </c>
      <c r="T349" s="230">
        <f>S349*H349</f>
        <v>0</v>
      </c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R349" s="231" t="s">
        <v>146</v>
      </c>
      <c r="AT349" s="231" t="s">
        <v>141</v>
      </c>
      <c r="AU349" s="231" t="s">
        <v>91</v>
      </c>
      <c r="AY349" s="19" t="s">
        <v>139</v>
      </c>
      <c r="BE349" s="232">
        <f>IF(N349="základní",J349,0)</f>
        <v>0</v>
      </c>
      <c r="BF349" s="232">
        <f>IF(N349="snížená",J349,0)</f>
        <v>0</v>
      </c>
      <c r="BG349" s="232">
        <f>IF(N349="zákl. přenesená",J349,0)</f>
        <v>0</v>
      </c>
      <c r="BH349" s="232">
        <f>IF(N349="sníž. přenesená",J349,0)</f>
        <v>0</v>
      </c>
      <c r="BI349" s="232">
        <f>IF(N349="nulová",J349,0)</f>
        <v>0</v>
      </c>
      <c r="BJ349" s="19" t="s">
        <v>89</v>
      </c>
      <c r="BK349" s="232">
        <f>ROUND(I349*H349,2)</f>
        <v>0</v>
      </c>
      <c r="BL349" s="19" t="s">
        <v>146</v>
      </c>
      <c r="BM349" s="231" t="s">
        <v>382</v>
      </c>
    </row>
    <row r="350" s="13" customFormat="1">
      <c r="A350" s="13"/>
      <c r="B350" s="233"/>
      <c r="C350" s="234"/>
      <c r="D350" s="235" t="s">
        <v>148</v>
      </c>
      <c r="E350" s="236" t="s">
        <v>1</v>
      </c>
      <c r="F350" s="237" t="s">
        <v>383</v>
      </c>
      <c r="G350" s="234"/>
      <c r="H350" s="236" t="s">
        <v>1</v>
      </c>
      <c r="I350" s="238"/>
      <c r="J350" s="234"/>
      <c r="K350" s="234"/>
      <c r="L350" s="239"/>
      <c r="M350" s="240"/>
      <c r="N350" s="241"/>
      <c r="O350" s="241"/>
      <c r="P350" s="241"/>
      <c r="Q350" s="241"/>
      <c r="R350" s="241"/>
      <c r="S350" s="241"/>
      <c r="T350" s="242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3" t="s">
        <v>148</v>
      </c>
      <c r="AU350" s="243" t="s">
        <v>91</v>
      </c>
      <c r="AV350" s="13" t="s">
        <v>89</v>
      </c>
      <c r="AW350" s="13" t="s">
        <v>36</v>
      </c>
      <c r="AX350" s="13" t="s">
        <v>81</v>
      </c>
      <c r="AY350" s="243" t="s">
        <v>139</v>
      </c>
    </row>
    <row r="351" s="14" customFormat="1">
      <c r="A351" s="14"/>
      <c r="B351" s="244"/>
      <c r="C351" s="245"/>
      <c r="D351" s="235" t="s">
        <v>148</v>
      </c>
      <c r="E351" s="246" t="s">
        <v>1</v>
      </c>
      <c r="F351" s="247" t="s">
        <v>384</v>
      </c>
      <c r="G351" s="245"/>
      <c r="H351" s="248">
        <v>0.5</v>
      </c>
      <c r="I351" s="249"/>
      <c r="J351" s="245"/>
      <c r="K351" s="245"/>
      <c r="L351" s="250"/>
      <c r="M351" s="251"/>
      <c r="N351" s="252"/>
      <c r="O351" s="252"/>
      <c r="P351" s="252"/>
      <c r="Q351" s="252"/>
      <c r="R351" s="252"/>
      <c r="S351" s="252"/>
      <c r="T351" s="253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54" t="s">
        <v>148</v>
      </c>
      <c r="AU351" s="254" t="s">
        <v>91</v>
      </c>
      <c r="AV351" s="14" t="s">
        <v>91</v>
      </c>
      <c r="AW351" s="14" t="s">
        <v>36</v>
      </c>
      <c r="AX351" s="14" t="s">
        <v>81</v>
      </c>
      <c r="AY351" s="254" t="s">
        <v>139</v>
      </c>
    </row>
    <row r="352" s="15" customFormat="1">
      <c r="A352" s="15"/>
      <c r="B352" s="255"/>
      <c r="C352" s="256"/>
      <c r="D352" s="235" t="s">
        <v>148</v>
      </c>
      <c r="E352" s="257" t="s">
        <v>1</v>
      </c>
      <c r="F352" s="258" t="s">
        <v>151</v>
      </c>
      <c r="G352" s="256"/>
      <c r="H352" s="259">
        <v>0.5</v>
      </c>
      <c r="I352" s="260"/>
      <c r="J352" s="256"/>
      <c r="K352" s="256"/>
      <c r="L352" s="261"/>
      <c r="M352" s="262"/>
      <c r="N352" s="263"/>
      <c r="O352" s="263"/>
      <c r="P352" s="263"/>
      <c r="Q352" s="263"/>
      <c r="R352" s="263"/>
      <c r="S352" s="263"/>
      <c r="T352" s="264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T352" s="265" t="s">
        <v>148</v>
      </c>
      <c r="AU352" s="265" t="s">
        <v>91</v>
      </c>
      <c r="AV352" s="15" t="s">
        <v>146</v>
      </c>
      <c r="AW352" s="15" t="s">
        <v>36</v>
      </c>
      <c r="AX352" s="15" t="s">
        <v>89</v>
      </c>
      <c r="AY352" s="265" t="s">
        <v>139</v>
      </c>
    </row>
    <row r="353" s="2" customFormat="1" ht="33" customHeight="1">
      <c r="A353" s="40"/>
      <c r="B353" s="41"/>
      <c r="C353" s="220" t="s">
        <v>385</v>
      </c>
      <c r="D353" s="220" t="s">
        <v>141</v>
      </c>
      <c r="E353" s="221" t="s">
        <v>386</v>
      </c>
      <c r="F353" s="222" t="s">
        <v>387</v>
      </c>
      <c r="G353" s="223" t="s">
        <v>203</v>
      </c>
      <c r="H353" s="224">
        <v>49.478000000000002</v>
      </c>
      <c r="I353" s="225"/>
      <c r="J353" s="226">
        <f>ROUND(I353*H353,2)</f>
        <v>0</v>
      </c>
      <c r="K353" s="222" t="s">
        <v>145</v>
      </c>
      <c r="L353" s="46"/>
      <c r="M353" s="227" t="s">
        <v>1</v>
      </c>
      <c r="N353" s="228" t="s">
        <v>46</v>
      </c>
      <c r="O353" s="93"/>
      <c r="P353" s="229">
        <f>O353*H353</f>
        <v>0</v>
      </c>
      <c r="Q353" s="229">
        <v>1.8907700000000001</v>
      </c>
      <c r="R353" s="229">
        <f>Q353*H353</f>
        <v>93.551518060000006</v>
      </c>
      <c r="S353" s="229">
        <v>0</v>
      </c>
      <c r="T353" s="230">
        <f>S353*H353</f>
        <v>0</v>
      </c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R353" s="231" t="s">
        <v>146</v>
      </c>
      <c r="AT353" s="231" t="s">
        <v>141</v>
      </c>
      <c r="AU353" s="231" t="s">
        <v>91</v>
      </c>
      <c r="AY353" s="19" t="s">
        <v>139</v>
      </c>
      <c r="BE353" s="232">
        <f>IF(N353="základní",J353,0)</f>
        <v>0</v>
      </c>
      <c r="BF353" s="232">
        <f>IF(N353="snížená",J353,0)</f>
        <v>0</v>
      </c>
      <c r="BG353" s="232">
        <f>IF(N353="zákl. přenesená",J353,0)</f>
        <v>0</v>
      </c>
      <c r="BH353" s="232">
        <f>IF(N353="sníž. přenesená",J353,0)</f>
        <v>0</v>
      </c>
      <c r="BI353" s="232">
        <f>IF(N353="nulová",J353,0)</f>
        <v>0</v>
      </c>
      <c r="BJ353" s="19" t="s">
        <v>89</v>
      </c>
      <c r="BK353" s="232">
        <f>ROUND(I353*H353,2)</f>
        <v>0</v>
      </c>
      <c r="BL353" s="19" t="s">
        <v>146</v>
      </c>
      <c r="BM353" s="231" t="s">
        <v>388</v>
      </c>
    </row>
    <row r="354" s="13" customFormat="1">
      <c r="A354" s="13"/>
      <c r="B354" s="233"/>
      <c r="C354" s="234"/>
      <c r="D354" s="235" t="s">
        <v>148</v>
      </c>
      <c r="E354" s="236" t="s">
        <v>1</v>
      </c>
      <c r="F354" s="237" t="s">
        <v>231</v>
      </c>
      <c r="G354" s="234"/>
      <c r="H354" s="236" t="s">
        <v>1</v>
      </c>
      <c r="I354" s="238"/>
      <c r="J354" s="234"/>
      <c r="K354" s="234"/>
      <c r="L354" s="239"/>
      <c r="M354" s="240"/>
      <c r="N354" s="241"/>
      <c r="O354" s="241"/>
      <c r="P354" s="241"/>
      <c r="Q354" s="241"/>
      <c r="R354" s="241"/>
      <c r="S354" s="241"/>
      <c r="T354" s="242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43" t="s">
        <v>148</v>
      </c>
      <c r="AU354" s="243" t="s">
        <v>91</v>
      </c>
      <c r="AV354" s="13" t="s">
        <v>89</v>
      </c>
      <c r="AW354" s="13" t="s">
        <v>36</v>
      </c>
      <c r="AX354" s="13" t="s">
        <v>81</v>
      </c>
      <c r="AY354" s="243" t="s">
        <v>139</v>
      </c>
    </row>
    <row r="355" s="13" customFormat="1">
      <c r="A355" s="13"/>
      <c r="B355" s="233"/>
      <c r="C355" s="234"/>
      <c r="D355" s="235" t="s">
        <v>148</v>
      </c>
      <c r="E355" s="236" t="s">
        <v>1</v>
      </c>
      <c r="F355" s="237" t="s">
        <v>239</v>
      </c>
      <c r="G355" s="234"/>
      <c r="H355" s="236" t="s">
        <v>1</v>
      </c>
      <c r="I355" s="238"/>
      <c r="J355" s="234"/>
      <c r="K355" s="234"/>
      <c r="L355" s="239"/>
      <c r="M355" s="240"/>
      <c r="N355" s="241"/>
      <c r="O355" s="241"/>
      <c r="P355" s="241"/>
      <c r="Q355" s="241"/>
      <c r="R355" s="241"/>
      <c r="S355" s="241"/>
      <c r="T355" s="242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3" t="s">
        <v>148</v>
      </c>
      <c r="AU355" s="243" t="s">
        <v>91</v>
      </c>
      <c r="AV355" s="13" t="s">
        <v>89</v>
      </c>
      <c r="AW355" s="13" t="s">
        <v>36</v>
      </c>
      <c r="AX355" s="13" t="s">
        <v>81</v>
      </c>
      <c r="AY355" s="243" t="s">
        <v>139</v>
      </c>
    </row>
    <row r="356" s="14" customFormat="1">
      <c r="A356" s="14"/>
      <c r="B356" s="244"/>
      <c r="C356" s="245"/>
      <c r="D356" s="235" t="s">
        <v>148</v>
      </c>
      <c r="E356" s="246" t="s">
        <v>1</v>
      </c>
      <c r="F356" s="247" t="s">
        <v>389</v>
      </c>
      <c r="G356" s="245"/>
      <c r="H356" s="248">
        <v>45.322000000000003</v>
      </c>
      <c r="I356" s="249"/>
      <c r="J356" s="245"/>
      <c r="K356" s="245"/>
      <c r="L356" s="250"/>
      <c r="M356" s="251"/>
      <c r="N356" s="252"/>
      <c r="O356" s="252"/>
      <c r="P356" s="252"/>
      <c r="Q356" s="252"/>
      <c r="R356" s="252"/>
      <c r="S356" s="252"/>
      <c r="T356" s="253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54" t="s">
        <v>148</v>
      </c>
      <c r="AU356" s="254" t="s">
        <v>91</v>
      </c>
      <c r="AV356" s="14" t="s">
        <v>91</v>
      </c>
      <c r="AW356" s="14" t="s">
        <v>36</v>
      </c>
      <c r="AX356" s="14" t="s">
        <v>81</v>
      </c>
      <c r="AY356" s="254" t="s">
        <v>139</v>
      </c>
    </row>
    <row r="357" s="14" customFormat="1">
      <c r="A357" s="14"/>
      <c r="B357" s="244"/>
      <c r="C357" s="245"/>
      <c r="D357" s="235" t="s">
        <v>148</v>
      </c>
      <c r="E357" s="246" t="s">
        <v>1</v>
      </c>
      <c r="F357" s="247" t="s">
        <v>390</v>
      </c>
      <c r="G357" s="245"/>
      <c r="H357" s="248">
        <v>0.40300000000000002</v>
      </c>
      <c r="I357" s="249"/>
      <c r="J357" s="245"/>
      <c r="K357" s="245"/>
      <c r="L357" s="250"/>
      <c r="M357" s="251"/>
      <c r="N357" s="252"/>
      <c r="O357" s="252"/>
      <c r="P357" s="252"/>
      <c r="Q357" s="252"/>
      <c r="R357" s="252"/>
      <c r="S357" s="252"/>
      <c r="T357" s="253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54" t="s">
        <v>148</v>
      </c>
      <c r="AU357" s="254" t="s">
        <v>91</v>
      </c>
      <c r="AV357" s="14" t="s">
        <v>91</v>
      </c>
      <c r="AW357" s="14" t="s">
        <v>36</v>
      </c>
      <c r="AX357" s="14" t="s">
        <v>81</v>
      </c>
      <c r="AY357" s="254" t="s">
        <v>139</v>
      </c>
    </row>
    <row r="358" s="14" customFormat="1">
      <c r="A358" s="14"/>
      <c r="B358" s="244"/>
      <c r="C358" s="245"/>
      <c r="D358" s="235" t="s">
        <v>148</v>
      </c>
      <c r="E358" s="246" t="s">
        <v>1</v>
      </c>
      <c r="F358" s="247" t="s">
        <v>391</v>
      </c>
      <c r="G358" s="245"/>
      <c r="H358" s="248">
        <v>1.1659999999999999</v>
      </c>
      <c r="I358" s="249"/>
      <c r="J358" s="245"/>
      <c r="K358" s="245"/>
      <c r="L358" s="250"/>
      <c r="M358" s="251"/>
      <c r="N358" s="252"/>
      <c r="O358" s="252"/>
      <c r="P358" s="252"/>
      <c r="Q358" s="252"/>
      <c r="R358" s="252"/>
      <c r="S358" s="252"/>
      <c r="T358" s="253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54" t="s">
        <v>148</v>
      </c>
      <c r="AU358" s="254" t="s">
        <v>91</v>
      </c>
      <c r="AV358" s="14" t="s">
        <v>91</v>
      </c>
      <c r="AW358" s="14" t="s">
        <v>36</v>
      </c>
      <c r="AX358" s="14" t="s">
        <v>81</v>
      </c>
      <c r="AY358" s="254" t="s">
        <v>139</v>
      </c>
    </row>
    <row r="359" s="14" customFormat="1">
      <c r="A359" s="14"/>
      <c r="B359" s="244"/>
      <c r="C359" s="245"/>
      <c r="D359" s="235" t="s">
        <v>148</v>
      </c>
      <c r="E359" s="246" t="s">
        <v>1</v>
      </c>
      <c r="F359" s="247" t="s">
        <v>392</v>
      </c>
      <c r="G359" s="245"/>
      <c r="H359" s="248">
        <v>1.2789999999999999</v>
      </c>
      <c r="I359" s="249"/>
      <c r="J359" s="245"/>
      <c r="K359" s="245"/>
      <c r="L359" s="250"/>
      <c r="M359" s="251"/>
      <c r="N359" s="252"/>
      <c r="O359" s="252"/>
      <c r="P359" s="252"/>
      <c r="Q359" s="252"/>
      <c r="R359" s="252"/>
      <c r="S359" s="252"/>
      <c r="T359" s="253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54" t="s">
        <v>148</v>
      </c>
      <c r="AU359" s="254" t="s">
        <v>91</v>
      </c>
      <c r="AV359" s="14" t="s">
        <v>91</v>
      </c>
      <c r="AW359" s="14" t="s">
        <v>36</v>
      </c>
      <c r="AX359" s="14" t="s">
        <v>81</v>
      </c>
      <c r="AY359" s="254" t="s">
        <v>139</v>
      </c>
    </row>
    <row r="360" s="14" customFormat="1">
      <c r="A360" s="14"/>
      <c r="B360" s="244"/>
      <c r="C360" s="245"/>
      <c r="D360" s="235" t="s">
        <v>148</v>
      </c>
      <c r="E360" s="246" t="s">
        <v>1</v>
      </c>
      <c r="F360" s="247" t="s">
        <v>393</v>
      </c>
      <c r="G360" s="245"/>
      <c r="H360" s="248">
        <v>1.3080000000000001</v>
      </c>
      <c r="I360" s="249"/>
      <c r="J360" s="245"/>
      <c r="K360" s="245"/>
      <c r="L360" s="250"/>
      <c r="M360" s="251"/>
      <c r="N360" s="252"/>
      <c r="O360" s="252"/>
      <c r="P360" s="252"/>
      <c r="Q360" s="252"/>
      <c r="R360" s="252"/>
      <c r="S360" s="252"/>
      <c r="T360" s="253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54" t="s">
        <v>148</v>
      </c>
      <c r="AU360" s="254" t="s">
        <v>91</v>
      </c>
      <c r="AV360" s="14" t="s">
        <v>91</v>
      </c>
      <c r="AW360" s="14" t="s">
        <v>36</v>
      </c>
      <c r="AX360" s="14" t="s">
        <v>81</v>
      </c>
      <c r="AY360" s="254" t="s">
        <v>139</v>
      </c>
    </row>
    <row r="361" s="15" customFormat="1">
      <c r="A361" s="15"/>
      <c r="B361" s="255"/>
      <c r="C361" s="256"/>
      <c r="D361" s="235" t="s">
        <v>148</v>
      </c>
      <c r="E361" s="257" t="s">
        <v>1</v>
      </c>
      <c r="F361" s="258" t="s">
        <v>151</v>
      </c>
      <c r="G361" s="256"/>
      <c r="H361" s="259">
        <v>49.478000000000002</v>
      </c>
      <c r="I361" s="260"/>
      <c r="J361" s="256"/>
      <c r="K361" s="256"/>
      <c r="L361" s="261"/>
      <c r="M361" s="262"/>
      <c r="N361" s="263"/>
      <c r="O361" s="263"/>
      <c r="P361" s="263"/>
      <c r="Q361" s="263"/>
      <c r="R361" s="263"/>
      <c r="S361" s="263"/>
      <c r="T361" s="264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T361" s="265" t="s">
        <v>148</v>
      </c>
      <c r="AU361" s="265" t="s">
        <v>91</v>
      </c>
      <c r="AV361" s="15" t="s">
        <v>146</v>
      </c>
      <c r="AW361" s="15" t="s">
        <v>36</v>
      </c>
      <c r="AX361" s="15" t="s">
        <v>89</v>
      </c>
      <c r="AY361" s="265" t="s">
        <v>139</v>
      </c>
    </row>
    <row r="362" s="2" customFormat="1" ht="33" customHeight="1">
      <c r="A362" s="40"/>
      <c r="B362" s="41"/>
      <c r="C362" s="220" t="s">
        <v>394</v>
      </c>
      <c r="D362" s="220" t="s">
        <v>141</v>
      </c>
      <c r="E362" s="221" t="s">
        <v>395</v>
      </c>
      <c r="F362" s="222" t="s">
        <v>396</v>
      </c>
      <c r="G362" s="223" t="s">
        <v>203</v>
      </c>
      <c r="H362" s="224">
        <v>4.2690000000000001</v>
      </c>
      <c r="I362" s="225"/>
      <c r="J362" s="226">
        <f>ROUND(I362*H362,2)</f>
        <v>0</v>
      </c>
      <c r="K362" s="222" t="s">
        <v>145</v>
      </c>
      <c r="L362" s="46"/>
      <c r="M362" s="227" t="s">
        <v>1</v>
      </c>
      <c r="N362" s="228" t="s">
        <v>46</v>
      </c>
      <c r="O362" s="93"/>
      <c r="P362" s="229">
        <f>O362*H362</f>
        <v>0</v>
      </c>
      <c r="Q362" s="229">
        <v>0</v>
      </c>
      <c r="R362" s="229">
        <f>Q362*H362</f>
        <v>0</v>
      </c>
      <c r="S362" s="229">
        <v>0</v>
      </c>
      <c r="T362" s="230">
        <f>S362*H362</f>
        <v>0</v>
      </c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R362" s="231" t="s">
        <v>146</v>
      </c>
      <c r="AT362" s="231" t="s">
        <v>141</v>
      </c>
      <c r="AU362" s="231" t="s">
        <v>91</v>
      </c>
      <c r="AY362" s="19" t="s">
        <v>139</v>
      </c>
      <c r="BE362" s="232">
        <f>IF(N362="základní",J362,0)</f>
        <v>0</v>
      </c>
      <c r="BF362" s="232">
        <f>IF(N362="snížená",J362,0)</f>
        <v>0</v>
      </c>
      <c r="BG362" s="232">
        <f>IF(N362="zákl. přenesená",J362,0)</f>
        <v>0</v>
      </c>
      <c r="BH362" s="232">
        <f>IF(N362="sníž. přenesená",J362,0)</f>
        <v>0</v>
      </c>
      <c r="BI362" s="232">
        <f>IF(N362="nulová",J362,0)</f>
        <v>0</v>
      </c>
      <c r="BJ362" s="19" t="s">
        <v>89</v>
      </c>
      <c r="BK362" s="232">
        <f>ROUND(I362*H362,2)</f>
        <v>0</v>
      </c>
      <c r="BL362" s="19" t="s">
        <v>146</v>
      </c>
      <c r="BM362" s="231" t="s">
        <v>397</v>
      </c>
    </row>
    <row r="363" s="13" customFormat="1">
      <c r="A363" s="13"/>
      <c r="B363" s="233"/>
      <c r="C363" s="234"/>
      <c r="D363" s="235" t="s">
        <v>148</v>
      </c>
      <c r="E363" s="236" t="s">
        <v>1</v>
      </c>
      <c r="F363" s="237" t="s">
        <v>398</v>
      </c>
      <c r="G363" s="234"/>
      <c r="H363" s="236" t="s">
        <v>1</v>
      </c>
      <c r="I363" s="238"/>
      <c r="J363" s="234"/>
      <c r="K363" s="234"/>
      <c r="L363" s="239"/>
      <c r="M363" s="240"/>
      <c r="N363" s="241"/>
      <c r="O363" s="241"/>
      <c r="P363" s="241"/>
      <c r="Q363" s="241"/>
      <c r="R363" s="241"/>
      <c r="S363" s="241"/>
      <c r="T363" s="242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3" t="s">
        <v>148</v>
      </c>
      <c r="AU363" s="243" t="s">
        <v>91</v>
      </c>
      <c r="AV363" s="13" t="s">
        <v>89</v>
      </c>
      <c r="AW363" s="13" t="s">
        <v>36</v>
      </c>
      <c r="AX363" s="13" t="s">
        <v>81</v>
      </c>
      <c r="AY363" s="243" t="s">
        <v>139</v>
      </c>
    </row>
    <row r="364" s="14" customFormat="1">
      <c r="A364" s="14"/>
      <c r="B364" s="244"/>
      <c r="C364" s="245"/>
      <c r="D364" s="235" t="s">
        <v>148</v>
      </c>
      <c r="E364" s="246" t="s">
        <v>1</v>
      </c>
      <c r="F364" s="247" t="s">
        <v>399</v>
      </c>
      <c r="G364" s="245"/>
      <c r="H364" s="248">
        <v>0.040000000000000001</v>
      </c>
      <c r="I364" s="249"/>
      <c r="J364" s="245"/>
      <c r="K364" s="245"/>
      <c r="L364" s="250"/>
      <c r="M364" s="251"/>
      <c r="N364" s="252"/>
      <c r="O364" s="252"/>
      <c r="P364" s="252"/>
      <c r="Q364" s="252"/>
      <c r="R364" s="252"/>
      <c r="S364" s="252"/>
      <c r="T364" s="253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54" t="s">
        <v>148</v>
      </c>
      <c r="AU364" s="254" t="s">
        <v>91</v>
      </c>
      <c r="AV364" s="14" t="s">
        <v>91</v>
      </c>
      <c r="AW364" s="14" t="s">
        <v>36</v>
      </c>
      <c r="AX364" s="14" t="s">
        <v>81</v>
      </c>
      <c r="AY364" s="254" t="s">
        <v>139</v>
      </c>
    </row>
    <row r="365" s="14" customFormat="1">
      <c r="A365" s="14"/>
      <c r="B365" s="244"/>
      <c r="C365" s="245"/>
      <c r="D365" s="235" t="s">
        <v>148</v>
      </c>
      <c r="E365" s="246" t="s">
        <v>1</v>
      </c>
      <c r="F365" s="247" t="s">
        <v>400</v>
      </c>
      <c r="G365" s="245"/>
      <c r="H365" s="248">
        <v>0.12</v>
      </c>
      <c r="I365" s="249"/>
      <c r="J365" s="245"/>
      <c r="K365" s="245"/>
      <c r="L365" s="250"/>
      <c r="M365" s="251"/>
      <c r="N365" s="252"/>
      <c r="O365" s="252"/>
      <c r="P365" s="252"/>
      <c r="Q365" s="252"/>
      <c r="R365" s="252"/>
      <c r="S365" s="252"/>
      <c r="T365" s="253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54" t="s">
        <v>148</v>
      </c>
      <c r="AU365" s="254" t="s">
        <v>91</v>
      </c>
      <c r="AV365" s="14" t="s">
        <v>91</v>
      </c>
      <c r="AW365" s="14" t="s">
        <v>36</v>
      </c>
      <c r="AX365" s="14" t="s">
        <v>81</v>
      </c>
      <c r="AY365" s="254" t="s">
        <v>139</v>
      </c>
    </row>
    <row r="366" s="14" customFormat="1">
      <c r="A366" s="14"/>
      <c r="B366" s="244"/>
      <c r="C366" s="245"/>
      <c r="D366" s="235" t="s">
        <v>148</v>
      </c>
      <c r="E366" s="246" t="s">
        <v>1</v>
      </c>
      <c r="F366" s="247" t="s">
        <v>401</v>
      </c>
      <c r="G366" s="245"/>
      <c r="H366" s="248">
        <v>0.040000000000000001</v>
      </c>
      <c r="I366" s="249"/>
      <c r="J366" s="245"/>
      <c r="K366" s="245"/>
      <c r="L366" s="250"/>
      <c r="M366" s="251"/>
      <c r="N366" s="252"/>
      <c r="O366" s="252"/>
      <c r="P366" s="252"/>
      <c r="Q366" s="252"/>
      <c r="R366" s="252"/>
      <c r="S366" s="252"/>
      <c r="T366" s="253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54" t="s">
        <v>148</v>
      </c>
      <c r="AU366" s="254" t="s">
        <v>91</v>
      </c>
      <c r="AV366" s="14" t="s">
        <v>91</v>
      </c>
      <c r="AW366" s="14" t="s">
        <v>36</v>
      </c>
      <c r="AX366" s="14" t="s">
        <v>81</v>
      </c>
      <c r="AY366" s="254" t="s">
        <v>139</v>
      </c>
    </row>
    <row r="367" s="14" customFormat="1">
      <c r="A367" s="14"/>
      <c r="B367" s="244"/>
      <c r="C367" s="245"/>
      <c r="D367" s="235" t="s">
        <v>148</v>
      </c>
      <c r="E367" s="246" t="s">
        <v>1</v>
      </c>
      <c r="F367" s="247" t="s">
        <v>402</v>
      </c>
      <c r="G367" s="245"/>
      <c r="H367" s="248">
        <v>0.12</v>
      </c>
      <c r="I367" s="249"/>
      <c r="J367" s="245"/>
      <c r="K367" s="245"/>
      <c r="L367" s="250"/>
      <c r="M367" s="251"/>
      <c r="N367" s="252"/>
      <c r="O367" s="252"/>
      <c r="P367" s="252"/>
      <c r="Q367" s="252"/>
      <c r="R367" s="252"/>
      <c r="S367" s="252"/>
      <c r="T367" s="253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54" t="s">
        <v>148</v>
      </c>
      <c r="AU367" s="254" t="s">
        <v>91</v>
      </c>
      <c r="AV367" s="14" t="s">
        <v>91</v>
      </c>
      <c r="AW367" s="14" t="s">
        <v>36</v>
      </c>
      <c r="AX367" s="14" t="s">
        <v>81</v>
      </c>
      <c r="AY367" s="254" t="s">
        <v>139</v>
      </c>
    </row>
    <row r="368" s="14" customFormat="1">
      <c r="A368" s="14"/>
      <c r="B368" s="244"/>
      <c r="C368" s="245"/>
      <c r="D368" s="235" t="s">
        <v>148</v>
      </c>
      <c r="E368" s="246" t="s">
        <v>1</v>
      </c>
      <c r="F368" s="247" t="s">
        <v>403</v>
      </c>
      <c r="G368" s="245"/>
      <c r="H368" s="248">
        <v>0.52900000000000003</v>
      </c>
      <c r="I368" s="249"/>
      <c r="J368" s="245"/>
      <c r="K368" s="245"/>
      <c r="L368" s="250"/>
      <c r="M368" s="251"/>
      <c r="N368" s="252"/>
      <c r="O368" s="252"/>
      <c r="P368" s="252"/>
      <c r="Q368" s="252"/>
      <c r="R368" s="252"/>
      <c r="S368" s="252"/>
      <c r="T368" s="253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54" t="s">
        <v>148</v>
      </c>
      <c r="AU368" s="254" t="s">
        <v>91</v>
      </c>
      <c r="AV368" s="14" t="s">
        <v>91</v>
      </c>
      <c r="AW368" s="14" t="s">
        <v>36</v>
      </c>
      <c r="AX368" s="14" t="s">
        <v>81</v>
      </c>
      <c r="AY368" s="254" t="s">
        <v>139</v>
      </c>
    </row>
    <row r="369" s="14" customFormat="1">
      <c r="A369" s="14"/>
      <c r="B369" s="244"/>
      <c r="C369" s="245"/>
      <c r="D369" s="235" t="s">
        <v>148</v>
      </c>
      <c r="E369" s="246" t="s">
        <v>1</v>
      </c>
      <c r="F369" s="247" t="s">
        <v>404</v>
      </c>
      <c r="G369" s="245"/>
      <c r="H369" s="248">
        <v>2.6400000000000001</v>
      </c>
      <c r="I369" s="249"/>
      <c r="J369" s="245"/>
      <c r="K369" s="245"/>
      <c r="L369" s="250"/>
      <c r="M369" s="251"/>
      <c r="N369" s="252"/>
      <c r="O369" s="252"/>
      <c r="P369" s="252"/>
      <c r="Q369" s="252"/>
      <c r="R369" s="252"/>
      <c r="S369" s="252"/>
      <c r="T369" s="253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54" t="s">
        <v>148</v>
      </c>
      <c r="AU369" s="254" t="s">
        <v>91</v>
      </c>
      <c r="AV369" s="14" t="s">
        <v>91</v>
      </c>
      <c r="AW369" s="14" t="s">
        <v>36</v>
      </c>
      <c r="AX369" s="14" t="s">
        <v>81</v>
      </c>
      <c r="AY369" s="254" t="s">
        <v>139</v>
      </c>
    </row>
    <row r="370" s="14" customFormat="1">
      <c r="A370" s="14"/>
      <c r="B370" s="244"/>
      <c r="C370" s="245"/>
      <c r="D370" s="235" t="s">
        <v>148</v>
      </c>
      <c r="E370" s="246" t="s">
        <v>1</v>
      </c>
      <c r="F370" s="247" t="s">
        <v>405</v>
      </c>
      <c r="G370" s="245"/>
      <c r="H370" s="248">
        <v>0.12</v>
      </c>
      <c r="I370" s="249"/>
      <c r="J370" s="245"/>
      <c r="K370" s="245"/>
      <c r="L370" s="250"/>
      <c r="M370" s="251"/>
      <c r="N370" s="252"/>
      <c r="O370" s="252"/>
      <c r="P370" s="252"/>
      <c r="Q370" s="252"/>
      <c r="R370" s="252"/>
      <c r="S370" s="252"/>
      <c r="T370" s="253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54" t="s">
        <v>148</v>
      </c>
      <c r="AU370" s="254" t="s">
        <v>91</v>
      </c>
      <c r="AV370" s="14" t="s">
        <v>91</v>
      </c>
      <c r="AW370" s="14" t="s">
        <v>36</v>
      </c>
      <c r="AX370" s="14" t="s">
        <v>81</v>
      </c>
      <c r="AY370" s="254" t="s">
        <v>139</v>
      </c>
    </row>
    <row r="371" s="13" customFormat="1">
      <c r="A371" s="13"/>
      <c r="B371" s="233"/>
      <c r="C371" s="234"/>
      <c r="D371" s="235" t="s">
        <v>148</v>
      </c>
      <c r="E371" s="236" t="s">
        <v>1</v>
      </c>
      <c r="F371" s="237" t="s">
        <v>406</v>
      </c>
      <c r="G371" s="234"/>
      <c r="H371" s="236" t="s">
        <v>1</v>
      </c>
      <c r="I371" s="238"/>
      <c r="J371" s="234"/>
      <c r="K371" s="234"/>
      <c r="L371" s="239"/>
      <c r="M371" s="240"/>
      <c r="N371" s="241"/>
      <c r="O371" s="241"/>
      <c r="P371" s="241"/>
      <c r="Q371" s="241"/>
      <c r="R371" s="241"/>
      <c r="S371" s="241"/>
      <c r="T371" s="242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43" t="s">
        <v>148</v>
      </c>
      <c r="AU371" s="243" t="s">
        <v>91</v>
      </c>
      <c r="AV371" s="13" t="s">
        <v>89</v>
      </c>
      <c r="AW371" s="13" t="s">
        <v>36</v>
      </c>
      <c r="AX371" s="13" t="s">
        <v>81</v>
      </c>
      <c r="AY371" s="243" t="s">
        <v>139</v>
      </c>
    </row>
    <row r="372" s="14" customFormat="1">
      <c r="A372" s="14"/>
      <c r="B372" s="244"/>
      <c r="C372" s="245"/>
      <c r="D372" s="235" t="s">
        <v>148</v>
      </c>
      <c r="E372" s="246" t="s">
        <v>1</v>
      </c>
      <c r="F372" s="247" t="s">
        <v>407</v>
      </c>
      <c r="G372" s="245"/>
      <c r="H372" s="248">
        <v>0.33000000000000002</v>
      </c>
      <c r="I372" s="249"/>
      <c r="J372" s="245"/>
      <c r="K372" s="245"/>
      <c r="L372" s="250"/>
      <c r="M372" s="251"/>
      <c r="N372" s="252"/>
      <c r="O372" s="252"/>
      <c r="P372" s="252"/>
      <c r="Q372" s="252"/>
      <c r="R372" s="252"/>
      <c r="S372" s="252"/>
      <c r="T372" s="253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54" t="s">
        <v>148</v>
      </c>
      <c r="AU372" s="254" t="s">
        <v>91</v>
      </c>
      <c r="AV372" s="14" t="s">
        <v>91</v>
      </c>
      <c r="AW372" s="14" t="s">
        <v>36</v>
      </c>
      <c r="AX372" s="14" t="s">
        <v>81</v>
      </c>
      <c r="AY372" s="254" t="s">
        <v>139</v>
      </c>
    </row>
    <row r="373" s="13" customFormat="1">
      <c r="A373" s="13"/>
      <c r="B373" s="233"/>
      <c r="C373" s="234"/>
      <c r="D373" s="235" t="s">
        <v>148</v>
      </c>
      <c r="E373" s="236" t="s">
        <v>1</v>
      </c>
      <c r="F373" s="237" t="s">
        <v>408</v>
      </c>
      <c r="G373" s="234"/>
      <c r="H373" s="236" t="s">
        <v>1</v>
      </c>
      <c r="I373" s="238"/>
      <c r="J373" s="234"/>
      <c r="K373" s="234"/>
      <c r="L373" s="239"/>
      <c r="M373" s="240"/>
      <c r="N373" s="241"/>
      <c r="O373" s="241"/>
      <c r="P373" s="241"/>
      <c r="Q373" s="241"/>
      <c r="R373" s="241"/>
      <c r="S373" s="241"/>
      <c r="T373" s="242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3" t="s">
        <v>148</v>
      </c>
      <c r="AU373" s="243" t="s">
        <v>91</v>
      </c>
      <c r="AV373" s="13" t="s">
        <v>89</v>
      </c>
      <c r="AW373" s="13" t="s">
        <v>36</v>
      </c>
      <c r="AX373" s="13" t="s">
        <v>81</v>
      </c>
      <c r="AY373" s="243" t="s">
        <v>139</v>
      </c>
    </row>
    <row r="374" s="14" customFormat="1">
      <c r="A374" s="14"/>
      <c r="B374" s="244"/>
      <c r="C374" s="245"/>
      <c r="D374" s="235" t="s">
        <v>148</v>
      </c>
      <c r="E374" s="246" t="s">
        <v>1</v>
      </c>
      <c r="F374" s="247" t="s">
        <v>409</v>
      </c>
      <c r="G374" s="245"/>
      <c r="H374" s="248">
        <v>0.33000000000000002</v>
      </c>
      <c r="I374" s="249"/>
      <c r="J374" s="245"/>
      <c r="K374" s="245"/>
      <c r="L374" s="250"/>
      <c r="M374" s="251"/>
      <c r="N374" s="252"/>
      <c r="O374" s="252"/>
      <c r="P374" s="252"/>
      <c r="Q374" s="252"/>
      <c r="R374" s="252"/>
      <c r="S374" s="252"/>
      <c r="T374" s="253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54" t="s">
        <v>148</v>
      </c>
      <c r="AU374" s="254" t="s">
        <v>91</v>
      </c>
      <c r="AV374" s="14" t="s">
        <v>91</v>
      </c>
      <c r="AW374" s="14" t="s">
        <v>36</v>
      </c>
      <c r="AX374" s="14" t="s">
        <v>81</v>
      </c>
      <c r="AY374" s="254" t="s">
        <v>139</v>
      </c>
    </row>
    <row r="375" s="15" customFormat="1">
      <c r="A375" s="15"/>
      <c r="B375" s="255"/>
      <c r="C375" s="256"/>
      <c r="D375" s="235" t="s">
        <v>148</v>
      </c>
      <c r="E375" s="257" t="s">
        <v>1</v>
      </c>
      <c r="F375" s="258" t="s">
        <v>151</v>
      </c>
      <c r="G375" s="256"/>
      <c r="H375" s="259">
        <v>4.2690000000000001</v>
      </c>
      <c r="I375" s="260"/>
      <c r="J375" s="256"/>
      <c r="K375" s="256"/>
      <c r="L375" s="261"/>
      <c r="M375" s="262"/>
      <c r="N375" s="263"/>
      <c r="O375" s="263"/>
      <c r="P375" s="263"/>
      <c r="Q375" s="263"/>
      <c r="R375" s="263"/>
      <c r="S375" s="263"/>
      <c r="T375" s="264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T375" s="265" t="s">
        <v>148</v>
      </c>
      <c r="AU375" s="265" t="s">
        <v>91</v>
      </c>
      <c r="AV375" s="15" t="s">
        <v>146</v>
      </c>
      <c r="AW375" s="15" t="s">
        <v>36</v>
      </c>
      <c r="AX375" s="15" t="s">
        <v>89</v>
      </c>
      <c r="AY375" s="265" t="s">
        <v>139</v>
      </c>
    </row>
    <row r="376" s="2" customFormat="1" ht="24.15" customHeight="1">
      <c r="A376" s="40"/>
      <c r="B376" s="41"/>
      <c r="C376" s="220" t="s">
        <v>410</v>
      </c>
      <c r="D376" s="220" t="s">
        <v>141</v>
      </c>
      <c r="E376" s="221" t="s">
        <v>411</v>
      </c>
      <c r="F376" s="222" t="s">
        <v>412</v>
      </c>
      <c r="G376" s="223" t="s">
        <v>263</v>
      </c>
      <c r="H376" s="224">
        <v>32.082000000000001</v>
      </c>
      <c r="I376" s="225"/>
      <c r="J376" s="226">
        <f>ROUND(I376*H376,2)</f>
        <v>0</v>
      </c>
      <c r="K376" s="222" t="s">
        <v>145</v>
      </c>
      <c r="L376" s="46"/>
      <c r="M376" s="227" t="s">
        <v>1</v>
      </c>
      <c r="N376" s="228" t="s">
        <v>46</v>
      </c>
      <c r="O376" s="93"/>
      <c r="P376" s="229">
        <f>O376*H376</f>
        <v>0</v>
      </c>
      <c r="Q376" s="229">
        <v>0.01328</v>
      </c>
      <c r="R376" s="229">
        <f>Q376*H376</f>
        <v>0.42604896000000003</v>
      </c>
      <c r="S376" s="229">
        <v>0</v>
      </c>
      <c r="T376" s="230">
        <f>S376*H376</f>
        <v>0</v>
      </c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R376" s="231" t="s">
        <v>146</v>
      </c>
      <c r="AT376" s="231" t="s">
        <v>141</v>
      </c>
      <c r="AU376" s="231" t="s">
        <v>91</v>
      </c>
      <c r="AY376" s="19" t="s">
        <v>139</v>
      </c>
      <c r="BE376" s="232">
        <f>IF(N376="základní",J376,0)</f>
        <v>0</v>
      </c>
      <c r="BF376" s="232">
        <f>IF(N376="snížená",J376,0)</f>
        <v>0</v>
      </c>
      <c r="BG376" s="232">
        <f>IF(N376="zákl. přenesená",J376,0)</f>
        <v>0</v>
      </c>
      <c r="BH376" s="232">
        <f>IF(N376="sníž. přenesená",J376,0)</f>
        <v>0</v>
      </c>
      <c r="BI376" s="232">
        <f>IF(N376="nulová",J376,0)</f>
        <v>0</v>
      </c>
      <c r="BJ376" s="19" t="s">
        <v>89</v>
      </c>
      <c r="BK376" s="232">
        <f>ROUND(I376*H376,2)</f>
        <v>0</v>
      </c>
      <c r="BL376" s="19" t="s">
        <v>146</v>
      </c>
      <c r="BM376" s="231" t="s">
        <v>413</v>
      </c>
    </row>
    <row r="377" s="13" customFormat="1">
      <c r="A377" s="13"/>
      <c r="B377" s="233"/>
      <c r="C377" s="234"/>
      <c r="D377" s="235" t="s">
        <v>148</v>
      </c>
      <c r="E377" s="236" t="s">
        <v>1</v>
      </c>
      <c r="F377" s="237" t="s">
        <v>398</v>
      </c>
      <c r="G377" s="234"/>
      <c r="H377" s="236" t="s">
        <v>1</v>
      </c>
      <c r="I377" s="238"/>
      <c r="J377" s="234"/>
      <c r="K377" s="234"/>
      <c r="L377" s="239"/>
      <c r="M377" s="240"/>
      <c r="N377" s="241"/>
      <c r="O377" s="241"/>
      <c r="P377" s="241"/>
      <c r="Q377" s="241"/>
      <c r="R377" s="241"/>
      <c r="S377" s="241"/>
      <c r="T377" s="242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3" t="s">
        <v>148</v>
      </c>
      <c r="AU377" s="243" t="s">
        <v>91</v>
      </c>
      <c r="AV377" s="13" t="s">
        <v>89</v>
      </c>
      <c r="AW377" s="13" t="s">
        <v>36</v>
      </c>
      <c r="AX377" s="13" t="s">
        <v>81</v>
      </c>
      <c r="AY377" s="243" t="s">
        <v>139</v>
      </c>
    </row>
    <row r="378" s="14" customFormat="1">
      <c r="A378" s="14"/>
      <c r="B378" s="244"/>
      <c r="C378" s="245"/>
      <c r="D378" s="235" t="s">
        <v>148</v>
      </c>
      <c r="E378" s="246" t="s">
        <v>1</v>
      </c>
      <c r="F378" s="247" t="s">
        <v>414</v>
      </c>
      <c r="G378" s="245"/>
      <c r="H378" s="248">
        <v>0.54900000000000004</v>
      </c>
      <c r="I378" s="249"/>
      <c r="J378" s="245"/>
      <c r="K378" s="245"/>
      <c r="L378" s="250"/>
      <c r="M378" s="251"/>
      <c r="N378" s="252"/>
      <c r="O378" s="252"/>
      <c r="P378" s="252"/>
      <c r="Q378" s="252"/>
      <c r="R378" s="252"/>
      <c r="S378" s="252"/>
      <c r="T378" s="253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54" t="s">
        <v>148</v>
      </c>
      <c r="AU378" s="254" t="s">
        <v>91</v>
      </c>
      <c r="AV378" s="14" t="s">
        <v>91</v>
      </c>
      <c r="AW378" s="14" t="s">
        <v>36</v>
      </c>
      <c r="AX378" s="14" t="s">
        <v>81</v>
      </c>
      <c r="AY378" s="254" t="s">
        <v>139</v>
      </c>
    </row>
    <row r="379" s="14" customFormat="1">
      <c r="A379" s="14"/>
      <c r="B379" s="244"/>
      <c r="C379" s="245"/>
      <c r="D379" s="235" t="s">
        <v>148</v>
      </c>
      <c r="E379" s="246" t="s">
        <v>1</v>
      </c>
      <c r="F379" s="247" t="s">
        <v>415</v>
      </c>
      <c r="G379" s="245"/>
      <c r="H379" s="248">
        <v>1.345</v>
      </c>
      <c r="I379" s="249"/>
      <c r="J379" s="245"/>
      <c r="K379" s="245"/>
      <c r="L379" s="250"/>
      <c r="M379" s="251"/>
      <c r="N379" s="252"/>
      <c r="O379" s="252"/>
      <c r="P379" s="252"/>
      <c r="Q379" s="252"/>
      <c r="R379" s="252"/>
      <c r="S379" s="252"/>
      <c r="T379" s="253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54" t="s">
        <v>148</v>
      </c>
      <c r="AU379" s="254" t="s">
        <v>91</v>
      </c>
      <c r="AV379" s="14" t="s">
        <v>91</v>
      </c>
      <c r="AW379" s="14" t="s">
        <v>36</v>
      </c>
      <c r="AX379" s="14" t="s">
        <v>81</v>
      </c>
      <c r="AY379" s="254" t="s">
        <v>139</v>
      </c>
    </row>
    <row r="380" s="14" customFormat="1">
      <c r="A380" s="14"/>
      <c r="B380" s="244"/>
      <c r="C380" s="245"/>
      <c r="D380" s="235" t="s">
        <v>148</v>
      </c>
      <c r="E380" s="246" t="s">
        <v>1</v>
      </c>
      <c r="F380" s="247" t="s">
        <v>416</v>
      </c>
      <c r="G380" s="245"/>
      <c r="H380" s="248">
        <v>0.54900000000000004</v>
      </c>
      <c r="I380" s="249"/>
      <c r="J380" s="245"/>
      <c r="K380" s="245"/>
      <c r="L380" s="250"/>
      <c r="M380" s="251"/>
      <c r="N380" s="252"/>
      <c r="O380" s="252"/>
      <c r="P380" s="252"/>
      <c r="Q380" s="252"/>
      <c r="R380" s="252"/>
      <c r="S380" s="252"/>
      <c r="T380" s="253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54" t="s">
        <v>148</v>
      </c>
      <c r="AU380" s="254" t="s">
        <v>91</v>
      </c>
      <c r="AV380" s="14" t="s">
        <v>91</v>
      </c>
      <c r="AW380" s="14" t="s">
        <v>36</v>
      </c>
      <c r="AX380" s="14" t="s">
        <v>81</v>
      </c>
      <c r="AY380" s="254" t="s">
        <v>139</v>
      </c>
    </row>
    <row r="381" s="14" customFormat="1">
      <c r="A381" s="14"/>
      <c r="B381" s="244"/>
      <c r="C381" s="245"/>
      <c r="D381" s="235" t="s">
        <v>148</v>
      </c>
      <c r="E381" s="246" t="s">
        <v>1</v>
      </c>
      <c r="F381" s="247" t="s">
        <v>417</v>
      </c>
      <c r="G381" s="245"/>
      <c r="H381" s="248">
        <v>1.345</v>
      </c>
      <c r="I381" s="249"/>
      <c r="J381" s="245"/>
      <c r="K381" s="245"/>
      <c r="L381" s="250"/>
      <c r="M381" s="251"/>
      <c r="N381" s="252"/>
      <c r="O381" s="252"/>
      <c r="P381" s="252"/>
      <c r="Q381" s="252"/>
      <c r="R381" s="252"/>
      <c r="S381" s="252"/>
      <c r="T381" s="253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54" t="s">
        <v>148</v>
      </c>
      <c r="AU381" s="254" t="s">
        <v>91</v>
      </c>
      <c r="AV381" s="14" t="s">
        <v>91</v>
      </c>
      <c r="AW381" s="14" t="s">
        <v>36</v>
      </c>
      <c r="AX381" s="14" t="s">
        <v>81</v>
      </c>
      <c r="AY381" s="254" t="s">
        <v>139</v>
      </c>
    </row>
    <row r="382" s="14" customFormat="1">
      <c r="A382" s="14"/>
      <c r="B382" s="244"/>
      <c r="C382" s="245"/>
      <c r="D382" s="235" t="s">
        <v>148</v>
      </c>
      <c r="E382" s="246" t="s">
        <v>1</v>
      </c>
      <c r="F382" s="247" t="s">
        <v>418</v>
      </c>
      <c r="G382" s="245"/>
      <c r="H382" s="248">
        <v>2.6240000000000001</v>
      </c>
      <c r="I382" s="249"/>
      <c r="J382" s="245"/>
      <c r="K382" s="245"/>
      <c r="L382" s="250"/>
      <c r="M382" s="251"/>
      <c r="N382" s="252"/>
      <c r="O382" s="252"/>
      <c r="P382" s="252"/>
      <c r="Q382" s="252"/>
      <c r="R382" s="252"/>
      <c r="S382" s="252"/>
      <c r="T382" s="253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54" t="s">
        <v>148</v>
      </c>
      <c r="AU382" s="254" t="s">
        <v>91</v>
      </c>
      <c r="AV382" s="14" t="s">
        <v>91</v>
      </c>
      <c r="AW382" s="14" t="s">
        <v>36</v>
      </c>
      <c r="AX382" s="14" t="s">
        <v>81</v>
      </c>
      <c r="AY382" s="254" t="s">
        <v>139</v>
      </c>
    </row>
    <row r="383" s="14" customFormat="1">
      <c r="A383" s="14"/>
      <c r="B383" s="244"/>
      <c r="C383" s="245"/>
      <c r="D383" s="235" t="s">
        <v>148</v>
      </c>
      <c r="E383" s="246" t="s">
        <v>1</v>
      </c>
      <c r="F383" s="247" t="s">
        <v>419</v>
      </c>
      <c r="G383" s="245"/>
      <c r="H383" s="248">
        <v>19.353999999999999</v>
      </c>
      <c r="I383" s="249"/>
      <c r="J383" s="245"/>
      <c r="K383" s="245"/>
      <c r="L383" s="250"/>
      <c r="M383" s="251"/>
      <c r="N383" s="252"/>
      <c r="O383" s="252"/>
      <c r="P383" s="252"/>
      <c r="Q383" s="252"/>
      <c r="R383" s="252"/>
      <c r="S383" s="252"/>
      <c r="T383" s="253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54" t="s">
        <v>148</v>
      </c>
      <c r="AU383" s="254" t="s">
        <v>91</v>
      </c>
      <c r="AV383" s="14" t="s">
        <v>91</v>
      </c>
      <c r="AW383" s="14" t="s">
        <v>36</v>
      </c>
      <c r="AX383" s="14" t="s">
        <v>81</v>
      </c>
      <c r="AY383" s="254" t="s">
        <v>139</v>
      </c>
    </row>
    <row r="384" s="14" customFormat="1">
      <c r="A384" s="14"/>
      <c r="B384" s="244"/>
      <c r="C384" s="245"/>
      <c r="D384" s="235" t="s">
        <v>148</v>
      </c>
      <c r="E384" s="246" t="s">
        <v>1</v>
      </c>
      <c r="F384" s="247" t="s">
        <v>420</v>
      </c>
      <c r="G384" s="245"/>
      <c r="H384" s="248">
        <v>1.478</v>
      </c>
      <c r="I384" s="249"/>
      <c r="J384" s="245"/>
      <c r="K384" s="245"/>
      <c r="L384" s="250"/>
      <c r="M384" s="251"/>
      <c r="N384" s="252"/>
      <c r="O384" s="252"/>
      <c r="P384" s="252"/>
      <c r="Q384" s="252"/>
      <c r="R384" s="252"/>
      <c r="S384" s="252"/>
      <c r="T384" s="253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54" t="s">
        <v>148</v>
      </c>
      <c r="AU384" s="254" t="s">
        <v>91</v>
      </c>
      <c r="AV384" s="14" t="s">
        <v>91</v>
      </c>
      <c r="AW384" s="14" t="s">
        <v>36</v>
      </c>
      <c r="AX384" s="14" t="s">
        <v>81</v>
      </c>
      <c r="AY384" s="254" t="s">
        <v>139</v>
      </c>
    </row>
    <row r="385" s="13" customFormat="1">
      <c r="A385" s="13"/>
      <c r="B385" s="233"/>
      <c r="C385" s="234"/>
      <c r="D385" s="235" t="s">
        <v>148</v>
      </c>
      <c r="E385" s="236" t="s">
        <v>1</v>
      </c>
      <c r="F385" s="237" t="s">
        <v>406</v>
      </c>
      <c r="G385" s="234"/>
      <c r="H385" s="236" t="s">
        <v>1</v>
      </c>
      <c r="I385" s="238"/>
      <c r="J385" s="234"/>
      <c r="K385" s="234"/>
      <c r="L385" s="239"/>
      <c r="M385" s="240"/>
      <c r="N385" s="241"/>
      <c r="O385" s="241"/>
      <c r="P385" s="241"/>
      <c r="Q385" s="241"/>
      <c r="R385" s="241"/>
      <c r="S385" s="241"/>
      <c r="T385" s="242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43" t="s">
        <v>148</v>
      </c>
      <c r="AU385" s="243" t="s">
        <v>91</v>
      </c>
      <c r="AV385" s="13" t="s">
        <v>89</v>
      </c>
      <c r="AW385" s="13" t="s">
        <v>36</v>
      </c>
      <c r="AX385" s="13" t="s">
        <v>81</v>
      </c>
      <c r="AY385" s="243" t="s">
        <v>139</v>
      </c>
    </row>
    <row r="386" s="14" customFormat="1">
      <c r="A386" s="14"/>
      <c r="B386" s="244"/>
      <c r="C386" s="245"/>
      <c r="D386" s="235" t="s">
        <v>148</v>
      </c>
      <c r="E386" s="246" t="s">
        <v>1</v>
      </c>
      <c r="F386" s="247" t="s">
        <v>421</v>
      </c>
      <c r="G386" s="245"/>
      <c r="H386" s="248">
        <v>2.419</v>
      </c>
      <c r="I386" s="249"/>
      <c r="J386" s="245"/>
      <c r="K386" s="245"/>
      <c r="L386" s="250"/>
      <c r="M386" s="251"/>
      <c r="N386" s="252"/>
      <c r="O386" s="252"/>
      <c r="P386" s="252"/>
      <c r="Q386" s="252"/>
      <c r="R386" s="252"/>
      <c r="S386" s="252"/>
      <c r="T386" s="253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54" t="s">
        <v>148</v>
      </c>
      <c r="AU386" s="254" t="s">
        <v>91</v>
      </c>
      <c r="AV386" s="14" t="s">
        <v>91</v>
      </c>
      <c r="AW386" s="14" t="s">
        <v>36</v>
      </c>
      <c r="AX386" s="14" t="s">
        <v>81</v>
      </c>
      <c r="AY386" s="254" t="s">
        <v>139</v>
      </c>
    </row>
    <row r="387" s="13" customFormat="1">
      <c r="A387" s="13"/>
      <c r="B387" s="233"/>
      <c r="C387" s="234"/>
      <c r="D387" s="235" t="s">
        <v>148</v>
      </c>
      <c r="E387" s="236" t="s">
        <v>1</v>
      </c>
      <c r="F387" s="237" t="s">
        <v>408</v>
      </c>
      <c r="G387" s="234"/>
      <c r="H387" s="236" t="s">
        <v>1</v>
      </c>
      <c r="I387" s="238"/>
      <c r="J387" s="234"/>
      <c r="K387" s="234"/>
      <c r="L387" s="239"/>
      <c r="M387" s="240"/>
      <c r="N387" s="241"/>
      <c r="O387" s="241"/>
      <c r="P387" s="241"/>
      <c r="Q387" s="241"/>
      <c r="R387" s="241"/>
      <c r="S387" s="241"/>
      <c r="T387" s="242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3" t="s">
        <v>148</v>
      </c>
      <c r="AU387" s="243" t="s">
        <v>91</v>
      </c>
      <c r="AV387" s="13" t="s">
        <v>89</v>
      </c>
      <c r="AW387" s="13" t="s">
        <v>36</v>
      </c>
      <c r="AX387" s="13" t="s">
        <v>81</v>
      </c>
      <c r="AY387" s="243" t="s">
        <v>139</v>
      </c>
    </row>
    <row r="388" s="14" customFormat="1">
      <c r="A388" s="14"/>
      <c r="B388" s="244"/>
      <c r="C388" s="245"/>
      <c r="D388" s="235" t="s">
        <v>148</v>
      </c>
      <c r="E388" s="246" t="s">
        <v>1</v>
      </c>
      <c r="F388" s="247" t="s">
        <v>422</v>
      </c>
      <c r="G388" s="245"/>
      <c r="H388" s="248">
        <v>2.419</v>
      </c>
      <c r="I388" s="249"/>
      <c r="J388" s="245"/>
      <c r="K388" s="245"/>
      <c r="L388" s="250"/>
      <c r="M388" s="251"/>
      <c r="N388" s="252"/>
      <c r="O388" s="252"/>
      <c r="P388" s="252"/>
      <c r="Q388" s="252"/>
      <c r="R388" s="252"/>
      <c r="S388" s="252"/>
      <c r="T388" s="253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54" t="s">
        <v>148</v>
      </c>
      <c r="AU388" s="254" t="s">
        <v>91</v>
      </c>
      <c r="AV388" s="14" t="s">
        <v>91</v>
      </c>
      <c r="AW388" s="14" t="s">
        <v>36</v>
      </c>
      <c r="AX388" s="14" t="s">
        <v>81</v>
      </c>
      <c r="AY388" s="254" t="s">
        <v>139</v>
      </c>
    </row>
    <row r="389" s="15" customFormat="1">
      <c r="A389" s="15"/>
      <c r="B389" s="255"/>
      <c r="C389" s="256"/>
      <c r="D389" s="235" t="s">
        <v>148</v>
      </c>
      <c r="E389" s="257" t="s">
        <v>1</v>
      </c>
      <c r="F389" s="258" t="s">
        <v>151</v>
      </c>
      <c r="G389" s="256"/>
      <c r="H389" s="259">
        <v>32.082000000000001</v>
      </c>
      <c r="I389" s="260"/>
      <c r="J389" s="256"/>
      <c r="K389" s="256"/>
      <c r="L389" s="261"/>
      <c r="M389" s="262"/>
      <c r="N389" s="263"/>
      <c r="O389" s="263"/>
      <c r="P389" s="263"/>
      <c r="Q389" s="263"/>
      <c r="R389" s="263"/>
      <c r="S389" s="263"/>
      <c r="T389" s="264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T389" s="265" t="s">
        <v>148</v>
      </c>
      <c r="AU389" s="265" t="s">
        <v>91</v>
      </c>
      <c r="AV389" s="15" t="s">
        <v>146</v>
      </c>
      <c r="AW389" s="15" t="s">
        <v>36</v>
      </c>
      <c r="AX389" s="15" t="s">
        <v>89</v>
      </c>
      <c r="AY389" s="265" t="s">
        <v>139</v>
      </c>
    </row>
    <row r="390" s="2" customFormat="1" ht="24.15" customHeight="1">
      <c r="A390" s="40"/>
      <c r="B390" s="41"/>
      <c r="C390" s="220" t="s">
        <v>423</v>
      </c>
      <c r="D390" s="220" t="s">
        <v>141</v>
      </c>
      <c r="E390" s="221" t="s">
        <v>424</v>
      </c>
      <c r="F390" s="222" t="s">
        <v>425</v>
      </c>
      <c r="G390" s="223" t="s">
        <v>263</v>
      </c>
      <c r="H390" s="224">
        <v>32.082000000000001</v>
      </c>
      <c r="I390" s="225"/>
      <c r="J390" s="226">
        <f>ROUND(I390*H390,2)</f>
        <v>0</v>
      </c>
      <c r="K390" s="222" t="s">
        <v>145</v>
      </c>
      <c r="L390" s="46"/>
      <c r="M390" s="227" t="s">
        <v>1</v>
      </c>
      <c r="N390" s="228" t="s">
        <v>46</v>
      </c>
      <c r="O390" s="93"/>
      <c r="P390" s="229">
        <f>O390*H390</f>
        <v>0</v>
      </c>
      <c r="Q390" s="229">
        <v>0</v>
      </c>
      <c r="R390" s="229">
        <f>Q390*H390</f>
        <v>0</v>
      </c>
      <c r="S390" s="229">
        <v>0</v>
      </c>
      <c r="T390" s="230">
        <f>S390*H390</f>
        <v>0</v>
      </c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R390" s="231" t="s">
        <v>146</v>
      </c>
      <c r="AT390" s="231" t="s">
        <v>141</v>
      </c>
      <c r="AU390" s="231" t="s">
        <v>91</v>
      </c>
      <c r="AY390" s="19" t="s">
        <v>139</v>
      </c>
      <c r="BE390" s="232">
        <f>IF(N390="základní",J390,0)</f>
        <v>0</v>
      </c>
      <c r="BF390" s="232">
        <f>IF(N390="snížená",J390,0)</f>
        <v>0</v>
      </c>
      <c r="BG390" s="232">
        <f>IF(N390="zákl. přenesená",J390,0)</f>
        <v>0</v>
      </c>
      <c r="BH390" s="232">
        <f>IF(N390="sníž. přenesená",J390,0)</f>
        <v>0</v>
      </c>
      <c r="BI390" s="232">
        <f>IF(N390="nulová",J390,0)</f>
        <v>0</v>
      </c>
      <c r="BJ390" s="19" t="s">
        <v>89</v>
      </c>
      <c r="BK390" s="232">
        <f>ROUND(I390*H390,2)</f>
        <v>0</v>
      </c>
      <c r="BL390" s="19" t="s">
        <v>146</v>
      </c>
      <c r="BM390" s="231" t="s">
        <v>426</v>
      </c>
    </row>
    <row r="391" s="14" customFormat="1">
      <c r="A391" s="14"/>
      <c r="B391" s="244"/>
      <c r="C391" s="245"/>
      <c r="D391" s="235" t="s">
        <v>148</v>
      </c>
      <c r="E391" s="246" t="s">
        <v>1</v>
      </c>
      <c r="F391" s="247" t="s">
        <v>427</v>
      </c>
      <c r="G391" s="245"/>
      <c r="H391" s="248">
        <v>32.082000000000001</v>
      </c>
      <c r="I391" s="249"/>
      <c r="J391" s="245"/>
      <c r="K391" s="245"/>
      <c r="L391" s="250"/>
      <c r="M391" s="251"/>
      <c r="N391" s="252"/>
      <c r="O391" s="252"/>
      <c r="P391" s="252"/>
      <c r="Q391" s="252"/>
      <c r="R391" s="252"/>
      <c r="S391" s="252"/>
      <c r="T391" s="253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54" t="s">
        <v>148</v>
      </c>
      <c r="AU391" s="254" t="s">
        <v>91</v>
      </c>
      <c r="AV391" s="14" t="s">
        <v>91</v>
      </c>
      <c r="AW391" s="14" t="s">
        <v>36</v>
      </c>
      <c r="AX391" s="14" t="s">
        <v>89</v>
      </c>
      <c r="AY391" s="254" t="s">
        <v>139</v>
      </c>
    </row>
    <row r="392" s="12" customFormat="1" ht="22.8" customHeight="1">
      <c r="A392" s="12"/>
      <c r="B392" s="204"/>
      <c r="C392" s="205"/>
      <c r="D392" s="206" t="s">
        <v>80</v>
      </c>
      <c r="E392" s="218" t="s">
        <v>173</v>
      </c>
      <c r="F392" s="218" t="s">
        <v>428</v>
      </c>
      <c r="G392" s="205"/>
      <c r="H392" s="205"/>
      <c r="I392" s="208"/>
      <c r="J392" s="219">
        <f>BK392</f>
        <v>0</v>
      </c>
      <c r="K392" s="205"/>
      <c r="L392" s="210"/>
      <c r="M392" s="211"/>
      <c r="N392" s="212"/>
      <c r="O392" s="212"/>
      <c r="P392" s="213">
        <f>SUM(P393:P413)</f>
        <v>0</v>
      </c>
      <c r="Q392" s="212"/>
      <c r="R392" s="213">
        <f>SUM(R393:R413)</f>
        <v>1.63948396</v>
      </c>
      <c r="S392" s="212"/>
      <c r="T392" s="214">
        <f>SUM(T393:T413)</f>
        <v>0</v>
      </c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R392" s="215" t="s">
        <v>89</v>
      </c>
      <c r="AT392" s="216" t="s">
        <v>80</v>
      </c>
      <c r="AU392" s="216" t="s">
        <v>89</v>
      </c>
      <c r="AY392" s="215" t="s">
        <v>139</v>
      </c>
      <c r="BK392" s="217">
        <f>SUM(BK393:BK413)</f>
        <v>0</v>
      </c>
    </row>
    <row r="393" s="2" customFormat="1" ht="21.75" customHeight="1">
      <c r="A393" s="40"/>
      <c r="B393" s="41"/>
      <c r="C393" s="220" t="s">
        <v>429</v>
      </c>
      <c r="D393" s="220" t="s">
        <v>141</v>
      </c>
      <c r="E393" s="221" t="s">
        <v>430</v>
      </c>
      <c r="F393" s="222" t="s">
        <v>431</v>
      </c>
      <c r="G393" s="223" t="s">
        <v>263</v>
      </c>
      <c r="H393" s="224">
        <v>8.5679999999999996</v>
      </c>
      <c r="I393" s="225"/>
      <c r="J393" s="226">
        <f>ROUND(I393*H393,2)</f>
        <v>0</v>
      </c>
      <c r="K393" s="222" t="s">
        <v>145</v>
      </c>
      <c r="L393" s="46"/>
      <c r="M393" s="227" t="s">
        <v>1</v>
      </c>
      <c r="N393" s="228" t="s">
        <v>46</v>
      </c>
      <c r="O393" s="93"/>
      <c r="P393" s="229">
        <f>O393*H393</f>
        <v>0</v>
      </c>
      <c r="Q393" s="229">
        <v>0</v>
      </c>
      <c r="R393" s="229">
        <f>Q393*H393</f>
        <v>0</v>
      </c>
      <c r="S393" s="229">
        <v>0</v>
      </c>
      <c r="T393" s="230">
        <f>S393*H393</f>
        <v>0</v>
      </c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R393" s="231" t="s">
        <v>146</v>
      </c>
      <c r="AT393" s="231" t="s">
        <v>141</v>
      </c>
      <c r="AU393" s="231" t="s">
        <v>91</v>
      </c>
      <c r="AY393" s="19" t="s">
        <v>139</v>
      </c>
      <c r="BE393" s="232">
        <f>IF(N393="základní",J393,0)</f>
        <v>0</v>
      </c>
      <c r="BF393" s="232">
        <f>IF(N393="snížená",J393,0)</f>
        <v>0</v>
      </c>
      <c r="BG393" s="232">
        <f>IF(N393="zákl. přenesená",J393,0)</f>
        <v>0</v>
      </c>
      <c r="BH393" s="232">
        <f>IF(N393="sníž. přenesená",J393,0)</f>
        <v>0</v>
      </c>
      <c r="BI393" s="232">
        <f>IF(N393="nulová",J393,0)</f>
        <v>0</v>
      </c>
      <c r="BJ393" s="19" t="s">
        <v>89</v>
      </c>
      <c r="BK393" s="232">
        <f>ROUND(I393*H393,2)</f>
        <v>0</v>
      </c>
      <c r="BL393" s="19" t="s">
        <v>146</v>
      </c>
      <c r="BM393" s="231" t="s">
        <v>432</v>
      </c>
    </row>
    <row r="394" s="13" customFormat="1">
      <c r="A394" s="13"/>
      <c r="B394" s="233"/>
      <c r="C394" s="234"/>
      <c r="D394" s="235" t="s">
        <v>148</v>
      </c>
      <c r="E394" s="236" t="s">
        <v>1</v>
      </c>
      <c r="F394" s="237" t="s">
        <v>344</v>
      </c>
      <c r="G394" s="234"/>
      <c r="H394" s="236" t="s">
        <v>1</v>
      </c>
      <c r="I394" s="238"/>
      <c r="J394" s="234"/>
      <c r="K394" s="234"/>
      <c r="L394" s="239"/>
      <c r="M394" s="240"/>
      <c r="N394" s="241"/>
      <c r="O394" s="241"/>
      <c r="P394" s="241"/>
      <c r="Q394" s="241"/>
      <c r="R394" s="241"/>
      <c r="S394" s="241"/>
      <c r="T394" s="242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3" t="s">
        <v>148</v>
      </c>
      <c r="AU394" s="243" t="s">
        <v>91</v>
      </c>
      <c r="AV394" s="13" t="s">
        <v>89</v>
      </c>
      <c r="AW394" s="13" t="s">
        <v>36</v>
      </c>
      <c r="AX394" s="13" t="s">
        <v>81</v>
      </c>
      <c r="AY394" s="243" t="s">
        <v>139</v>
      </c>
    </row>
    <row r="395" s="13" customFormat="1">
      <c r="A395" s="13"/>
      <c r="B395" s="233"/>
      <c r="C395" s="234"/>
      <c r="D395" s="235" t="s">
        <v>148</v>
      </c>
      <c r="E395" s="236" t="s">
        <v>1</v>
      </c>
      <c r="F395" s="237" t="s">
        <v>433</v>
      </c>
      <c r="G395" s="234"/>
      <c r="H395" s="236" t="s">
        <v>1</v>
      </c>
      <c r="I395" s="238"/>
      <c r="J395" s="234"/>
      <c r="K395" s="234"/>
      <c r="L395" s="239"/>
      <c r="M395" s="240"/>
      <c r="N395" s="241"/>
      <c r="O395" s="241"/>
      <c r="P395" s="241"/>
      <c r="Q395" s="241"/>
      <c r="R395" s="241"/>
      <c r="S395" s="241"/>
      <c r="T395" s="242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43" t="s">
        <v>148</v>
      </c>
      <c r="AU395" s="243" t="s">
        <v>91</v>
      </c>
      <c r="AV395" s="13" t="s">
        <v>89</v>
      </c>
      <c r="AW395" s="13" t="s">
        <v>36</v>
      </c>
      <c r="AX395" s="13" t="s">
        <v>81</v>
      </c>
      <c r="AY395" s="243" t="s">
        <v>139</v>
      </c>
    </row>
    <row r="396" s="14" customFormat="1">
      <c r="A396" s="14"/>
      <c r="B396" s="244"/>
      <c r="C396" s="245"/>
      <c r="D396" s="235" t="s">
        <v>148</v>
      </c>
      <c r="E396" s="246" t="s">
        <v>1</v>
      </c>
      <c r="F396" s="247" t="s">
        <v>345</v>
      </c>
      <c r="G396" s="245"/>
      <c r="H396" s="248">
        <v>8.5679999999999996</v>
      </c>
      <c r="I396" s="249"/>
      <c r="J396" s="245"/>
      <c r="K396" s="245"/>
      <c r="L396" s="250"/>
      <c r="M396" s="251"/>
      <c r="N396" s="252"/>
      <c r="O396" s="252"/>
      <c r="P396" s="252"/>
      <c r="Q396" s="252"/>
      <c r="R396" s="252"/>
      <c r="S396" s="252"/>
      <c r="T396" s="253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54" t="s">
        <v>148</v>
      </c>
      <c r="AU396" s="254" t="s">
        <v>91</v>
      </c>
      <c r="AV396" s="14" t="s">
        <v>91</v>
      </c>
      <c r="AW396" s="14" t="s">
        <v>36</v>
      </c>
      <c r="AX396" s="14" t="s">
        <v>81</v>
      </c>
      <c r="AY396" s="254" t="s">
        <v>139</v>
      </c>
    </row>
    <row r="397" s="15" customFormat="1">
      <c r="A397" s="15"/>
      <c r="B397" s="255"/>
      <c r="C397" s="256"/>
      <c r="D397" s="235" t="s">
        <v>148</v>
      </c>
      <c r="E397" s="257" t="s">
        <v>1</v>
      </c>
      <c r="F397" s="258" t="s">
        <v>151</v>
      </c>
      <c r="G397" s="256"/>
      <c r="H397" s="259">
        <v>8.5679999999999996</v>
      </c>
      <c r="I397" s="260"/>
      <c r="J397" s="256"/>
      <c r="K397" s="256"/>
      <c r="L397" s="261"/>
      <c r="M397" s="262"/>
      <c r="N397" s="263"/>
      <c r="O397" s="263"/>
      <c r="P397" s="263"/>
      <c r="Q397" s="263"/>
      <c r="R397" s="263"/>
      <c r="S397" s="263"/>
      <c r="T397" s="264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T397" s="265" t="s">
        <v>148</v>
      </c>
      <c r="AU397" s="265" t="s">
        <v>91</v>
      </c>
      <c r="AV397" s="15" t="s">
        <v>146</v>
      </c>
      <c r="AW397" s="15" t="s">
        <v>36</v>
      </c>
      <c r="AX397" s="15" t="s">
        <v>89</v>
      </c>
      <c r="AY397" s="265" t="s">
        <v>139</v>
      </c>
    </row>
    <row r="398" s="2" customFormat="1" ht="21.75" customHeight="1">
      <c r="A398" s="40"/>
      <c r="B398" s="41"/>
      <c r="C398" s="220" t="s">
        <v>434</v>
      </c>
      <c r="D398" s="220" t="s">
        <v>141</v>
      </c>
      <c r="E398" s="221" t="s">
        <v>435</v>
      </c>
      <c r="F398" s="222" t="s">
        <v>436</v>
      </c>
      <c r="G398" s="223" t="s">
        <v>263</v>
      </c>
      <c r="H398" s="224">
        <v>8.5679999999999996</v>
      </c>
      <c r="I398" s="225"/>
      <c r="J398" s="226">
        <f>ROUND(I398*H398,2)</f>
        <v>0</v>
      </c>
      <c r="K398" s="222" t="s">
        <v>145</v>
      </c>
      <c r="L398" s="46"/>
      <c r="M398" s="227" t="s">
        <v>1</v>
      </c>
      <c r="N398" s="228" t="s">
        <v>46</v>
      </c>
      <c r="O398" s="93"/>
      <c r="P398" s="229">
        <f>O398*H398</f>
        <v>0</v>
      </c>
      <c r="Q398" s="229">
        <v>0</v>
      </c>
      <c r="R398" s="229">
        <f>Q398*H398</f>
        <v>0</v>
      </c>
      <c r="S398" s="229">
        <v>0</v>
      </c>
      <c r="T398" s="230">
        <f>S398*H398</f>
        <v>0</v>
      </c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R398" s="231" t="s">
        <v>146</v>
      </c>
      <c r="AT398" s="231" t="s">
        <v>141</v>
      </c>
      <c r="AU398" s="231" t="s">
        <v>91</v>
      </c>
      <c r="AY398" s="19" t="s">
        <v>139</v>
      </c>
      <c r="BE398" s="232">
        <f>IF(N398="základní",J398,0)</f>
        <v>0</v>
      </c>
      <c r="BF398" s="232">
        <f>IF(N398="snížená",J398,0)</f>
        <v>0</v>
      </c>
      <c r="BG398" s="232">
        <f>IF(N398="zákl. přenesená",J398,0)</f>
        <v>0</v>
      </c>
      <c r="BH398" s="232">
        <f>IF(N398="sníž. přenesená",J398,0)</f>
        <v>0</v>
      </c>
      <c r="BI398" s="232">
        <f>IF(N398="nulová",J398,0)</f>
        <v>0</v>
      </c>
      <c r="BJ398" s="19" t="s">
        <v>89</v>
      </c>
      <c r="BK398" s="232">
        <f>ROUND(I398*H398,2)</f>
        <v>0</v>
      </c>
      <c r="BL398" s="19" t="s">
        <v>146</v>
      </c>
      <c r="BM398" s="231" t="s">
        <v>437</v>
      </c>
    </row>
    <row r="399" s="13" customFormat="1">
      <c r="A399" s="13"/>
      <c r="B399" s="233"/>
      <c r="C399" s="234"/>
      <c r="D399" s="235" t="s">
        <v>148</v>
      </c>
      <c r="E399" s="236" t="s">
        <v>1</v>
      </c>
      <c r="F399" s="237" t="s">
        <v>344</v>
      </c>
      <c r="G399" s="234"/>
      <c r="H399" s="236" t="s">
        <v>1</v>
      </c>
      <c r="I399" s="238"/>
      <c r="J399" s="234"/>
      <c r="K399" s="234"/>
      <c r="L399" s="239"/>
      <c r="M399" s="240"/>
      <c r="N399" s="241"/>
      <c r="O399" s="241"/>
      <c r="P399" s="241"/>
      <c r="Q399" s="241"/>
      <c r="R399" s="241"/>
      <c r="S399" s="241"/>
      <c r="T399" s="242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3" t="s">
        <v>148</v>
      </c>
      <c r="AU399" s="243" t="s">
        <v>91</v>
      </c>
      <c r="AV399" s="13" t="s">
        <v>89</v>
      </c>
      <c r="AW399" s="13" t="s">
        <v>36</v>
      </c>
      <c r="AX399" s="13" t="s">
        <v>81</v>
      </c>
      <c r="AY399" s="243" t="s">
        <v>139</v>
      </c>
    </row>
    <row r="400" s="13" customFormat="1">
      <c r="A400" s="13"/>
      <c r="B400" s="233"/>
      <c r="C400" s="234"/>
      <c r="D400" s="235" t="s">
        <v>148</v>
      </c>
      <c r="E400" s="236" t="s">
        <v>1</v>
      </c>
      <c r="F400" s="237" t="s">
        <v>438</v>
      </c>
      <c r="G400" s="234"/>
      <c r="H400" s="236" t="s">
        <v>1</v>
      </c>
      <c r="I400" s="238"/>
      <c r="J400" s="234"/>
      <c r="K400" s="234"/>
      <c r="L400" s="239"/>
      <c r="M400" s="240"/>
      <c r="N400" s="241"/>
      <c r="O400" s="241"/>
      <c r="P400" s="241"/>
      <c r="Q400" s="241"/>
      <c r="R400" s="241"/>
      <c r="S400" s="241"/>
      <c r="T400" s="242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3" t="s">
        <v>148</v>
      </c>
      <c r="AU400" s="243" t="s">
        <v>91</v>
      </c>
      <c r="AV400" s="13" t="s">
        <v>89</v>
      </c>
      <c r="AW400" s="13" t="s">
        <v>36</v>
      </c>
      <c r="AX400" s="13" t="s">
        <v>81</v>
      </c>
      <c r="AY400" s="243" t="s">
        <v>139</v>
      </c>
    </row>
    <row r="401" s="14" customFormat="1">
      <c r="A401" s="14"/>
      <c r="B401" s="244"/>
      <c r="C401" s="245"/>
      <c r="D401" s="235" t="s">
        <v>148</v>
      </c>
      <c r="E401" s="246" t="s">
        <v>1</v>
      </c>
      <c r="F401" s="247" t="s">
        <v>345</v>
      </c>
      <c r="G401" s="245"/>
      <c r="H401" s="248">
        <v>8.5679999999999996</v>
      </c>
      <c r="I401" s="249"/>
      <c r="J401" s="245"/>
      <c r="K401" s="245"/>
      <c r="L401" s="250"/>
      <c r="M401" s="251"/>
      <c r="N401" s="252"/>
      <c r="O401" s="252"/>
      <c r="P401" s="252"/>
      <c r="Q401" s="252"/>
      <c r="R401" s="252"/>
      <c r="S401" s="252"/>
      <c r="T401" s="253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54" t="s">
        <v>148</v>
      </c>
      <c r="AU401" s="254" t="s">
        <v>91</v>
      </c>
      <c r="AV401" s="14" t="s">
        <v>91</v>
      </c>
      <c r="AW401" s="14" t="s">
        <v>36</v>
      </c>
      <c r="AX401" s="14" t="s">
        <v>81</v>
      </c>
      <c r="AY401" s="254" t="s">
        <v>139</v>
      </c>
    </row>
    <row r="402" s="15" customFormat="1">
      <c r="A402" s="15"/>
      <c r="B402" s="255"/>
      <c r="C402" s="256"/>
      <c r="D402" s="235" t="s">
        <v>148</v>
      </c>
      <c r="E402" s="257" t="s">
        <v>1</v>
      </c>
      <c r="F402" s="258" t="s">
        <v>151</v>
      </c>
      <c r="G402" s="256"/>
      <c r="H402" s="259">
        <v>8.5679999999999996</v>
      </c>
      <c r="I402" s="260"/>
      <c r="J402" s="256"/>
      <c r="K402" s="256"/>
      <c r="L402" s="261"/>
      <c r="M402" s="262"/>
      <c r="N402" s="263"/>
      <c r="O402" s="263"/>
      <c r="P402" s="263"/>
      <c r="Q402" s="263"/>
      <c r="R402" s="263"/>
      <c r="S402" s="263"/>
      <c r="T402" s="264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T402" s="265" t="s">
        <v>148</v>
      </c>
      <c r="AU402" s="265" t="s">
        <v>91</v>
      </c>
      <c r="AV402" s="15" t="s">
        <v>146</v>
      </c>
      <c r="AW402" s="15" t="s">
        <v>36</v>
      </c>
      <c r="AX402" s="15" t="s">
        <v>89</v>
      </c>
      <c r="AY402" s="265" t="s">
        <v>139</v>
      </c>
    </row>
    <row r="403" s="2" customFormat="1" ht="24.15" customHeight="1">
      <c r="A403" s="40"/>
      <c r="B403" s="41"/>
      <c r="C403" s="220" t="s">
        <v>439</v>
      </c>
      <c r="D403" s="220" t="s">
        <v>141</v>
      </c>
      <c r="E403" s="221" t="s">
        <v>440</v>
      </c>
      <c r="F403" s="222" t="s">
        <v>441</v>
      </c>
      <c r="G403" s="223" t="s">
        <v>263</v>
      </c>
      <c r="H403" s="224">
        <v>16.018000000000001</v>
      </c>
      <c r="I403" s="225"/>
      <c r="J403" s="226">
        <f>ROUND(I403*H403,2)</f>
        <v>0</v>
      </c>
      <c r="K403" s="222" t="s">
        <v>145</v>
      </c>
      <c r="L403" s="46"/>
      <c r="M403" s="227" t="s">
        <v>1</v>
      </c>
      <c r="N403" s="228" t="s">
        <v>46</v>
      </c>
      <c r="O403" s="93"/>
      <c r="P403" s="229">
        <f>O403*H403</f>
        <v>0</v>
      </c>
      <c r="Q403" s="229">
        <v>0.089219999999999994</v>
      </c>
      <c r="R403" s="229">
        <f>Q403*H403</f>
        <v>1.4291259599999999</v>
      </c>
      <c r="S403" s="229">
        <v>0</v>
      </c>
      <c r="T403" s="230">
        <f>S403*H403</f>
        <v>0</v>
      </c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R403" s="231" t="s">
        <v>146</v>
      </c>
      <c r="AT403" s="231" t="s">
        <v>141</v>
      </c>
      <c r="AU403" s="231" t="s">
        <v>91</v>
      </c>
      <c r="AY403" s="19" t="s">
        <v>139</v>
      </c>
      <c r="BE403" s="232">
        <f>IF(N403="základní",J403,0)</f>
        <v>0</v>
      </c>
      <c r="BF403" s="232">
        <f>IF(N403="snížená",J403,0)</f>
        <v>0</v>
      </c>
      <c r="BG403" s="232">
        <f>IF(N403="zákl. přenesená",J403,0)</f>
        <v>0</v>
      </c>
      <c r="BH403" s="232">
        <f>IF(N403="sníž. přenesená",J403,0)</f>
        <v>0</v>
      </c>
      <c r="BI403" s="232">
        <f>IF(N403="nulová",J403,0)</f>
        <v>0</v>
      </c>
      <c r="BJ403" s="19" t="s">
        <v>89</v>
      </c>
      <c r="BK403" s="232">
        <f>ROUND(I403*H403,2)</f>
        <v>0</v>
      </c>
      <c r="BL403" s="19" t="s">
        <v>146</v>
      </c>
      <c r="BM403" s="231" t="s">
        <v>442</v>
      </c>
    </row>
    <row r="404" s="2" customFormat="1">
      <c r="A404" s="40"/>
      <c r="B404" s="41"/>
      <c r="C404" s="42"/>
      <c r="D404" s="235" t="s">
        <v>306</v>
      </c>
      <c r="E404" s="42"/>
      <c r="F404" s="277" t="s">
        <v>443</v>
      </c>
      <c r="G404" s="42"/>
      <c r="H404" s="42"/>
      <c r="I404" s="278"/>
      <c r="J404" s="42"/>
      <c r="K404" s="42"/>
      <c r="L404" s="46"/>
      <c r="M404" s="279"/>
      <c r="N404" s="280"/>
      <c r="O404" s="93"/>
      <c r="P404" s="93"/>
      <c r="Q404" s="93"/>
      <c r="R404" s="93"/>
      <c r="S404" s="93"/>
      <c r="T404" s="94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T404" s="19" t="s">
        <v>306</v>
      </c>
      <c r="AU404" s="19" t="s">
        <v>91</v>
      </c>
    </row>
    <row r="405" s="13" customFormat="1">
      <c r="A405" s="13"/>
      <c r="B405" s="233"/>
      <c r="C405" s="234"/>
      <c r="D405" s="235" t="s">
        <v>148</v>
      </c>
      <c r="E405" s="236" t="s">
        <v>1</v>
      </c>
      <c r="F405" s="237" t="s">
        <v>344</v>
      </c>
      <c r="G405" s="234"/>
      <c r="H405" s="236" t="s">
        <v>1</v>
      </c>
      <c r="I405" s="238"/>
      <c r="J405" s="234"/>
      <c r="K405" s="234"/>
      <c r="L405" s="239"/>
      <c r="M405" s="240"/>
      <c r="N405" s="241"/>
      <c r="O405" s="241"/>
      <c r="P405" s="241"/>
      <c r="Q405" s="241"/>
      <c r="R405" s="241"/>
      <c r="S405" s="241"/>
      <c r="T405" s="242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3" t="s">
        <v>148</v>
      </c>
      <c r="AU405" s="243" t="s">
        <v>91</v>
      </c>
      <c r="AV405" s="13" t="s">
        <v>89</v>
      </c>
      <c r="AW405" s="13" t="s">
        <v>36</v>
      </c>
      <c r="AX405" s="13" t="s">
        <v>81</v>
      </c>
      <c r="AY405" s="243" t="s">
        <v>139</v>
      </c>
    </row>
    <row r="406" s="13" customFormat="1">
      <c r="A406" s="13"/>
      <c r="B406" s="233"/>
      <c r="C406" s="234"/>
      <c r="D406" s="235" t="s">
        <v>148</v>
      </c>
      <c r="E406" s="236" t="s">
        <v>1</v>
      </c>
      <c r="F406" s="237" t="s">
        <v>248</v>
      </c>
      <c r="G406" s="234"/>
      <c r="H406" s="236" t="s">
        <v>1</v>
      </c>
      <c r="I406" s="238"/>
      <c r="J406" s="234"/>
      <c r="K406" s="234"/>
      <c r="L406" s="239"/>
      <c r="M406" s="240"/>
      <c r="N406" s="241"/>
      <c r="O406" s="241"/>
      <c r="P406" s="241"/>
      <c r="Q406" s="241"/>
      <c r="R406" s="241"/>
      <c r="S406" s="241"/>
      <c r="T406" s="242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43" t="s">
        <v>148</v>
      </c>
      <c r="AU406" s="243" t="s">
        <v>91</v>
      </c>
      <c r="AV406" s="13" t="s">
        <v>89</v>
      </c>
      <c r="AW406" s="13" t="s">
        <v>36</v>
      </c>
      <c r="AX406" s="13" t="s">
        <v>81</v>
      </c>
      <c r="AY406" s="243" t="s">
        <v>139</v>
      </c>
    </row>
    <row r="407" s="14" customFormat="1">
      <c r="A407" s="14"/>
      <c r="B407" s="244"/>
      <c r="C407" s="245"/>
      <c r="D407" s="235" t="s">
        <v>148</v>
      </c>
      <c r="E407" s="246" t="s">
        <v>1</v>
      </c>
      <c r="F407" s="247" t="s">
        <v>345</v>
      </c>
      <c r="G407" s="245"/>
      <c r="H407" s="248">
        <v>8.5679999999999996</v>
      </c>
      <c r="I407" s="249"/>
      <c r="J407" s="245"/>
      <c r="K407" s="245"/>
      <c r="L407" s="250"/>
      <c r="M407" s="251"/>
      <c r="N407" s="252"/>
      <c r="O407" s="252"/>
      <c r="P407" s="252"/>
      <c r="Q407" s="252"/>
      <c r="R407" s="252"/>
      <c r="S407" s="252"/>
      <c r="T407" s="253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54" t="s">
        <v>148</v>
      </c>
      <c r="AU407" s="254" t="s">
        <v>91</v>
      </c>
      <c r="AV407" s="14" t="s">
        <v>91</v>
      </c>
      <c r="AW407" s="14" t="s">
        <v>36</v>
      </c>
      <c r="AX407" s="14" t="s">
        <v>81</v>
      </c>
      <c r="AY407" s="254" t="s">
        <v>139</v>
      </c>
    </row>
    <row r="408" s="14" customFormat="1">
      <c r="A408" s="14"/>
      <c r="B408" s="244"/>
      <c r="C408" s="245"/>
      <c r="D408" s="235" t="s">
        <v>148</v>
      </c>
      <c r="E408" s="246" t="s">
        <v>1</v>
      </c>
      <c r="F408" s="247" t="s">
        <v>346</v>
      </c>
      <c r="G408" s="245"/>
      <c r="H408" s="248">
        <v>7.4500000000000002</v>
      </c>
      <c r="I408" s="249"/>
      <c r="J408" s="245"/>
      <c r="K408" s="245"/>
      <c r="L408" s="250"/>
      <c r="M408" s="251"/>
      <c r="N408" s="252"/>
      <c r="O408" s="252"/>
      <c r="P408" s="252"/>
      <c r="Q408" s="252"/>
      <c r="R408" s="252"/>
      <c r="S408" s="252"/>
      <c r="T408" s="253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54" t="s">
        <v>148</v>
      </c>
      <c r="AU408" s="254" t="s">
        <v>91</v>
      </c>
      <c r="AV408" s="14" t="s">
        <v>91</v>
      </c>
      <c r="AW408" s="14" t="s">
        <v>36</v>
      </c>
      <c r="AX408" s="14" t="s">
        <v>81</v>
      </c>
      <c r="AY408" s="254" t="s">
        <v>139</v>
      </c>
    </row>
    <row r="409" s="15" customFormat="1">
      <c r="A409" s="15"/>
      <c r="B409" s="255"/>
      <c r="C409" s="256"/>
      <c r="D409" s="235" t="s">
        <v>148</v>
      </c>
      <c r="E409" s="257" t="s">
        <v>1</v>
      </c>
      <c r="F409" s="258" t="s">
        <v>151</v>
      </c>
      <c r="G409" s="256"/>
      <c r="H409" s="259">
        <v>16.018000000000001</v>
      </c>
      <c r="I409" s="260"/>
      <c r="J409" s="256"/>
      <c r="K409" s="256"/>
      <c r="L409" s="261"/>
      <c r="M409" s="262"/>
      <c r="N409" s="263"/>
      <c r="O409" s="263"/>
      <c r="P409" s="263"/>
      <c r="Q409" s="263"/>
      <c r="R409" s="263"/>
      <c r="S409" s="263"/>
      <c r="T409" s="264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T409" s="265" t="s">
        <v>148</v>
      </c>
      <c r="AU409" s="265" t="s">
        <v>91</v>
      </c>
      <c r="AV409" s="15" t="s">
        <v>146</v>
      </c>
      <c r="AW409" s="15" t="s">
        <v>36</v>
      </c>
      <c r="AX409" s="15" t="s">
        <v>89</v>
      </c>
      <c r="AY409" s="265" t="s">
        <v>139</v>
      </c>
    </row>
    <row r="410" s="2" customFormat="1" ht="33" customHeight="1">
      <c r="A410" s="40"/>
      <c r="B410" s="41"/>
      <c r="C410" s="220" t="s">
        <v>444</v>
      </c>
      <c r="D410" s="220" t="s">
        <v>141</v>
      </c>
      <c r="E410" s="221" t="s">
        <v>445</v>
      </c>
      <c r="F410" s="222" t="s">
        <v>446</v>
      </c>
      <c r="G410" s="223" t="s">
        <v>160</v>
      </c>
      <c r="H410" s="224">
        <v>1.1499999999999999</v>
      </c>
      <c r="I410" s="225"/>
      <c r="J410" s="226">
        <f>ROUND(I410*H410,2)</f>
        <v>0</v>
      </c>
      <c r="K410" s="222" t="s">
        <v>145</v>
      </c>
      <c r="L410" s="46"/>
      <c r="M410" s="227" t="s">
        <v>1</v>
      </c>
      <c r="N410" s="228" t="s">
        <v>46</v>
      </c>
      <c r="O410" s="93"/>
      <c r="P410" s="229">
        <f>O410*H410</f>
        <v>0</v>
      </c>
      <c r="Q410" s="229">
        <v>0.18292</v>
      </c>
      <c r="R410" s="229">
        <f>Q410*H410</f>
        <v>0.21035799999999999</v>
      </c>
      <c r="S410" s="229">
        <v>0</v>
      </c>
      <c r="T410" s="230">
        <f>S410*H410</f>
        <v>0</v>
      </c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R410" s="231" t="s">
        <v>146</v>
      </c>
      <c r="AT410" s="231" t="s">
        <v>141</v>
      </c>
      <c r="AU410" s="231" t="s">
        <v>91</v>
      </c>
      <c r="AY410" s="19" t="s">
        <v>139</v>
      </c>
      <c r="BE410" s="232">
        <f>IF(N410="základní",J410,0)</f>
        <v>0</v>
      </c>
      <c r="BF410" s="232">
        <f>IF(N410="snížená",J410,0)</f>
        <v>0</v>
      </c>
      <c r="BG410" s="232">
        <f>IF(N410="zákl. přenesená",J410,0)</f>
        <v>0</v>
      </c>
      <c r="BH410" s="232">
        <f>IF(N410="sníž. přenesená",J410,0)</f>
        <v>0</v>
      </c>
      <c r="BI410" s="232">
        <f>IF(N410="nulová",J410,0)</f>
        <v>0</v>
      </c>
      <c r="BJ410" s="19" t="s">
        <v>89</v>
      </c>
      <c r="BK410" s="232">
        <f>ROUND(I410*H410,2)</f>
        <v>0</v>
      </c>
      <c r="BL410" s="19" t="s">
        <v>146</v>
      </c>
      <c r="BM410" s="231" t="s">
        <v>447</v>
      </c>
    </row>
    <row r="411" s="13" customFormat="1">
      <c r="A411" s="13"/>
      <c r="B411" s="233"/>
      <c r="C411" s="234"/>
      <c r="D411" s="235" t="s">
        <v>148</v>
      </c>
      <c r="E411" s="236" t="s">
        <v>1</v>
      </c>
      <c r="F411" s="237" t="s">
        <v>248</v>
      </c>
      <c r="G411" s="234"/>
      <c r="H411" s="236" t="s">
        <v>1</v>
      </c>
      <c r="I411" s="238"/>
      <c r="J411" s="234"/>
      <c r="K411" s="234"/>
      <c r="L411" s="239"/>
      <c r="M411" s="240"/>
      <c r="N411" s="241"/>
      <c r="O411" s="241"/>
      <c r="P411" s="241"/>
      <c r="Q411" s="241"/>
      <c r="R411" s="241"/>
      <c r="S411" s="241"/>
      <c r="T411" s="242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43" t="s">
        <v>148</v>
      </c>
      <c r="AU411" s="243" t="s">
        <v>91</v>
      </c>
      <c r="AV411" s="13" t="s">
        <v>89</v>
      </c>
      <c r="AW411" s="13" t="s">
        <v>36</v>
      </c>
      <c r="AX411" s="13" t="s">
        <v>81</v>
      </c>
      <c r="AY411" s="243" t="s">
        <v>139</v>
      </c>
    </row>
    <row r="412" s="14" customFormat="1">
      <c r="A412" s="14"/>
      <c r="B412" s="244"/>
      <c r="C412" s="245"/>
      <c r="D412" s="235" t="s">
        <v>148</v>
      </c>
      <c r="E412" s="246" t="s">
        <v>1</v>
      </c>
      <c r="F412" s="247" t="s">
        <v>362</v>
      </c>
      <c r="G412" s="245"/>
      <c r="H412" s="248">
        <v>1.1499999999999999</v>
      </c>
      <c r="I412" s="249"/>
      <c r="J412" s="245"/>
      <c r="K412" s="245"/>
      <c r="L412" s="250"/>
      <c r="M412" s="251"/>
      <c r="N412" s="252"/>
      <c r="O412" s="252"/>
      <c r="P412" s="252"/>
      <c r="Q412" s="252"/>
      <c r="R412" s="252"/>
      <c r="S412" s="252"/>
      <c r="T412" s="253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54" t="s">
        <v>148</v>
      </c>
      <c r="AU412" s="254" t="s">
        <v>91</v>
      </c>
      <c r="AV412" s="14" t="s">
        <v>91</v>
      </c>
      <c r="AW412" s="14" t="s">
        <v>36</v>
      </c>
      <c r="AX412" s="14" t="s">
        <v>81</v>
      </c>
      <c r="AY412" s="254" t="s">
        <v>139</v>
      </c>
    </row>
    <row r="413" s="15" customFormat="1">
      <c r="A413" s="15"/>
      <c r="B413" s="255"/>
      <c r="C413" s="256"/>
      <c r="D413" s="235" t="s">
        <v>148</v>
      </c>
      <c r="E413" s="257" t="s">
        <v>1</v>
      </c>
      <c r="F413" s="258" t="s">
        <v>151</v>
      </c>
      <c r="G413" s="256"/>
      <c r="H413" s="259">
        <v>1.1499999999999999</v>
      </c>
      <c r="I413" s="260"/>
      <c r="J413" s="256"/>
      <c r="K413" s="256"/>
      <c r="L413" s="261"/>
      <c r="M413" s="262"/>
      <c r="N413" s="263"/>
      <c r="O413" s="263"/>
      <c r="P413" s="263"/>
      <c r="Q413" s="263"/>
      <c r="R413" s="263"/>
      <c r="S413" s="263"/>
      <c r="T413" s="264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T413" s="265" t="s">
        <v>148</v>
      </c>
      <c r="AU413" s="265" t="s">
        <v>91</v>
      </c>
      <c r="AV413" s="15" t="s">
        <v>146</v>
      </c>
      <c r="AW413" s="15" t="s">
        <v>36</v>
      </c>
      <c r="AX413" s="15" t="s">
        <v>89</v>
      </c>
      <c r="AY413" s="265" t="s">
        <v>139</v>
      </c>
    </row>
    <row r="414" s="12" customFormat="1" ht="22.8" customHeight="1">
      <c r="A414" s="12"/>
      <c r="B414" s="204"/>
      <c r="C414" s="205"/>
      <c r="D414" s="206" t="s">
        <v>80</v>
      </c>
      <c r="E414" s="218" t="s">
        <v>200</v>
      </c>
      <c r="F414" s="218" t="s">
        <v>448</v>
      </c>
      <c r="G414" s="205"/>
      <c r="H414" s="205"/>
      <c r="I414" s="208"/>
      <c r="J414" s="219">
        <f>BK414</f>
        <v>0</v>
      </c>
      <c r="K414" s="205"/>
      <c r="L414" s="210"/>
      <c r="M414" s="211"/>
      <c r="N414" s="212"/>
      <c r="O414" s="212"/>
      <c r="P414" s="213">
        <f>SUM(P415:P937)</f>
        <v>0</v>
      </c>
      <c r="Q414" s="212"/>
      <c r="R414" s="213">
        <f>SUM(R415:R937)</f>
        <v>18.257539769999998</v>
      </c>
      <c r="S414" s="212"/>
      <c r="T414" s="214">
        <f>SUM(T415:T937)</f>
        <v>0</v>
      </c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R414" s="215" t="s">
        <v>89</v>
      </c>
      <c r="AT414" s="216" t="s">
        <v>80</v>
      </c>
      <c r="AU414" s="216" t="s">
        <v>89</v>
      </c>
      <c r="AY414" s="215" t="s">
        <v>139</v>
      </c>
      <c r="BK414" s="217">
        <f>SUM(BK415:BK937)</f>
        <v>0</v>
      </c>
    </row>
    <row r="415" s="2" customFormat="1" ht="24.15" customHeight="1">
      <c r="A415" s="40"/>
      <c r="B415" s="41"/>
      <c r="C415" s="220" t="s">
        <v>449</v>
      </c>
      <c r="D415" s="220" t="s">
        <v>141</v>
      </c>
      <c r="E415" s="221" t="s">
        <v>450</v>
      </c>
      <c r="F415" s="222" t="s">
        <v>451</v>
      </c>
      <c r="G415" s="223" t="s">
        <v>160</v>
      </c>
      <c r="H415" s="224">
        <v>12.970000000000001</v>
      </c>
      <c r="I415" s="225"/>
      <c r="J415" s="226">
        <f>ROUND(I415*H415,2)</f>
        <v>0</v>
      </c>
      <c r="K415" s="222" t="s">
        <v>145</v>
      </c>
      <c r="L415" s="46"/>
      <c r="M415" s="227" t="s">
        <v>1</v>
      </c>
      <c r="N415" s="228" t="s">
        <v>46</v>
      </c>
      <c r="O415" s="93"/>
      <c r="P415" s="229">
        <f>O415*H415</f>
        <v>0</v>
      </c>
      <c r="Q415" s="229">
        <v>0</v>
      </c>
      <c r="R415" s="229">
        <f>Q415*H415</f>
        <v>0</v>
      </c>
      <c r="S415" s="229">
        <v>0</v>
      </c>
      <c r="T415" s="230">
        <f>S415*H415</f>
        <v>0</v>
      </c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R415" s="231" t="s">
        <v>146</v>
      </c>
      <c r="AT415" s="231" t="s">
        <v>141</v>
      </c>
      <c r="AU415" s="231" t="s">
        <v>91</v>
      </c>
      <c r="AY415" s="19" t="s">
        <v>139</v>
      </c>
      <c r="BE415" s="232">
        <f>IF(N415="základní",J415,0)</f>
        <v>0</v>
      </c>
      <c r="BF415" s="232">
        <f>IF(N415="snížená",J415,0)</f>
        <v>0</v>
      </c>
      <c r="BG415" s="232">
        <f>IF(N415="zákl. přenesená",J415,0)</f>
        <v>0</v>
      </c>
      <c r="BH415" s="232">
        <f>IF(N415="sníž. přenesená",J415,0)</f>
        <v>0</v>
      </c>
      <c r="BI415" s="232">
        <f>IF(N415="nulová",J415,0)</f>
        <v>0</v>
      </c>
      <c r="BJ415" s="19" t="s">
        <v>89</v>
      </c>
      <c r="BK415" s="232">
        <f>ROUND(I415*H415,2)</f>
        <v>0</v>
      </c>
      <c r="BL415" s="19" t="s">
        <v>146</v>
      </c>
      <c r="BM415" s="231" t="s">
        <v>452</v>
      </c>
    </row>
    <row r="416" s="13" customFormat="1">
      <c r="A416" s="13"/>
      <c r="B416" s="233"/>
      <c r="C416" s="234"/>
      <c r="D416" s="235" t="s">
        <v>148</v>
      </c>
      <c r="E416" s="236" t="s">
        <v>1</v>
      </c>
      <c r="F416" s="237" t="s">
        <v>453</v>
      </c>
      <c r="G416" s="234"/>
      <c r="H416" s="236" t="s">
        <v>1</v>
      </c>
      <c r="I416" s="238"/>
      <c r="J416" s="234"/>
      <c r="K416" s="234"/>
      <c r="L416" s="239"/>
      <c r="M416" s="240"/>
      <c r="N416" s="241"/>
      <c r="O416" s="241"/>
      <c r="P416" s="241"/>
      <c r="Q416" s="241"/>
      <c r="R416" s="241"/>
      <c r="S416" s="241"/>
      <c r="T416" s="242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43" t="s">
        <v>148</v>
      </c>
      <c r="AU416" s="243" t="s">
        <v>91</v>
      </c>
      <c r="AV416" s="13" t="s">
        <v>89</v>
      </c>
      <c r="AW416" s="13" t="s">
        <v>36</v>
      </c>
      <c r="AX416" s="13" t="s">
        <v>81</v>
      </c>
      <c r="AY416" s="243" t="s">
        <v>139</v>
      </c>
    </row>
    <row r="417" s="14" customFormat="1">
      <c r="A417" s="14"/>
      <c r="B417" s="244"/>
      <c r="C417" s="245"/>
      <c r="D417" s="235" t="s">
        <v>148</v>
      </c>
      <c r="E417" s="246" t="s">
        <v>1</v>
      </c>
      <c r="F417" s="247" t="s">
        <v>454</v>
      </c>
      <c r="G417" s="245"/>
      <c r="H417" s="248">
        <v>3.1899999999999999</v>
      </c>
      <c r="I417" s="249"/>
      <c r="J417" s="245"/>
      <c r="K417" s="245"/>
      <c r="L417" s="250"/>
      <c r="M417" s="251"/>
      <c r="N417" s="252"/>
      <c r="O417" s="252"/>
      <c r="P417" s="252"/>
      <c r="Q417" s="252"/>
      <c r="R417" s="252"/>
      <c r="S417" s="252"/>
      <c r="T417" s="253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54" t="s">
        <v>148</v>
      </c>
      <c r="AU417" s="254" t="s">
        <v>91</v>
      </c>
      <c r="AV417" s="14" t="s">
        <v>91</v>
      </c>
      <c r="AW417" s="14" t="s">
        <v>36</v>
      </c>
      <c r="AX417" s="14" t="s">
        <v>81</v>
      </c>
      <c r="AY417" s="254" t="s">
        <v>139</v>
      </c>
    </row>
    <row r="418" s="14" customFormat="1">
      <c r="A418" s="14"/>
      <c r="B418" s="244"/>
      <c r="C418" s="245"/>
      <c r="D418" s="235" t="s">
        <v>148</v>
      </c>
      <c r="E418" s="246" t="s">
        <v>1</v>
      </c>
      <c r="F418" s="247" t="s">
        <v>455</v>
      </c>
      <c r="G418" s="245"/>
      <c r="H418" s="248">
        <v>9.7799999999999994</v>
      </c>
      <c r="I418" s="249"/>
      <c r="J418" s="245"/>
      <c r="K418" s="245"/>
      <c r="L418" s="250"/>
      <c r="M418" s="251"/>
      <c r="N418" s="252"/>
      <c r="O418" s="252"/>
      <c r="P418" s="252"/>
      <c r="Q418" s="252"/>
      <c r="R418" s="252"/>
      <c r="S418" s="252"/>
      <c r="T418" s="253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54" t="s">
        <v>148</v>
      </c>
      <c r="AU418" s="254" t="s">
        <v>91</v>
      </c>
      <c r="AV418" s="14" t="s">
        <v>91</v>
      </c>
      <c r="AW418" s="14" t="s">
        <v>36</v>
      </c>
      <c r="AX418" s="14" t="s">
        <v>81</v>
      </c>
      <c r="AY418" s="254" t="s">
        <v>139</v>
      </c>
    </row>
    <row r="419" s="15" customFormat="1">
      <c r="A419" s="15"/>
      <c r="B419" s="255"/>
      <c r="C419" s="256"/>
      <c r="D419" s="235" t="s">
        <v>148</v>
      </c>
      <c r="E419" s="257" t="s">
        <v>1</v>
      </c>
      <c r="F419" s="258" t="s">
        <v>151</v>
      </c>
      <c r="G419" s="256"/>
      <c r="H419" s="259">
        <v>12.970000000000001</v>
      </c>
      <c r="I419" s="260"/>
      <c r="J419" s="256"/>
      <c r="K419" s="256"/>
      <c r="L419" s="261"/>
      <c r="M419" s="262"/>
      <c r="N419" s="263"/>
      <c r="O419" s="263"/>
      <c r="P419" s="263"/>
      <c r="Q419" s="263"/>
      <c r="R419" s="263"/>
      <c r="S419" s="263"/>
      <c r="T419" s="264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T419" s="265" t="s">
        <v>148</v>
      </c>
      <c r="AU419" s="265" t="s">
        <v>91</v>
      </c>
      <c r="AV419" s="15" t="s">
        <v>146</v>
      </c>
      <c r="AW419" s="15" t="s">
        <v>36</v>
      </c>
      <c r="AX419" s="15" t="s">
        <v>89</v>
      </c>
      <c r="AY419" s="265" t="s">
        <v>139</v>
      </c>
    </row>
    <row r="420" s="2" customFormat="1" ht="44.25" customHeight="1">
      <c r="A420" s="40"/>
      <c r="B420" s="41"/>
      <c r="C420" s="281" t="s">
        <v>456</v>
      </c>
      <c r="D420" s="281" t="s">
        <v>317</v>
      </c>
      <c r="E420" s="282" t="s">
        <v>457</v>
      </c>
      <c r="F420" s="283" t="s">
        <v>458</v>
      </c>
      <c r="G420" s="284" t="s">
        <v>160</v>
      </c>
      <c r="H420" s="285">
        <v>13.231</v>
      </c>
      <c r="I420" s="286"/>
      <c r="J420" s="287">
        <f>ROUND(I420*H420,2)</f>
        <v>0</v>
      </c>
      <c r="K420" s="283" t="s">
        <v>145</v>
      </c>
      <c r="L420" s="288"/>
      <c r="M420" s="289" t="s">
        <v>1</v>
      </c>
      <c r="N420" s="290" t="s">
        <v>46</v>
      </c>
      <c r="O420" s="93"/>
      <c r="P420" s="229">
        <f>O420*H420</f>
        <v>0</v>
      </c>
      <c r="Q420" s="229">
        <v>0.014500000000000001</v>
      </c>
      <c r="R420" s="229">
        <f>Q420*H420</f>
        <v>0.19184950000000001</v>
      </c>
      <c r="S420" s="229">
        <v>0</v>
      </c>
      <c r="T420" s="230">
        <f>S420*H420</f>
        <v>0</v>
      </c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R420" s="231" t="s">
        <v>200</v>
      </c>
      <c r="AT420" s="231" t="s">
        <v>317</v>
      </c>
      <c r="AU420" s="231" t="s">
        <v>91</v>
      </c>
      <c r="AY420" s="19" t="s">
        <v>139</v>
      </c>
      <c r="BE420" s="232">
        <f>IF(N420="základní",J420,0)</f>
        <v>0</v>
      </c>
      <c r="BF420" s="232">
        <f>IF(N420="snížená",J420,0)</f>
        <v>0</v>
      </c>
      <c r="BG420" s="232">
        <f>IF(N420="zákl. přenesená",J420,0)</f>
        <v>0</v>
      </c>
      <c r="BH420" s="232">
        <f>IF(N420="sníž. přenesená",J420,0)</f>
        <v>0</v>
      </c>
      <c r="BI420" s="232">
        <f>IF(N420="nulová",J420,0)</f>
        <v>0</v>
      </c>
      <c r="BJ420" s="19" t="s">
        <v>89</v>
      </c>
      <c r="BK420" s="232">
        <f>ROUND(I420*H420,2)</f>
        <v>0</v>
      </c>
      <c r="BL420" s="19" t="s">
        <v>146</v>
      </c>
      <c r="BM420" s="231" t="s">
        <v>459</v>
      </c>
    </row>
    <row r="421" s="2" customFormat="1">
      <c r="A421" s="40"/>
      <c r="B421" s="41"/>
      <c r="C421" s="42"/>
      <c r="D421" s="235" t="s">
        <v>306</v>
      </c>
      <c r="E421" s="42"/>
      <c r="F421" s="277" t="s">
        <v>460</v>
      </c>
      <c r="G421" s="42"/>
      <c r="H421" s="42"/>
      <c r="I421" s="278"/>
      <c r="J421" s="42"/>
      <c r="K421" s="42"/>
      <c r="L421" s="46"/>
      <c r="M421" s="279"/>
      <c r="N421" s="280"/>
      <c r="O421" s="93"/>
      <c r="P421" s="93"/>
      <c r="Q421" s="93"/>
      <c r="R421" s="93"/>
      <c r="S421" s="93"/>
      <c r="T421" s="94"/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T421" s="19" t="s">
        <v>306</v>
      </c>
      <c r="AU421" s="19" t="s">
        <v>91</v>
      </c>
    </row>
    <row r="422" s="13" customFormat="1">
      <c r="A422" s="13"/>
      <c r="B422" s="233"/>
      <c r="C422" s="234"/>
      <c r="D422" s="235" t="s">
        <v>148</v>
      </c>
      <c r="E422" s="236" t="s">
        <v>1</v>
      </c>
      <c r="F422" s="237" t="s">
        <v>453</v>
      </c>
      <c r="G422" s="234"/>
      <c r="H422" s="236" t="s">
        <v>1</v>
      </c>
      <c r="I422" s="238"/>
      <c r="J422" s="234"/>
      <c r="K422" s="234"/>
      <c r="L422" s="239"/>
      <c r="M422" s="240"/>
      <c r="N422" s="241"/>
      <c r="O422" s="241"/>
      <c r="P422" s="241"/>
      <c r="Q422" s="241"/>
      <c r="R422" s="241"/>
      <c r="S422" s="241"/>
      <c r="T422" s="242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43" t="s">
        <v>148</v>
      </c>
      <c r="AU422" s="243" t="s">
        <v>91</v>
      </c>
      <c r="AV422" s="13" t="s">
        <v>89</v>
      </c>
      <c r="AW422" s="13" t="s">
        <v>36</v>
      </c>
      <c r="AX422" s="13" t="s">
        <v>81</v>
      </c>
      <c r="AY422" s="243" t="s">
        <v>139</v>
      </c>
    </row>
    <row r="423" s="14" customFormat="1">
      <c r="A423" s="14"/>
      <c r="B423" s="244"/>
      <c r="C423" s="245"/>
      <c r="D423" s="235" t="s">
        <v>148</v>
      </c>
      <c r="E423" s="246" t="s">
        <v>1</v>
      </c>
      <c r="F423" s="247" t="s">
        <v>461</v>
      </c>
      <c r="G423" s="245"/>
      <c r="H423" s="248">
        <v>3.222</v>
      </c>
      <c r="I423" s="249"/>
      <c r="J423" s="245"/>
      <c r="K423" s="245"/>
      <c r="L423" s="250"/>
      <c r="M423" s="251"/>
      <c r="N423" s="252"/>
      <c r="O423" s="252"/>
      <c r="P423" s="252"/>
      <c r="Q423" s="252"/>
      <c r="R423" s="252"/>
      <c r="S423" s="252"/>
      <c r="T423" s="253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54" t="s">
        <v>148</v>
      </c>
      <c r="AU423" s="254" t="s">
        <v>91</v>
      </c>
      <c r="AV423" s="14" t="s">
        <v>91</v>
      </c>
      <c r="AW423" s="14" t="s">
        <v>36</v>
      </c>
      <c r="AX423" s="14" t="s">
        <v>81</v>
      </c>
      <c r="AY423" s="254" t="s">
        <v>139</v>
      </c>
    </row>
    <row r="424" s="14" customFormat="1">
      <c r="A424" s="14"/>
      <c r="B424" s="244"/>
      <c r="C424" s="245"/>
      <c r="D424" s="235" t="s">
        <v>148</v>
      </c>
      <c r="E424" s="246" t="s">
        <v>1</v>
      </c>
      <c r="F424" s="247" t="s">
        <v>462</v>
      </c>
      <c r="G424" s="245"/>
      <c r="H424" s="248">
        <v>9.8780000000000001</v>
      </c>
      <c r="I424" s="249"/>
      <c r="J424" s="245"/>
      <c r="K424" s="245"/>
      <c r="L424" s="250"/>
      <c r="M424" s="251"/>
      <c r="N424" s="252"/>
      <c r="O424" s="252"/>
      <c r="P424" s="252"/>
      <c r="Q424" s="252"/>
      <c r="R424" s="252"/>
      <c r="S424" s="252"/>
      <c r="T424" s="253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54" t="s">
        <v>148</v>
      </c>
      <c r="AU424" s="254" t="s">
        <v>91</v>
      </c>
      <c r="AV424" s="14" t="s">
        <v>91</v>
      </c>
      <c r="AW424" s="14" t="s">
        <v>36</v>
      </c>
      <c r="AX424" s="14" t="s">
        <v>81</v>
      </c>
      <c r="AY424" s="254" t="s">
        <v>139</v>
      </c>
    </row>
    <row r="425" s="15" customFormat="1">
      <c r="A425" s="15"/>
      <c r="B425" s="255"/>
      <c r="C425" s="256"/>
      <c r="D425" s="235" t="s">
        <v>148</v>
      </c>
      <c r="E425" s="257" t="s">
        <v>1</v>
      </c>
      <c r="F425" s="258" t="s">
        <v>151</v>
      </c>
      <c r="G425" s="256"/>
      <c r="H425" s="259">
        <v>13.1</v>
      </c>
      <c r="I425" s="260"/>
      <c r="J425" s="256"/>
      <c r="K425" s="256"/>
      <c r="L425" s="261"/>
      <c r="M425" s="262"/>
      <c r="N425" s="263"/>
      <c r="O425" s="263"/>
      <c r="P425" s="263"/>
      <c r="Q425" s="263"/>
      <c r="R425" s="263"/>
      <c r="S425" s="263"/>
      <c r="T425" s="264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T425" s="265" t="s">
        <v>148</v>
      </c>
      <c r="AU425" s="265" t="s">
        <v>91</v>
      </c>
      <c r="AV425" s="15" t="s">
        <v>146</v>
      </c>
      <c r="AW425" s="15" t="s">
        <v>36</v>
      </c>
      <c r="AX425" s="15" t="s">
        <v>89</v>
      </c>
      <c r="AY425" s="265" t="s">
        <v>139</v>
      </c>
    </row>
    <row r="426" s="14" customFormat="1">
      <c r="A426" s="14"/>
      <c r="B426" s="244"/>
      <c r="C426" s="245"/>
      <c r="D426" s="235" t="s">
        <v>148</v>
      </c>
      <c r="E426" s="245"/>
      <c r="F426" s="247" t="s">
        <v>463</v>
      </c>
      <c r="G426" s="245"/>
      <c r="H426" s="248">
        <v>13.231</v>
      </c>
      <c r="I426" s="249"/>
      <c r="J426" s="245"/>
      <c r="K426" s="245"/>
      <c r="L426" s="250"/>
      <c r="M426" s="251"/>
      <c r="N426" s="252"/>
      <c r="O426" s="252"/>
      <c r="P426" s="252"/>
      <c r="Q426" s="252"/>
      <c r="R426" s="252"/>
      <c r="S426" s="252"/>
      <c r="T426" s="253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54" t="s">
        <v>148</v>
      </c>
      <c r="AU426" s="254" t="s">
        <v>91</v>
      </c>
      <c r="AV426" s="14" t="s">
        <v>91</v>
      </c>
      <c r="AW426" s="14" t="s">
        <v>4</v>
      </c>
      <c r="AX426" s="14" t="s">
        <v>89</v>
      </c>
      <c r="AY426" s="254" t="s">
        <v>139</v>
      </c>
    </row>
    <row r="427" s="2" customFormat="1" ht="24.15" customHeight="1">
      <c r="A427" s="40"/>
      <c r="B427" s="41"/>
      <c r="C427" s="220" t="s">
        <v>464</v>
      </c>
      <c r="D427" s="220" t="s">
        <v>141</v>
      </c>
      <c r="E427" s="221" t="s">
        <v>465</v>
      </c>
      <c r="F427" s="222" t="s">
        <v>466</v>
      </c>
      <c r="G427" s="223" t="s">
        <v>160</v>
      </c>
      <c r="H427" s="224">
        <v>10.94</v>
      </c>
      <c r="I427" s="225"/>
      <c r="J427" s="226">
        <f>ROUND(I427*H427,2)</f>
        <v>0</v>
      </c>
      <c r="K427" s="222" t="s">
        <v>145</v>
      </c>
      <c r="L427" s="46"/>
      <c r="M427" s="227" t="s">
        <v>1</v>
      </c>
      <c r="N427" s="228" t="s">
        <v>46</v>
      </c>
      <c r="O427" s="93"/>
      <c r="P427" s="229">
        <f>O427*H427</f>
        <v>0</v>
      </c>
      <c r="Q427" s="229">
        <v>0</v>
      </c>
      <c r="R427" s="229">
        <f>Q427*H427</f>
        <v>0</v>
      </c>
      <c r="S427" s="229">
        <v>0</v>
      </c>
      <c r="T427" s="230">
        <f>S427*H427</f>
        <v>0</v>
      </c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R427" s="231" t="s">
        <v>146</v>
      </c>
      <c r="AT427" s="231" t="s">
        <v>141</v>
      </c>
      <c r="AU427" s="231" t="s">
        <v>91</v>
      </c>
      <c r="AY427" s="19" t="s">
        <v>139</v>
      </c>
      <c r="BE427" s="232">
        <f>IF(N427="základní",J427,0)</f>
        <v>0</v>
      </c>
      <c r="BF427" s="232">
        <f>IF(N427="snížená",J427,0)</f>
        <v>0</v>
      </c>
      <c r="BG427" s="232">
        <f>IF(N427="zákl. přenesená",J427,0)</f>
        <v>0</v>
      </c>
      <c r="BH427" s="232">
        <f>IF(N427="sníž. přenesená",J427,0)</f>
        <v>0</v>
      </c>
      <c r="BI427" s="232">
        <f>IF(N427="nulová",J427,0)</f>
        <v>0</v>
      </c>
      <c r="BJ427" s="19" t="s">
        <v>89</v>
      </c>
      <c r="BK427" s="232">
        <f>ROUND(I427*H427,2)</f>
        <v>0</v>
      </c>
      <c r="BL427" s="19" t="s">
        <v>146</v>
      </c>
      <c r="BM427" s="231" t="s">
        <v>467</v>
      </c>
    </row>
    <row r="428" s="13" customFormat="1">
      <c r="A428" s="13"/>
      <c r="B428" s="233"/>
      <c r="C428" s="234"/>
      <c r="D428" s="235" t="s">
        <v>148</v>
      </c>
      <c r="E428" s="236" t="s">
        <v>1</v>
      </c>
      <c r="F428" s="237" t="s">
        <v>453</v>
      </c>
      <c r="G428" s="234"/>
      <c r="H428" s="236" t="s">
        <v>1</v>
      </c>
      <c r="I428" s="238"/>
      <c r="J428" s="234"/>
      <c r="K428" s="234"/>
      <c r="L428" s="239"/>
      <c r="M428" s="240"/>
      <c r="N428" s="241"/>
      <c r="O428" s="241"/>
      <c r="P428" s="241"/>
      <c r="Q428" s="241"/>
      <c r="R428" s="241"/>
      <c r="S428" s="241"/>
      <c r="T428" s="242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43" t="s">
        <v>148</v>
      </c>
      <c r="AU428" s="243" t="s">
        <v>91</v>
      </c>
      <c r="AV428" s="13" t="s">
        <v>89</v>
      </c>
      <c r="AW428" s="13" t="s">
        <v>36</v>
      </c>
      <c r="AX428" s="13" t="s">
        <v>81</v>
      </c>
      <c r="AY428" s="243" t="s">
        <v>139</v>
      </c>
    </row>
    <row r="429" s="14" customFormat="1">
      <c r="A429" s="14"/>
      <c r="B429" s="244"/>
      <c r="C429" s="245"/>
      <c r="D429" s="235" t="s">
        <v>148</v>
      </c>
      <c r="E429" s="246" t="s">
        <v>1</v>
      </c>
      <c r="F429" s="247" t="s">
        <v>468</v>
      </c>
      <c r="G429" s="245"/>
      <c r="H429" s="248">
        <v>10.94</v>
      </c>
      <c r="I429" s="249"/>
      <c r="J429" s="245"/>
      <c r="K429" s="245"/>
      <c r="L429" s="250"/>
      <c r="M429" s="251"/>
      <c r="N429" s="252"/>
      <c r="O429" s="252"/>
      <c r="P429" s="252"/>
      <c r="Q429" s="252"/>
      <c r="R429" s="252"/>
      <c r="S429" s="252"/>
      <c r="T429" s="253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54" t="s">
        <v>148</v>
      </c>
      <c r="AU429" s="254" t="s">
        <v>91</v>
      </c>
      <c r="AV429" s="14" t="s">
        <v>91</v>
      </c>
      <c r="AW429" s="14" t="s">
        <v>36</v>
      </c>
      <c r="AX429" s="14" t="s">
        <v>81</v>
      </c>
      <c r="AY429" s="254" t="s">
        <v>139</v>
      </c>
    </row>
    <row r="430" s="15" customFormat="1">
      <c r="A430" s="15"/>
      <c r="B430" s="255"/>
      <c r="C430" s="256"/>
      <c r="D430" s="235" t="s">
        <v>148</v>
      </c>
      <c r="E430" s="257" t="s">
        <v>1</v>
      </c>
      <c r="F430" s="258" t="s">
        <v>151</v>
      </c>
      <c r="G430" s="256"/>
      <c r="H430" s="259">
        <v>10.94</v>
      </c>
      <c r="I430" s="260"/>
      <c r="J430" s="256"/>
      <c r="K430" s="256"/>
      <c r="L430" s="261"/>
      <c r="M430" s="262"/>
      <c r="N430" s="263"/>
      <c r="O430" s="263"/>
      <c r="P430" s="263"/>
      <c r="Q430" s="263"/>
      <c r="R430" s="263"/>
      <c r="S430" s="263"/>
      <c r="T430" s="264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T430" s="265" t="s">
        <v>148</v>
      </c>
      <c r="AU430" s="265" t="s">
        <v>91</v>
      </c>
      <c r="AV430" s="15" t="s">
        <v>146</v>
      </c>
      <c r="AW430" s="15" t="s">
        <v>36</v>
      </c>
      <c r="AX430" s="15" t="s">
        <v>89</v>
      </c>
      <c r="AY430" s="265" t="s">
        <v>139</v>
      </c>
    </row>
    <row r="431" s="2" customFormat="1" ht="44.25" customHeight="1">
      <c r="A431" s="40"/>
      <c r="B431" s="41"/>
      <c r="C431" s="281" t="s">
        <v>469</v>
      </c>
      <c r="D431" s="281" t="s">
        <v>317</v>
      </c>
      <c r="E431" s="282" t="s">
        <v>470</v>
      </c>
      <c r="F431" s="283" t="s">
        <v>471</v>
      </c>
      <c r="G431" s="284" t="s">
        <v>160</v>
      </c>
      <c r="H431" s="285">
        <v>11.049</v>
      </c>
      <c r="I431" s="286"/>
      <c r="J431" s="287">
        <f>ROUND(I431*H431,2)</f>
        <v>0</v>
      </c>
      <c r="K431" s="283" t="s">
        <v>145</v>
      </c>
      <c r="L431" s="288"/>
      <c r="M431" s="289" t="s">
        <v>1</v>
      </c>
      <c r="N431" s="290" t="s">
        <v>46</v>
      </c>
      <c r="O431" s="93"/>
      <c r="P431" s="229">
        <f>O431*H431</f>
        <v>0</v>
      </c>
      <c r="Q431" s="229">
        <v>0.014930000000000001</v>
      </c>
      <c r="R431" s="229">
        <f>Q431*H431</f>
        <v>0.16496157</v>
      </c>
      <c r="S431" s="229">
        <v>0</v>
      </c>
      <c r="T431" s="230">
        <f>S431*H431</f>
        <v>0</v>
      </c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R431" s="231" t="s">
        <v>200</v>
      </c>
      <c r="AT431" s="231" t="s">
        <v>317</v>
      </c>
      <c r="AU431" s="231" t="s">
        <v>91</v>
      </c>
      <c r="AY431" s="19" t="s">
        <v>139</v>
      </c>
      <c r="BE431" s="232">
        <f>IF(N431="základní",J431,0)</f>
        <v>0</v>
      </c>
      <c r="BF431" s="232">
        <f>IF(N431="snížená",J431,0)</f>
        <v>0</v>
      </c>
      <c r="BG431" s="232">
        <f>IF(N431="zákl. přenesená",J431,0)</f>
        <v>0</v>
      </c>
      <c r="BH431" s="232">
        <f>IF(N431="sníž. přenesená",J431,0)</f>
        <v>0</v>
      </c>
      <c r="BI431" s="232">
        <f>IF(N431="nulová",J431,0)</f>
        <v>0</v>
      </c>
      <c r="BJ431" s="19" t="s">
        <v>89</v>
      </c>
      <c r="BK431" s="232">
        <f>ROUND(I431*H431,2)</f>
        <v>0</v>
      </c>
      <c r="BL431" s="19" t="s">
        <v>146</v>
      </c>
      <c r="BM431" s="231" t="s">
        <v>472</v>
      </c>
    </row>
    <row r="432" s="2" customFormat="1">
      <c r="A432" s="40"/>
      <c r="B432" s="41"/>
      <c r="C432" s="42"/>
      <c r="D432" s="235" t="s">
        <v>306</v>
      </c>
      <c r="E432" s="42"/>
      <c r="F432" s="277" t="s">
        <v>460</v>
      </c>
      <c r="G432" s="42"/>
      <c r="H432" s="42"/>
      <c r="I432" s="278"/>
      <c r="J432" s="42"/>
      <c r="K432" s="42"/>
      <c r="L432" s="46"/>
      <c r="M432" s="279"/>
      <c r="N432" s="280"/>
      <c r="O432" s="93"/>
      <c r="P432" s="93"/>
      <c r="Q432" s="93"/>
      <c r="R432" s="93"/>
      <c r="S432" s="93"/>
      <c r="T432" s="94"/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T432" s="19" t="s">
        <v>306</v>
      </c>
      <c r="AU432" s="19" t="s">
        <v>91</v>
      </c>
    </row>
    <row r="433" s="13" customFormat="1">
      <c r="A433" s="13"/>
      <c r="B433" s="233"/>
      <c r="C433" s="234"/>
      <c r="D433" s="235" t="s">
        <v>148</v>
      </c>
      <c r="E433" s="236" t="s">
        <v>1</v>
      </c>
      <c r="F433" s="237" t="s">
        <v>453</v>
      </c>
      <c r="G433" s="234"/>
      <c r="H433" s="236" t="s">
        <v>1</v>
      </c>
      <c r="I433" s="238"/>
      <c r="J433" s="234"/>
      <c r="K433" s="234"/>
      <c r="L433" s="239"/>
      <c r="M433" s="240"/>
      <c r="N433" s="241"/>
      <c r="O433" s="241"/>
      <c r="P433" s="241"/>
      <c r="Q433" s="241"/>
      <c r="R433" s="241"/>
      <c r="S433" s="241"/>
      <c r="T433" s="242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43" t="s">
        <v>148</v>
      </c>
      <c r="AU433" s="243" t="s">
        <v>91</v>
      </c>
      <c r="AV433" s="13" t="s">
        <v>89</v>
      </c>
      <c r="AW433" s="13" t="s">
        <v>36</v>
      </c>
      <c r="AX433" s="13" t="s">
        <v>81</v>
      </c>
      <c r="AY433" s="243" t="s">
        <v>139</v>
      </c>
    </row>
    <row r="434" s="14" customFormat="1">
      <c r="A434" s="14"/>
      <c r="B434" s="244"/>
      <c r="C434" s="245"/>
      <c r="D434" s="235" t="s">
        <v>148</v>
      </c>
      <c r="E434" s="246" t="s">
        <v>1</v>
      </c>
      <c r="F434" s="247" t="s">
        <v>473</v>
      </c>
      <c r="G434" s="245"/>
      <c r="H434" s="248">
        <v>11.049</v>
      </c>
      <c r="I434" s="249"/>
      <c r="J434" s="245"/>
      <c r="K434" s="245"/>
      <c r="L434" s="250"/>
      <c r="M434" s="251"/>
      <c r="N434" s="252"/>
      <c r="O434" s="252"/>
      <c r="P434" s="252"/>
      <c r="Q434" s="252"/>
      <c r="R434" s="252"/>
      <c r="S434" s="252"/>
      <c r="T434" s="253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54" t="s">
        <v>148</v>
      </c>
      <c r="AU434" s="254" t="s">
        <v>91</v>
      </c>
      <c r="AV434" s="14" t="s">
        <v>91</v>
      </c>
      <c r="AW434" s="14" t="s">
        <v>36</v>
      </c>
      <c r="AX434" s="14" t="s">
        <v>81</v>
      </c>
      <c r="AY434" s="254" t="s">
        <v>139</v>
      </c>
    </row>
    <row r="435" s="15" customFormat="1">
      <c r="A435" s="15"/>
      <c r="B435" s="255"/>
      <c r="C435" s="256"/>
      <c r="D435" s="235" t="s">
        <v>148</v>
      </c>
      <c r="E435" s="257" t="s">
        <v>1</v>
      </c>
      <c r="F435" s="258" t="s">
        <v>151</v>
      </c>
      <c r="G435" s="256"/>
      <c r="H435" s="259">
        <v>11.049</v>
      </c>
      <c r="I435" s="260"/>
      <c r="J435" s="256"/>
      <c r="K435" s="256"/>
      <c r="L435" s="261"/>
      <c r="M435" s="262"/>
      <c r="N435" s="263"/>
      <c r="O435" s="263"/>
      <c r="P435" s="263"/>
      <c r="Q435" s="263"/>
      <c r="R435" s="263"/>
      <c r="S435" s="263"/>
      <c r="T435" s="264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T435" s="265" t="s">
        <v>148</v>
      </c>
      <c r="AU435" s="265" t="s">
        <v>91</v>
      </c>
      <c r="AV435" s="15" t="s">
        <v>146</v>
      </c>
      <c r="AW435" s="15" t="s">
        <v>36</v>
      </c>
      <c r="AX435" s="15" t="s">
        <v>89</v>
      </c>
      <c r="AY435" s="265" t="s">
        <v>139</v>
      </c>
    </row>
    <row r="436" s="2" customFormat="1" ht="24.15" customHeight="1">
      <c r="A436" s="40"/>
      <c r="B436" s="41"/>
      <c r="C436" s="220" t="s">
        <v>474</v>
      </c>
      <c r="D436" s="220" t="s">
        <v>141</v>
      </c>
      <c r="E436" s="221" t="s">
        <v>475</v>
      </c>
      <c r="F436" s="222" t="s">
        <v>476</v>
      </c>
      <c r="G436" s="223" t="s">
        <v>160</v>
      </c>
      <c r="H436" s="224">
        <v>10.57</v>
      </c>
      <c r="I436" s="225"/>
      <c r="J436" s="226">
        <f>ROUND(I436*H436,2)</f>
        <v>0</v>
      </c>
      <c r="K436" s="222" t="s">
        <v>145</v>
      </c>
      <c r="L436" s="46"/>
      <c r="M436" s="227" t="s">
        <v>1</v>
      </c>
      <c r="N436" s="228" t="s">
        <v>46</v>
      </c>
      <c r="O436" s="93"/>
      <c r="P436" s="229">
        <f>O436*H436</f>
        <v>0</v>
      </c>
      <c r="Q436" s="229">
        <v>0</v>
      </c>
      <c r="R436" s="229">
        <f>Q436*H436</f>
        <v>0</v>
      </c>
      <c r="S436" s="229">
        <v>0</v>
      </c>
      <c r="T436" s="230">
        <f>S436*H436</f>
        <v>0</v>
      </c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R436" s="231" t="s">
        <v>146</v>
      </c>
      <c r="AT436" s="231" t="s">
        <v>141</v>
      </c>
      <c r="AU436" s="231" t="s">
        <v>91</v>
      </c>
      <c r="AY436" s="19" t="s">
        <v>139</v>
      </c>
      <c r="BE436" s="232">
        <f>IF(N436="základní",J436,0)</f>
        <v>0</v>
      </c>
      <c r="BF436" s="232">
        <f>IF(N436="snížená",J436,0)</f>
        <v>0</v>
      </c>
      <c r="BG436" s="232">
        <f>IF(N436="zákl. přenesená",J436,0)</f>
        <v>0</v>
      </c>
      <c r="BH436" s="232">
        <f>IF(N436="sníž. přenesená",J436,0)</f>
        <v>0</v>
      </c>
      <c r="BI436" s="232">
        <f>IF(N436="nulová",J436,0)</f>
        <v>0</v>
      </c>
      <c r="BJ436" s="19" t="s">
        <v>89</v>
      </c>
      <c r="BK436" s="232">
        <f>ROUND(I436*H436,2)</f>
        <v>0</v>
      </c>
      <c r="BL436" s="19" t="s">
        <v>146</v>
      </c>
      <c r="BM436" s="231" t="s">
        <v>477</v>
      </c>
    </row>
    <row r="437" s="13" customFormat="1">
      <c r="A437" s="13"/>
      <c r="B437" s="233"/>
      <c r="C437" s="234"/>
      <c r="D437" s="235" t="s">
        <v>148</v>
      </c>
      <c r="E437" s="236" t="s">
        <v>1</v>
      </c>
      <c r="F437" s="237" t="s">
        <v>453</v>
      </c>
      <c r="G437" s="234"/>
      <c r="H437" s="236" t="s">
        <v>1</v>
      </c>
      <c r="I437" s="238"/>
      <c r="J437" s="234"/>
      <c r="K437" s="234"/>
      <c r="L437" s="239"/>
      <c r="M437" s="240"/>
      <c r="N437" s="241"/>
      <c r="O437" s="241"/>
      <c r="P437" s="241"/>
      <c r="Q437" s="241"/>
      <c r="R437" s="241"/>
      <c r="S437" s="241"/>
      <c r="T437" s="242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43" t="s">
        <v>148</v>
      </c>
      <c r="AU437" s="243" t="s">
        <v>91</v>
      </c>
      <c r="AV437" s="13" t="s">
        <v>89</v>
      </c>
      <c r="AW437" s="13" t="s">
        <v>36</v>
      </c>
      <c r="AX437" s="13" t="s">
        <v>81</v>
      </c>
      <c r="AY437" s="243" t="s">
        <v>139</v>
      </c>
    </row>
    <row r="438" s="14" customFormat="1">
      <c r="A438" s="14"/>
      <c r="B438" s="244"/>
      <c r="C438" s="245"/>
      <c r="D438" s="235" t="s">
        <v>148</v>
      </c>
      <c r="E438" s="246" t="s">
        <v>1</v>
      </c>
      <c r="F438" s="247" t="s">
        <v>478</v>
      </c>
      <c r="G438" s="245"/>
      <c r="H438" s="248">
        <v>10.57</v>
      </c>
      <c r="I438" s="249"/>
      <c r="J438" s="245"/>
      <c r="K438" s="245"/>
      <c r="L438" s="250"/>
      <c r="M438" s="251"/>
      <c r="N438" s="252"/>
      <c r="O438" s="252"/>
      <c r="P438" s="252"/>
      <c r="Q438" s="252"/>
      <c r="R438" s="252"/>
      <c r="S438" s="252"/>
      <c r="T438" s="253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54" t="s">
        <v>148</v>
      </c>
      <c r="AU438" s="254" t="s">
        <v>91</v>
      </c>
      <c r="AV438" s="14" t="s">
        <v>91</v>
      </c>
      <c r="AW438" s="14" t="s">
        <v>36</v>
      </c>
      <c r="AX438" s="14" t="s">
        <v>81</v>
      </c>
      <c r="AY438" s="254" t="s">
        <v>139</v>
      </c>
    </row>
    <row r="439" s="15" customFormat="1">
      <c r="A439" s="15"/>
      <c r="B439" s="255"/>
      <c r="C439" s="256"/>
      <c r="D439" s="235" t="s">
        <v>148</v>
      </c>
      <c r="E439" s="257" t="s">
        <v>1</v>
      </c>
      <c r="F439" s="258" t="s">
        <v>151</v>
      </c>
      <c r="G439" s="256"/>
      <c r="H439" s="259">
        <v>10.57</v>
      </c>
      <c r="I439" s="260"/>
      <c r="J439" s="256"/>
      <c r="K439" s="256"/>
      <c r="L439" s="261"/>
      <c r="M439" s="262"/>
      <c r="N439" s="263"/>
      <c r="O439" s="263"/>
      <c r="P439" s="263"/>
      <c r="Q439" s="263"/>
      <c r="R439" s="263"/>
      <c r="S439" s="263"/>
      <c r="T439" s="264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T439" s="265" t="s">
        <v>148</v>
      </c>
      <c r="AU439" s="265" t="s">
        <v>91</v>
      </c>
      <c r="AV439" s="15" t="s">
        <v>146</v>
      </c>
      <c r="AW439" s="15" t="s">
        <v>36</v>
      </c>
      <c r="AX439" s="15" t="s">
        <v>89</v>
      </c>
      <c r="AY439" s="265" t="s">
        <v>139</v>
      </c>
    </row>
    <row r="440" s="2" customFormat="1" ht="44.25" customHeight="1">
      <c r="A440" s="40"/>
      <c r="B440" s="41"/>
      <c r="C440" s="281" t="s">
        <v>479</v>
      </c>
      <c r="D440" s="281" t="s">
        <v>317</v>
      </c>
      <c r="E440" s="282" t="s">
        <v>480</v>
      </c>
      <c r="F440" s="283" t="s">
        <v>481</v>
      </c>
      <c r="G440" s="284" t="s">
        <v>160</v>
      </c>
      <c r="H440" s="285">
        <v>10.676</v>
      </c>
      <c r="I440" s="286"/>
      <c r="J440" s="287">
        <f>ROUND(I440*H440,2)</f>
        <v>0</v>
      </c>
      <c r="K440" s="283" t="s">
        <v>145</v>
      </c>
      <c r="L440" s="288"/>
      <c r="M440" s="289" t="s">
        <v>1</v>
      </c>
      <c r="N440" s="290" t="s">
        <v>46</v>
      </c>
      <c r="O440" s="93"/>
      <c r="P440" s="229">
        <f>O440*H440</f>
        <v>0</v>
      </c>
      <c r="Q440" s="229">
        <v>0.021999999999999999</v>
      </c>
      <c r="R440" s="229">
        <f>Q440*H440</f>
        <v>0.234872</v>
      </c>
      <c r="S440" s="229">
        <v>0</v>
      </c>
      <c r="T440" s="230">
        <f>S440*H440</f>
        <v>0</v>
      </c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R440" s="231" t="s">
        <v>200</v>
      </c>
      <c r="AT440" s="231" t="s">
        <v>317</v>
      </c>
      <c r="AU440" s="231" t="s">
        <v>91</v>
      </c>
      <c r="AY440" s="19" t="s">
        <v>139</v>
      </c>
      <c r="BE440" s="232">
        <f>IF(N440="základní",J440,0)</f>
        <v>0</v>
      </c>
      <c r="BF440" s="232">
        <f>IF(N440="snížená",J440,0)</f>
        <v>0</v>
      </c>
      <c r="BG440" s="232">
        <f>IF(N440="zákl. přenesená",J440,0)</f>
        <v>0</v>
      </c>
      <c r="BH440" s="232">
        <f>IF(N440="sníž. přenesená",J440,0)</f>
        <v>0</v>
      </c>
      <c r="BI440" s="232">
        <f>IF(N440="nulová",J440,0)</f>
        <v>0</v>
      </c>
      <c r="BJ440" s="19" t="s">
        <v>89</v>
      </c>
      <c r="BK440" s="232">
        <f>ROUND(I440*H440,2)</f>
        <v>0</v>
      </c>
      <c r="BL440" s="19" t="s">
        <v>146</v>
      </c>
      <c r="BM440" s="231" t="s">
        <v>482</v>
      </c>
    </row>
    <row r="441" s="2" customFormat="1">
      <c r="A441" s="40"/>
      <c r="B441" s="41"/>
      <c r="C441" s="42"/>
      <c r="D441" s="235" t="s">
        <v>306</v>
      </c>
      <c r="E441" s="42"/>
      <c r="F441" s="277" t="s">
        <v>460</v>
      </c>
      <c r="G441" s="42"/>
      <c r="H441" s="42"/>
      <c r="I441" s="278"/>
      <c r="J441" s="42"/>
      <c r="K441" s="42"/>
      <c r="L441" s="46"/>
      <c r="M441" s="279"/>
      <c r="N441" s="280"/>
      <c r="O441" s="93"/>
      <c r="P441" s="93"/>
      <c r="Q441" s="93"/>
      <c r="R441" s="93"/>
      <c r="S441" s="93"/>
      <c r="T441" s="94"/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T441" s="19" t="s">
        <v>306</v>
      </c>
      <c r="AU441" s="19" t="s">
        <v>91</v>
      </c>
    </row>
    <row r="442" s="13" customFormat="1">
      <c r="A442" s="13"/>
      <c r="B442" s="233"/>
      <c r="C442" s="234"/>
      <c r="D442" s="235" t="s">
        <v>148</v>
      </c>
      <c r="E442" s="236" t="s">
        <v>1</v>
      </c>
      <c r="F442" s="237" t="s">
        <v>453</v>
      </c>
      <c r="G442" s="234"/>
      <c r="H442" s="236" t="s">
        <v>1</v>
      </c>
      <c r="I442" s="238"/>
      <c r="J442" s="234"/>
      <c r="K442" s="234"/>
      <c r="L442" s="239"/>
      <c r="M442" s="240"/>
      <c r="N442" s="241"/>
      <c r="O442" s="241"/>
      <c r="P442" s="241"/>
      <c r="Q442" s="241"/>
      <c r="R442" s="241"/>
      <c r="S442" s="241"/>
      <c r="T442" s="242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43" t="s">
        <v>148</v>
      </c>
      <c r="AU442" s="243" t="s">
        <v>91</v>
      </c>
      <c r="AV442" s="13" t="s">
        <v>89</v>
      </c>
      <c r="AW442" s="13" t="s">
        <v>36</v>
      </c>
      <c r="AX442" s="13" t="s">
        <v>81</v>
      </c>
      <c r="AY442" s="243" t="s">
        <v>139</v>
      </c>
    </row>
    <row r="443" s="14" customFormat="1">
      <c r="A443" s="14"/>
      <c r="B443" s="244"/>
      <c r="C443" s="245"/>
      <c r="D443" s="235" t="s">
        <v>148</v>
      </c>
      <c r="E443" s="246" t="s">
        <v>1</v>
      </c>
      <c r="F443" s="247" t="s">
        <v>483</v>
      </c>
      <c r="G443" s="245"/>
      <c r="H443" s="248">
        <v>10.676</v>
      </c>
      <c r="I443" s="249"/>
      <c r="J443" s="245"/>
      <c r="K443" s="245"/>
      <c r="L443" s="250"/>
      <c r="M443" s="251"/>
      <c r="N443" s="252"/>
      <c r="O443" s="252"/>
      <c r="P443" s="252"/>
      <c r="Q443" s="252"/>
      <c r="R443" s="252"/>
      <c r="S443" s="252"/>
      <c r="T443" s="253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54" t="s">
        <v>148</v>
      </c>
      <c r="AU443" s="254" t="s">
        <v>91</v>
      </c>
      <c r="AV443" s="14" t="s">
        <v>91</v>
      </c>
      <c r="AW443" s="14" t="s">
        <v>36</v>
      </c>
      <c r="AX443" s="14" t="s">
        <v>81</v>
      </c>
      <c r="AY443" s="254" t="s">
        <v>139</v>
      </c>
    </row>
    <row r="444" s="15" customFormat="1">
      <c r="A444" s="15"/>
      <c r="B444" s="255"/>
      <c r="C444" s="256"/>
      <c r="D444" s="235" t="s">
        <v>148</v>
      </c>
      <c r="E444" s="257" t="s">
        <v>1</v>
      </c>
      <c r="F444" s="258" t="s">
        <v>151</v>
      </c>
      <c r="G444" s="256"/>
      <c r="H444" s="259">
        <v>10.676</v>
      </c>
      <c r="I444" s="260"/>
      <c r="J444" s="256"/>
      <c r="K444" s="256"/>
      <c r="L444" s="261"/>
      <c r="M444" s="262"/>
      <c r="N444" s="263"/>
      <c r="O444" s="263"/>
      <c r="P444" s="263"/>
      <c r="Q444" s="263"/>
      <c r="R444" s="263"/>
      <c r="S444" s="263"/>
      <c r="T444" s="264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T444" s="265" t="s">
        <v>148</v>
      </c>
      <c r="AU444" s="265" t="s">
        <v>91</v>
      </c>
      <c r="AV444" s="15" t="s">
        <v>146</v>
      </c>
      <c r="AW444" s="15" t="s">
        <v>36</v>
      </c>
      <c r="AX444" s="15" t="s">
        <v>89</v>
      </c>
      <c r="AY444" s="265" t="s">
        <v>139</v>
      </c>
    </row>
    <row r="445" s="2" customFormat="1" ht="24.15" customHeight="1">
      <c r="A445" s="40"/>
      <c r="B445" s="41"/>
      <c r="C445" s="220" t="s">
        <v>484</v>
      </c>
      <c r="D445" s="220" t="s">
        <v>141</v>
      </c>
      <c r="E445" s="221" t="s">
        <v>485</v>
      </c>
      <c r="F445" s="222" t="s">
        <v>486</v>
      </c>
      <c r="G445" s="223" t="s">
        <v>160</v>
      </c>
      <c r="H445" s="224">
        <v>370.04000000000002</v>
      </c>
      <c r="I445" s="225"/>
      <c r="J445" s="226">
        <f>ROUND(I445*H445,2)</f>
        <v>0</v>
      </c>
      <c r="K445" s="222" t="s">
        <v>145</v>
      </c>
      <c r="L445" s="46"/>
      <c r="M445" s="227" t="s">
        <v>1</v>
      </c>
      <c r="N445" s="228" t="s">
        <v>46</v>
      </c>
      <c r="O445" s="93"/>
      <c r="P445" s="229">
        <f>O445*H445</f>
        <v>0</v>
      </c>
      <c r="Q445" s="229">
        <v>0</v>
      </c>
      <c r="R445" s="229">
        <f>Q445*H445</f>
        <v>0</v>
      </c>
      <c r="S445" s="229">
        <v>0</v>
      </c>
      <c r="T445" s="230">
        <f>S445*H445</f>
        <v>0</v>
      </c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R445" s="231" t="s">
        <v>146</v>
      </c>
      <c r="AT445" s="231" t="s">
        <v>141</v>
      </c>
      <c r="AU445" s="231" t="s">
        <v>91</v>
      </c>
      <c r="AY445" s="19" t="s">
        <v>139</v>
      </c>
      <c r="BE445" s="232">
        <f>IF(N445="základní",J445,0)</f>
        <v>0</v>
      </c>
      <c r="BF445" s="232">
        <f>IF(N445="snížená",J445,0)</f>
        <v>0</v>
      </c>
      <c r="BG445" s="232">
        <f>IF(N445="zákl. přenesená",J445,0)</f>
        <v>0</v>
      </c>
      <c r="BH445" s="232">
        <f>IF(N445="sníž. přenesená",J445,0)</f>
        <v>0</v>
      </c>
      <c r="BI445" s="232">
        <f>IF(N445="nulová",J445,0)</f>
        <v>0</v>
      </c>
      <c r="BJ445" s="19" t="s">
        <v>89</v>
      </c>
      <c r="BK445" s="232">
        <f>ROUND(I445*H445,2)</f>
        <v>0</v>
      </c>
      <c r="BL445" s="19" t="s">
        <v>146</v>
      </c>
      <c r="BM445" s="231" t="s">
        <v>487</v>
      </c>
    </row>
    <row r="446" s="13" customFormat="1">
      <c r="A446" s="13"/>
      <c r="B446" s="233"/>
      <c r="C446" s="234"/>
      <c r="D446" s="235" t="s">
        <v>148</v>
      </c>
      <c r="E446" s="236" t="s">
        <v>1</v>
      </c>
      <c r="F446" s="237" t="s">
        <v>453</v>
      </c>
      <c r="G446" s="234"/>
      <c r="H446" s="236" t="s">
        <v>1</v>
      </c>
      <c r="I446" s="238"/>
      <c r="J446" s="234"/>
      <c r="K446" s="234"/>
      <c r="L446" s="239"/>
      <c r="M446" s="240"/>
      <c r="N446" s="241"/>
      <c r="O446" s="241"/>
      <c r="P446" s="241"/>
      <c r="Q446" s="241"/>
      <c r="R446" s="241"/>
      <c r="S446" s="241"/>
      <c r="T446" s="242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43" t="s">
        <v>148</v>
      </c>
      <c r="AU446" s="243" t="s">
        <v>91</v>
      </c>
      <c r="AV446" s="13" t="s">
        <v>89</v>
      </c>
      <c r="AW446" s="13" t="s">
        <v>36</v>
      </c>
      <c r="AX446" s="13" t="s">
        <v>81</v>
      </c>
      <c r="AY446" s="243" t="s">
        <v>139</v>
      </c>
    </row>
    <row r="447" s="14" customFormat="1">
      <c r="A447" s="14"/>
      <c r="B447" s="244"/>
      <c r="C447" s="245"/>
      <c r="D447" s="235" t="s">
        <v>148</v>
      </c>
      <c r="E447" s="246" t="s">
        <v>1</v>
      </c>
      <c r="F447" s="247" t="s">
        <v>488</v>
      </c>
      <c r="G447" s="245"/>
      <c r="H447" s="248">
        <v>370.04000000000002</v>
      </c>
      <c r="I447" s="249"/>
      <c r="J447" s="245"/>
      <c r="K447" s="245"/>
      <c r="L447" s="250"/>
      <c r="M447" s="251"/>
      <c r="N447" s="252"/>
      <c r="O447" s="252"/>
      <c r="P447" s="252"/>
      <c r="Q447" s="252"/>
      <c r="R447" s="252"/>
      <c r="S447" s="252"/>
      <c r="T447" s="253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54" t="s">
        <v>148</v>
      </c>
      <c r="AU447" s="254" t="s">
        <v>91</v>
      </c>
      <c r="AV447" s="14" t="s">
        <v>91</v>
      </c>
      <c r="AW447" s="14" t="s">
        <v>36</v>
      </c>
      <c r="AX447" s="14" t="s">
        <v>81</v>
      </c>
      <c r="AY447" s="254" t="s">
        <v>139</v>
      </c>
    </row>
    <row r="448" s="15" customFormat="1">
      <c r="A448" s="15"/>
      <c r="B448" s="255"/>
      <c r="C448" s="256"/>
      <c r="D448" s="235" t="s">
        <v>148</v>
      </c>
      <c r="E448" s="257" t="s">
        <v>1</v>
      </c>
      <c r="F448" s="258" t="s">
        <v>151</v>
      </c>
      <c r="G448" s="256"/>
      <c r="H448" s="259">
        <v>370.04000000000002</v>
      </c>
      <c r="I448" s="260"/>
      <c r="J448" s="256"/>
      <c r="K448" s="256"/>
      <c r="L448" s="261"/>
      <c r="M448" s="262"/>
      <c r="N448" s="263"/>
      <c r="O448" s="263"/>
      <c r="P448" s="263"/>
      <c r="Q448" s="263"/>
      <c r="R448" s="263"/>
      <c r="S448" s="263"/>
      <c r="T448" s="264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T448" s="265" t="s">
        <v>148</v>
      </c>
      <c r="AU448" s="265" t="s">
        <v>91</v>
      </c>
      <c r="AV448" s="15" t="s">
        <v>146</v>
      </c>
      <c r="AW448" s="15" t="s">
        <v>36</v>
      </c>
      <c r="AX448" s="15" t="s">
        <v>89</v>
      </c>
      <c r="AY448" s="265" t="s">
        <v>139</v>
      </c>
    </row>
    <row r="449" s="2" customFormat="1" ht="44.25" customHeight="1">
      <c r="A449" s="40"/>
      <c r="B449" s="41"/>
      <c r="C449" s="281" t="s">
        <v>489</v>
      </c>
      <c r="D449" s="281" t="s">
        <v>317</v>
      </c>
      <c r="E449" s="282" t="s">
        <v>490</v>
      </c>
      <c r="F449" s="283" t="s">
        <v>491</v>
      </c>
      <c r="G449" s="284" t="s">
        <v>160</v>
      </c>
      <c r="H449" s="285">
        <v>377.47699999999998</v>
      </c>
      <c r="I449" s="286"/>
      <c r="J449" s="287">
        <f>ROUND(I449*H449,2)</f>
        <v>0</v>
      </c>
      <c r="K449" s="283" t="s">
        <v>145</v>
      </c>
      <c r="L449" s="288"/>
      <c r="M449" s="289" t="s">
        <v>1</v>
      </c>
      <c r="N449" s="290" t="s">
        <v>46</v>
      </c>
      <c r="O449" s="93"/>
      <c r="P449" s="229">
        <f>O449*H449</f>
        <v>0</v>
      </c>
      <c r="Q449" s="229">
        <v>0.030200000000000001</v>
      </c>
      <c r="R449" s="229">
        <f>Q449*H449</f>
        <v>11.3998054</v>
      </c>
      <c r="S449" s="229">
        <v>0</v>
      </c>
      <c r="T449" s="230">
        <f>S449*H449</f>
        <v>0</v>
      </c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R449" s="231" t="s">
        <v>200</v>
      </c>
      <c r="AT449" s="231" t="s">
        <v>317</v>
      </c>
      <c r="AU449" s="231" t="s">
        <v>91</v>
      </c>
      <c r="AY449" s="19" t="s">
        <v>139</v>
      </c>
      <c r="BE449" s="232">
        <f>IF(N449="základní",J449,0)</f>
        <v>0</v>
      </c>
      <c r="BF449" s="232">
        <f>IF(N449="snížená",J449,0)</f>
        <v>0</v>
      </c>
      <c r="BG449" s="232">
        <f>IF(N449="zákl. přenesená",J449,0)</f>
        <v>0</v>
      </c>
      <c r="BH449" s="232">
        <f>IF(N449="sníž. přenesená",J449,0)</f>
        <v>0</v>
      </c>
      <c r="BI449" s="232">
        <f>IF(N449="nulová",J449,0)</f>
        <v>0</v>
      </c>
      <c r="BJ449" s="19" t="s">
        <v>89</v>
      </c>
      <c r="BK449" s="232">
        <f>ROUND(I449*H449,2)</f>
        <v>0</v>
      </c>
      <c r="BL449" s="19" t="s">
        <v>146</v>
      </c>
      <c r="BM449" s="231" t="s">
        <v>492</v>
      </c>
    </row>
    <row r="450" s="2" customFormat="1">
      <c r="A450" s="40"/>
      <c r="B450" s="41"/>
      <c r="C450" s="42"/>
      <c r="D450" s="235" t="s">
        <v>306</v>
      </c>
      <c r="E450" s="42"/>
      <c r="F450" s="277" t="s">
        <v>460</v>
      </c>
      <c r="G450" s="42"/>
      <c r="H450" s="42"/>
      <c r="I450" s="278"/>
      <c r="J450" s="42"/>
      <c r="K450" s="42"/>
      <c r="L450" s="46"/>
      <c r="M450" s="279"/>
      <c r="N450" s="280"/>
      <c r="O450" s="93"/>
      <c r="P450" s="93"/>
      <c r="Q450" s="93"/>
      <c r="R450" s="93"/>
      <c r="S450" s="93"/>
      <c r="T450" s="94"/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T450" s="19" t="s">
        <v>306</v>
      </c>
      <c r="AU450" s="19" t="s">
        <v>91</v>
      </c>
    </row>
    <row r="451" s="13" customFormat="1">
      <c r="A451" s="13"/>
      <c r="B451" s="233"/>
      <c r="C451" s="234"/>
      <c r="D451" s="235" t="s">
        <v>148</v>
      </c>
      <c r="E451" s="236" t="s">
        <v>1</v>
      </c>
      <c r="F451" s="237" t="s">
        <v>453</v>
      </c>
      <c r="G451" s="234"/>
      <c r="H451" s="236" t="s">
        <v>1</v>
      </c>
      <c r="I451" s="238"/>
      <c r="J451" s="234"/>
      <c r="K451" s="234"/>
      <c r="L451" s="239"/>
      <c r="M451" s="240"/>
      <c r="N451" s="241"/>
      <c r="O451" s="241"/>
      <c r="P451" s="241"/>
      <c r="Q451" s="241"/>
      <c r="R451" s="241"/>
      <c r="S451" s="241"/>
      <c r="T451" s="242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43" t="s">
        <v>148</v>
      </c>
      <c r="AU451" s="243" t="s">
        <v>91</v>
      </c>
      <c r="AV451" s="13" t="s">
        <v>89</v>
      </c>
      <c r="AW451" s="13" t="s">
        <v>36</v>
      </c>
      <c r="AX451" s="13" t="s">
        <v>81</v>
      </c>
      <c r="AY451" s="243" t="s">
        <v>139</v>
      </c>
    </row>
    <row r="452" s="14" customFormat="1">
      <c r="A452" s="14"/>
      <c r="B452" s="244"/>
      <c r="C452" s="245"/>
      <c r="D452" s="235" t="s">
        <v>148</v>
      </c>
      <c r="E452" s="246" t="s">
        <v>1</v>
      </c>
      <c r="F452" s="247" t="s">
        <v>493</v>
      </c>
      <c r="G452" s="245"/>
      <c r="H452" s="248">
        <v>373.74000000000001</v>
      </c>
      <c r="I452" s="249"/>
      <c r="J452" s="245"/>
      <c r="K452" s="245"/>
      <c r="L452" s="250"/>
      <c r="M452" s="251"/>
      <c r="N452" s="252"/>
      <c r="O452" s="252"/>
      <c r="P452" s="252"/>
      <c r="Q452" s="252"/>
      <c r="R452" s="252"/>
      <c r="S452" s="252"/>
      <c r="T452" s="253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54" t="s">
        <v>148</v>
      </c>
      <c r="AU452" s="254" t="s">
        <v>91</v>
      </c>
      <c r="AV452" s="14" t="s">
        <v>91</v>
      </c>
      <c r="AW452" s="14" t="s">
        <v>36</v>
      </c>
      <c r="AX452" s="14" t="s">
        <v>81</v>
      </c>
      <c r="AY452" s="254" t="s">
        <v>139</v>
      </c>
    </row>
    <row r="453" s="15" customFormat="1">
      <c r="A453" s="15"/>
      <c r="B453" s="255"/>
      <c r="C453" s="256"/>
      <c r="D453" s="235" t="s">
        <v>148</v>
      </c>
      <c r="E453" s="257" t="s">
        <v>1</v>
      </c>
      <c r="F453" s="258" t="s">
        <v>151</v>
      </c>
      <c r="G453" s="256"/>
      <c r="H453" s="259">
        <v>373.74000000000001</v>
      </c>
      <c r="I453" s="260"/>
      <c r="J453" s="256"/>
      <c r="K453" s="256"/>
      <c r="L453" s="261"/>
      <c r="M453" s="262"/>
      <c r="N453" s="263"/>
      <c r="O453" s="263"/>
      <c r="P453" s="263"/>
      <c r="Q453" s="263"/>
      <c r="R453" s="263"/>
      <c r="S453" s="263"/>
      <c r="T453" s="264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T453" s="265" t="s">
        <v>148</v>
      </c>
      <c r="AU453" s="265" t="s">
        <v>91</v>
      </c>
      <c r="AV453" s="15" t="s">
        <v>146</v>
      </c>
      <c r="AW453" s="15" t="s">
        <v>36</v>
      </c>
      <c r="AX453" s="15" t="s">
        <v>89</v>
      </c>
      <c r="AY453" s="265" t="s">
        <v>139</v>
      </c>
    </row>
    <row r="454" s="14" customFormat="1">
      <c r="A454" s="14"/>
      <c r="B454" s="244"/>
      <c r="C454" s="245"/>
      <c r="D454" s="235" t="s">
        <v>148</v>
      </c>
      <c r="E454" s="245"/>
      <c r="F454" s="247" t="s">
        <v>494</v>
      </c>
      <c r="G454" s="245"/>
      <c r="H454" s="248">
        <v>377.47699999999998</v>
      </c>
      <c r="I454" s="249"/>
      <c r="J454" s="245"/>
      <c r="K454" s="245"/>
      <c r="L454" s="250"/>
      <c r="M454" s="251"/>
      <c r="N454" s="252"/>
      <c r="O454" s="252"/>
      <c r="P454" s="252"/>
      <c r="Q454" s="252"/>
      <c r="R454" s="252"/>
      <c r="S454" s="252"/>
      <c r="T454" s="253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54" t="s">
        <v>148</v>
      </c>
      <c r="AU454" s="254" t="s">
        <v>91</v>
      </c>
      <c r="AV454" s="14" t="s">
        <v>91</v>
      </c>
      <c r="AW454" s="14" t="s">
        <v>4</v>
      </c>
      <c r="AX454" s="14" t="s">
        <v>89</v>
      </c>
      <c r="AY454" s="254" t="s">
        <v>139</v>
      </c>
    </row>
    <row r="455" s="2" customFormat="1" ht="24.15" customHeight="1">
      <c r="A455" s="40"/>
      <c r="B455" s="41"/>
      <c r="C455" s="220" t="s">
        <v>495</v>
      </c>
      <c r="D455" s="220" t="s">
        <v>141</v>
      </c>
      <c r="E455" s="221" t="s">
        <v>496</v>
      </c>
      <c r="F455" s="222" t="s">
        <v>497</v>
      </c>
      <c r="G455" s="223" t="s">
        <v>498</v>
      </c>
      <c r="H455" s="224">
        <v>4</v>
      </c>
      <c r="I455" s="225"/>
      <c r="J455" s="226">
        <f>ROUND(I455*H455,2)</f>
        <v>0</v>
      </c>
      <c r="K455" s="222" t="s">
        <v>145</v>
      </c>
      <c r="L455" s="46"/>
      <c r="M455" s="227" t="s">
        <v>1</v>
      </c>
      <c r="N455" s="228" t="s">
        <v>46</v>
      </c>
      <c r="O455" s="93"/>
      <c r="P455" s="229">
        <f>O455*H455</f>
        <v>0</v>
      </c>
      <c r="Q455" s="229">
        <v>0</v>
      </c>
      <c r="R455" s="229">
        <f>Q455*H455</f>
        <v>0</v>
      </c>
      <c r="S455" s="229">
        <v>0</v>
      </c>
      <c r="T455" s="230">
        <f>S455*H455</f>
        <v>0</v>
      </c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R455" s="231" t="s">
        <v>146</v>
      </c>
      <c r="AT455" s="231" t="s">
        <v>141</v>
      </c>
      <c r="AU455" s="231" t="s">
        <v>91</v>
      </c>
      <c r="AY455" s="19" t="s">
        <v>139</v>
      </c>
      <c r="BE455" s="232">
        <f>IF(N455="základní",J455,0)</f>
        <v>0</v>
      </c>
      <c r="BF455" s="232">
        <f>IF(N455="snížená",J455,0)</f>
        <v>0</v>
      </c>
      <c r="BG455" s="232">
        <f>IF(N455="zákl. přenesená",J455,0)</f>
        <v>0</v>
      </c>
      <c r="BH455" s="232">
        <f>IF(N455="sníž. přenesená",J455,0)</f>
        <v>0</v>
      </c>
      <c r="BI455" s="232">
        <f>IF(N455="nulová",J455,0)</f>
        <v>0</v>
      </c>
      <c r="BJ455" s="19" t="s">
        <v>89</v>
      </c>
      <c r="BK455" s="232">
        <f>ROUND(I455*H455,2)</f>
        <v>0</v>
      </c>
      <c r="BL455" s="19" t="s">
        <v>146</v>
      </c>
      <c r="BM455" s="231" t="s">
        <v>499</v>
      </c>
    </row>
    <row r="456" s="13" customFormat="1">
      <c r="A456" s="13"/>
      <c r="B456" s="233"/>
      <c r="C456" s="234"/>
      <c r="D456" s="235" t="s">
        <v>148</v>
      </c>
      <c r="E456" s="236" t="s">
        <v>1</v>
      </c>
      <c r="F456" s="237" t="s">
        <v>453</v>
      </c>
      <c r="G456" s="234"/>
      <c r="H456" s="236" t="s">
        <v>1</v>
      </c>
      <c r="I456" s="238"/>
      <c r="J456" s="234"/>
      <c r="K456" s="234"/>
      <c r="L456" s="239"/>
      <c r="M456" s="240"/>
      <c r="N456" s="241"/>
      <c r="O456" s="241"/>
      <c r="P456" s="241"/>
      <c r="Q456" s="241"/>
      <c r="R456" s="241"/>
      <c r="S456" s="241"/>
      <c r="T456" s="242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43" t="s">
        <v>148</v>
      </c>
      <c r="AU456" s="243" t="s">
        <v>91</v>
      </c>
      <c r="AV456" s="13" t="s">
        <v>89</v>
      </c>
      <c r="AW456" s="13" t="s">
        <v>36</v>
      </c>
      <c r="AX456" s="13" t="s">
        <v>81</v>
      </c>
      <c r="AY456" s="243" t="s">
        <v>139</v>
      </c>
    </row>
    <row r="457" s="13" customFormat="1">
      <c r="A457" s="13"/>
      <c r="B457" s="233"/>
      <c r="C457" s="234"/>
      <c r="D457" s="235" t="s">
        <v>148</v>
      </c>
      <c r="E457" s="236" t="s">
        <v>1</v>
      </c>
      <c r="F457" s="237" t="s">
        <v>500</v>
      </c>
      <c r="G457" s="234"/>
      <c r="H457" s="236" t="s">
        <v>1</v>
      </c>
      <c r="I457" s="238"/>
      <c r="J457" s="234"/>
      <c r="K457" s="234"/>
      <c r="L457" s="239"/>
      <c r="M457" s="240"/>
      <c r="N457" s="241"/>
      <c r="O457" s="241"/>
      <c r="P457" s="241"/>
      <c r="Q457" s="241"/>
      <c r="R457" s="241"/>
      <c r="S457" s="241"/>
      <c r="T457" s="242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43" t="s">
        <v>148</v>
      </c>
      <c r="AU457" s="243" t="s">
        <v>91</v>
      </c>
      <c r="AV457" s="13" t="s">
        <v>89</v>
      </c>
      <c r="AW457" s="13" t="s">
        <v>36</v>
      </c>
      <c r="AX457" s="13" t="s">
        <v>81</v>
      </c>
      <c r="AY457" s="243" t="s">
        <v>139</v>
      </c>
    </row>
    <row r="458" s="14" customFormat="1">
      <c r="A458" s="14"/>
      <c r="B458" s="244"/>
      <c r="C458" s="245"/>
      <c r="D458" s="235" t="s">
        <v>148</v>
      </c>
      <c r="E458" s="246" t="s">
        <v>1</v>
      </c>
      <c r="F458" s="247" t="s">
        <v>501</v>
      </c>
      <c r="G458" s="245"/>
      <c r="H458" s="248">
        <v>1</v>
      </c>
      <c r="I458" s="249"/>
      <c r="J458" s="245"/>
      <c r="K458" s="245"/>
      <c r="L458" s="250"/>
      <c r="M458" s="251"/>
      <c r="N458" s="252"/>
      <c r="O458" s="252"/>
      <c r="P458" s="252"/>
      <c r="Q458" s="252"/>
      <c r="R458" s="252"/>
      <c r="S458" s="252"/>
      <c r="T458" s="253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54" t="s">
        <v>148</v>
      </c>
      <c r="AU458" s="254" t="s">
        <v>91</v>
      </c>
      <c r="AV458" s="14" t="s">
        <v>91</v>
      </c>
      <c r="AW458" s="14" t="s">
        <v>36</v>
      </c>
      <c r="AX458" s="14" t="s">
        <v>81</v>
      </c>
      <c r="AY458" s="254" t="s">
        <v>139</v>
      </c>
    </row>
    <row r="459" s="13" customFormat="1">
      <c r="A459" s="13"/>
      <c r="B459" s="233"/>
      <c r="C459" s="234"/>
      <c r="D459" s="235" t="s">
        <v>148</v>
      </c>
      <c r="E459" s="236" t="s">
        <v>1</v>
      </c>
      <c r="F459" s="237" t="s">
        <v>502</v>
      </c>
      <c r="G459" s="234"/>
      <c r="H459" s="236" t="s">
        <v>1</v>
      </c>
      <c r="I459" s="238"/>
      <c r="J459" s="234"/>
      <c r="K459" s="234"/>
      <c r="L459" s="239"/>
      <c r="M459" s="240"/>
      <c r="N459" s="241"/>
      <c r="O459" s="241"/>
      <c r="P459" s="241"/>
      <c r="Q459" s="241"/>
      <c r="R459" s="241"/>
      <c r="S459" s="241"/>
      <c r="T459" s="242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43" t="s">
        <v>148</v>
      </c>
      <c r="AU459" s="243" t="s">
        <v>91</v>
      </c>
      <c r="AV459" s="13" t="s">
        <v>89</v>
      </c>
      <c r="AW459" s="13" t="s">
        <v>36</v>
      </c>
      <c r="AX459" s="13" t="s">
        <v>81</v>
      </c>
      <c r="AY459" s="243" t="s">
        <v>139</v>
      </c>
    </row>
    <row r="460" s="14" customFormat="1">
      <c r="A460" s="14"/>
      <c r="B460" s="244"/>
      <c r="C460" s="245"/>
      <c r="D460" s="235" t="s">
        <v>148</v>
      </c>
      <c r="E460" s="246" t="s">
        <v>1</v>
      </c>
      <c r="F460" s="247" t="s">
        <v>503</v>
      </c>
      <c r="G460" s="245"/>
      <c r="H460" s="248">
        <v>1</v>
      </c>
      <c r="I460" s="249"/>
      <c r="J460" s="245"/>
      <c r="K460" s="245"/>
      <c r="L460" s="250"/>
      <c r="M460" s="251"/>
      <c r="N460" s="252"/>
      <c r="O460" s="252"/>
      <c r="P460" s="252"/>
      <c r="Q460" s="252"/>
      <c r="R460" s="252"/>
      <c r="S460" s="252"/>
      <c r="T460" s="253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54" t="s">
        <v>148</v>
      </c>
      <c r="AU460" s="254" t="s">
        <v>91</v>
      </c>
      <c r="AV460" s="14" t="s">
        <v>91</v>
      </c>
      <c r="AW460" s="14" t="s">
        <v>36</v>
      </c>
      <c r="AX460" s="14" t="s">
        <v>81</v>
      </c>
      <c r="AY460" s="254" t="s">
        <v>139</v>
      </c>
    </row>
    <row r="461" s="14" customFormat="1">
      <c r="A461" s="14"/>
      <c r="B461" s="244"/>
      <c r="C461" s="245"/>
      <c r="D461" s="235" t="s">
        <v>148</v>
      </c>
      <c r="E461" s="246" t="s">
        <v>1</v>
      </c>
      <c r="F461" s="247" t="s">
        <v>504</v>
      </c>
      <c r="G461" s="245"/>
      <c r="H461" s="248">
        <v>1</v>
      </c>
      <c r="I461" s="249"/>
      <c r="J461" s="245"/>
      <c r="K461" s="245"/>
      <c r="L461" s="250"/>
      <c r="M461" s="251"/>
      <c r="N461" s="252"/>
      <c r="O461" s="252"/>
      <c r="P461" s="252"/>
      <c r="Q461" s="252"/>
      <c r="R461" s="252"/>
      <c r="S461" s="252"/>
      <c r="T461" s="253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54" t="s">
        <v>148</v>
      </c>
      <c r="AU461" s="254" t="s">
        <v>91</v>
      </c>
      <c r="AV461" s="14" t="s">
        <v>91</v>
      </c>
      <c r="AW461" s="14" t="s">
        <v>36</v>
      </c>
      <c r="AX461" s="14" t="s">
        <v>81</v>
      </c>
      <c r="AY461" s="254" t="s">
        <v>139</v>
      </c>
    </row>
    <row r="462" s="14" customFormat="1">
      <c r="A462" s="14"/>
      <c r="B462" s="244"/>
      <c r="C462" s="245"/>
      <c r="D462" s="235" t="s">
        <v>148</v>
      </c>
      <c r="E462" s="246" t="s">
        <v>1</v>
      </c>
      <c r="F462" s="247" t="s">
        <v>505</v>
      </c>
      <c r="G462" s="245"/>
      <c r="H462" s="248">
        <v>1</v>
      </c>
      <c r="I462" s="249"/>
      <c r="J462" s="245"/>
      <c r="K462" s="245"/>
      <c r="L462" s="250"/>
      <c r="M462" s="251"/>
      <c r="N462" s="252"/>
      <c r="O462" s="252"/>
      <c r="P462" s="252"/>
      <c r="Q462" s="252"/>
      <c r="R462" s="252"/>
      <c r="S462" s="252"/>
      <c r="T462" s="253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54" t="s">
        <v>148</v>
      </c>
      <c r="AU462" s="254" t="s">
        <v>91</v>
      </c>
      <c r="AV462" s="14" t="s">
        <v>91</v>
      </c>
      <c r="AW462" s="14" t="s">
        <v>36</v>
      </c>
      <c r="AX462" s="14" t="s">
        <v>81</v>
      </c>
      <c r="AY462" s="254" t="s">
        <v>139</v>
      </c>
    </row>
    <row r="463" s="15" customFormat="1">
      <c r="A463" s="15"/>
      <c r="B463" s="255"/>
      <c r="C463" s="256"/>
      <c r="D463" s="235" t="s">
        <v>148</v>
      </c>
      <c r="E463" s="257" t="s">
        <v>1</v>
      </c>
      <c r="F463" s="258" t="s">
        <v>151</v>
      </c>
      <c r="G463" s="256"/>
      <c r="H463" s="259">
        <v>4</v>
      </c>
      <c r="I463" s="260"/>
      <c r="J463" s="256"/>
      <c r="K463" s="256"/>
      <c r="L463" s="261"/>
      <c r="M463" s="262"/>
      <c r="N463" s="263"/>
      <c r="O463" s="263"/>
      <c r="P463" s="263"/>
      <c r="Q463" s="263"/>
      <c r="R463" s="263"/>
      <c r="S463" s="263"/>
      <c r="T463" s="264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T463" s="265" t="s">
        <v>148</v>
      </c>
      <c r="AU463" s="265" t="s">
        <v>91</v>
      </c>
      <c r="AV463" s="15" t="s">
        <v>146</v>
      </c>
      <c r="AW463" s="15" t="s">
        <v>36</v>
      </c>
      <c r="AX463" s="15" t="s">
        <v>89</v>
      </c>
      <c r="AY463" s="265" t="s">
        <v>139</v>
      </c>
    </row>
    <row r="464" s="2" customFormat="1" ht="24.15" customHeight="1">
      <c r="A464" s="40"/>
      <c r="B464" s="41"/>
      <c r="C464" s="281" t="s">
        <v>506</v>
      </c>
      <c r="D464" s="281" t="s">
        <v>317</v>
      </c>
      <c r="E464" s="282" t="s">
        <v>507</v>
      </c>
      <c r="F464" s="283" t="s">
        <v>508</v>
      </c>
      <c r="G464" s="284" t="s">
        <v>498</v>
      </c>
      <c r="H464" s="285">
        <v>1.01</v>
      </c>
      <c r="I464" s="286"/>
      <c r="J464" s="287">
        <f>ROUND(I464*H464,2)</f>
        <v>0</v>
      </c>
      <c r="K464" s="283" t="s">
        <v>1</v>
      </c>
      <c r="L464" s="288"/>
      <c r="M464" s="289" t="s">
        <v>1</v>
      </c>
      <c r="N464" s="290" t="s">
        <v>46</v>
      </c>
      <c r="O464" s="93"/>
      <c r="P464" s="229">
        <f>O464*H464</f>
        <v>0</v>
      </c>
      <c r="Q464" s="229">
        <v>0.0064999999999999997</v>
      </c>
      <c r="R464" s="229">
        <f>Q464*H464</f>
        <v>0.0065649999999999997</v>
      </c>
      <c r="S464" s="229">
        <v>0</v>
      </c>
      <c r="T464" s="230">
        <f>S464*H464</f>
        <v>0</v>
      </c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R464" s="231" t="s">
        <v>200</v>
      </c>
      <c r="AT464" s="231" t="s">
        <v>317</v>
      </c>
      <c r="AU464" s="231" t="s">
        <v>91</v>
      </c>
      <c r="AY464" s="19" t="s">
        <v>139</v>
      </c>
      <c r="BE464" s="232">
        <f>IF(N464="základní",J464,0)</f>
        <v>0</v>
      </c>
      <c r="BF464" s="232">
        <f>IF(N464="snížená",J464,0)</f>
        <v>0</v>
      </c>
      <c r="BG464" s="232">
        <f>IF(N464="zákl. přenesená",J464,0)</f>
        <v>0</v>
      </c>
      <c r="BH464" s="232">
        <f>IF(N464="sníž. přenesená",J464,0)</f>
        <v>0</v>
      </c>
      <c r="BI464" s="232">
        <f>IF(N464="nulová",J464,0)</f>
        <v>0</v>
      </c>
      <c r="BJ464" s="19" t="s">
        <v>89</v>
      </c>
      <c r="BK464" s="232">
        <f>ROUND(I464*H464,2)</f>
        <v>0</v>
      </c>
      <c r="BL464" s="19" t="s">
        <v>146</v>
      </c>
      <c r="BM464" s="231" t="s">
        <v>509</v>
      </c>
    </row>
    <row r="465" s="13" customFormat="1">
      <c r="A465" s="13"/>
      <c r="B465" s="233"/>
      <c r="C465" s="234"/>
      <c r="D465" s="235" t="s">
        <v>148</v>
      </c>
      <c r="E465" s="236" t="s">
        <v>1</v>
      </c>
      <c r="F465" s="237" t="s">
        <v>453</v>
      </c>
      <c r="G465" s="234"/>
      <c r="H465" s="236" t="s">
        <v>1</v>
      </c>
      <c r="I465" s="238"/>
      <c r="J465" s="234"/>
      <c r="K465" s="234"/>
      <c r="L465" s="239"/>
      <c r="M465" s="240"/>
      <c r="N465" s="241"/>
      <c r="O465" s="241"/>
      <c r="P465" s="241"/>
      <c r="Q465" s="241"/>
      <c r="R465" s="241"/>
      <c r="S465" s="241"/>
      <c r="T465" s="242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43" t="s">
        <v>148</v>
      </c>
      <c r="AU465" s="243" t="s">
        <v>91</v>
      </c>
      <c r="AV465" s="13" t="s">
        <v>89</v>
      </c>
      <c r="AW465" s="13" t="s">
        <v>36</v>
      </c>
      <c r="AX465" s="13" t="s">
        <v>81</v>
      </c>
      <c r="AY465" s="243" t="s">
        <v>139</v>
      </c>
    </row>
    <row r="466" s="13" customFormat="1">
      <c r="A466" s="13"/>
      <c r="B466" s="233"/>
      <c r="C466" s="234"/>
      <c r="D466" s="235" t="s">
        <v>148</v>
      </c>
      <c r="E466" s="236" t="s">
        <v>1</v>
      </c>
      <c r="F466" s="237" t="s">
        <v>502</v>
      </c>
      <c r="G466" s="234"/>
      <c r="H466" s="236" t="s">
        <v>1</v>
      </c>
      <c r="I466" s="238"/>
      <c r="J466" s="234"/>
      <c r="K466" s="234"/>
      <c r="L466" s="239"/>
      <c r="M466" s="240"/>
      <c r="N466" s="241"/>
      <c r="O466" s="241"/>
      <c r="P466" s="241"/>
      <c r="Q466" s="241"/>
      <c r="R466" s="241"/>
      <c r="S466" s="241"/>
      <c r="T466" s="242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43" t="s">
        <v>148</v>
      </c>
      <c r="AU466" s="243" t="s">
        <v>91</v>
      </c>
      <c r="AV466" s="13" t="s">
        <v>89</v>
      </c>
      <c r="AW466" s="13" t="s">
        <v>36</v>
      </c>
      <c r="AX466" s="13" t="s">
        <v>81</v>
      </c>
      <c r="AY466" s="243" t="s">
        <v>139</v>
      </c>
    </row>
    <row r="467" s="14" customFormat="1">
      <c r="A467" s="14"/>
      <c r="B467" s="244"/>
      <c r="C467" s="245"/>
      <c r="D467" s="235" t="s">
        <v>148</v>
      </c>
      <c r="E467" s="246" t="s">
        <v>1</v>
      </c>
      <c r="F467" s="247" t="s">
        <v>510</v>
      </c>
      <c r="G467" s="245"/>
      <c r="H467" s="248">
        <v>1.01</v>
      </c>
      <c r="I467" s="249"/>
      <c r="J467" s="245"/>
      <c r="K467" s="245"/>
      <c r="L467" s="250"/>
      <c r="M467" s="251"/>
      <c r="N467" s="252"/>
      <c r="O467" s="252"/>
      <c r="P467" s="252"/>
      <c r="Q467" s="252"/>
      <c r="R467" s="252"/>
      <c r="S467" s="252"/>
      <c r="T467" s="253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54" t="s">
        <v>148</v>
      </c>
      <c r="AU467" s="254" t="s">
        <v>91</v>
      </c>
      <c r="AV467" s="14" t="s">
        <v>91</v>
      </c>
      <c r="AW467" s="14" t="s">
        <v>36</v>
      </c>
      <c r="AX467" s="14" t="s">
        <v>81</v>
      </c>
      <c r="AY467" s="254" t="s">
        <v>139</v>
      </c>
    </row>
    <row r="468" s="15" customFormat="1">
      <c r="A468" s="15"/>
      <c r="B468" s="255"/>
      <c r="C468" s="256"/>
      <c r="D468" s="235" t="s">
        <v>148</v>
      </c>
      <c r="E468" s="257" t="s">
        <v>1</v>
      </c>
      <c r="F468" s="258" t="s">
        <v>151</v>
      </c>
      <c r="G468" s="256"/>
      <c r="H468" s="259">
        <v>1.01</v>
      </c>
      <c r="I468" s="260"/>
      <c r="J468" s="256"/>
      <c r="K468" s="256"/>
      <c r="L468" s="261"/>
      <c r="M468" s="262"/>
      <c r="N468" s="263"/>
      <c r="O468" s="263"/>
      <c r="P468" s="263"/>
      <c r="Q468" s="263"/>
      <c r="R468" s="263"/>
      <c r="S468" s="263"/>
      <c r="T468" s="264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T468" s="265" t="s">
        <v>148</v>
      </c>
      <c r="AU468" s="265" t="s">
        <v>91</v>
      </c>
      <c r="AV468" s="15" t="s">
        <v>146</v>
      </c>
      <c r="AW468" s="15" t="s">
        <v>36</v>
      </c>
      <c r="AX468" s="15" t="s">
        <v>89</v>
      </c>
      <c r="AY468" s="265" t="s">
        <v>139</v>
      </c>
    </row>
    <row r="469" s="2" customFormat="1" ht="24.15" customHeight="1">
      <c r="A469" s="40"/>
      <c r="B469" s="41"/>
      <c r="C469" s="281" t="s">
        <v>511</v>
      </c>
      <c r="D469" s="281" t="s">
        <v>317</v>
      </c>
      <c r="E469" s="282" t="s">
        <v>512</v>
      </c>
      <c r="F469" s="283" t="s">
        <v>513</v>
      </c>
      <c r="G469" s="284" t="s">
        <v>498</v>
      </c>
      <c r="H469" s="285">
        <v>2.02</v>
      </c>
      <c r="I469" s="286"/>
      <c r="J469" s="287">
        <f>ROUND(I469*H469,2)</f>
        <v>0</v>
      </c>
      <c r="K469" s="283" t="s">
        <v>145</v>
      </c>
      <c r="L469" s="288"/>
      <c r="M469" s="289" t="s">
        <v>1</v>
      </c>
      <c r="N469" s="290" t="s">
        <v>46</v>
      </c>
      <c r="O469" s="93"/>
      <c r="P469" s="229">
        <f>O469*H469</f>
        <v>0</v>
      </c>
      <c r="Q469" s="229">
        <v>0.0086999999999999994</v>
      </c>
      <c r="R469" s="229">
        <f>Q469*H469</f>
        <v>0.017573999999999999</v>
      </c>
      <c r="S469" s="229">
        <v>0</v>
      </c>
      <c r="T469" s="230">
        <f>S469*H469</f>
        <v>0</v>
      </c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R469" s="231" t="s">
        <v>200</v>
      </c>
      <c r="AT469" s="231" t="s">
        <v>317</v>
      </c>
      <c r="AU469" s="231" t="s">
        <v>91</v>
      </c>
      <c r="AY469" s="19" t="s">
        <v>139</v>
      </c>
      <c r="BE469" s="232">
        <f>IF(N469="základní",J469,0)</f>
        <v>0</v>
      </c>
      <c r="BF469" s="232">
        <f>IF(N469="snížená",J469,0)</f>
        <v>0</v>
      </c>
      <c r="BG469" s="232">
        <f>IF(N469="zákl. přenesená",J469,0)</f>
        <v>0</v>
      </c>
      <c r="BH469" s="232">
        <f>IF(N469="sníž. přenesená",J469,0)</f>
        <v>0</v>
      </c>
      <c r="BI469" s="232">
        <f>IF(N469="nulová",J469,0)</f>
        <v>0</v>
      </c>
      <c r="BJ469" s="19" t="s">
        <v>89</v>
      </c>
      <c r="BK469" s="232">
        <f>ROUND(I469*H469,2)</f>
        <v>0</v>
      </c>
      <c r="BL469" s="19" t="s">
        <v>146</v>
      </c>
      <c r="BM469" s="231" t="s">
        <v>514</v>
      </c>
    </row>
    <row r="470" s="2" customFormat="1">
      <c r="A470" s="40"/>
      <c r="B470" s="41"/>
      <c r="C470" s="42"/>
      <c r="D470" s="235" t="s">
        <v>306</v>
      </c>
      <c r="E470" s="42"/>
      <c r="F470" s="277" t="s">
        <v>460</v>
      </c>
      <c r="G470" s="42"/>
      <c r="H470" s="42"/>
      <c r="I470" s="278"/>
      <c r="J470" s="42"/>
      <c r="K470" s="42"/>
      <c r="L470" s="46"/>
      <c r="M470" s="279"/>
      <c r="N470" s="280"/>
      <c r="O470" s="93"/>
      <c r="P470" s="93"/>
      <c r="Q470" s="93"/>
      <c r="R470" s="93"/>
      <c r="S470" s="93"/>
      <c r="T470" s="94"/>
      <c r="U470" s="40"/>
      <c r="V470" s="40"/>
      <c r="W470" s="40"/>
      <c r="X470" s="40"/>
      <c r="Y470" s="40"/>
      <c r="Z470" s="40"/>
      <c r="AA470" s="40"/>
      <c r="AB470" s="40"/>
      <c r="AC470" s="40"/>
      <c r="AD470" s="40"/>
      <c r="AE470" s="40"/>
      <c r="AT470" s="19" t="s">
        <v>306</v>
      </c>
      <c r="AU470" s="19" t="s">
        <v>91</v>
      </c>
    </row>
    <row r="471" s="13" customFormat="1">
      <c r="A471" s="13"/>
      <c r="B471" s="233"/>
      <c r="C471" s="234"/>
      <c r="D471" s="235" t="s">
        <v>148</v>
      </c>
      <c r="E471" s="236" t="s">
        <v>1</v>
      </c>
      <c r="F471" s="237" t="s">
        <v>453</v>
      </c>
      <c r="G471" s="234"/>
      <c r="H471" s="236" t="s">
        <v>1</v>
      </c>
      <c r="I471" s="238"/>
      <c r="J471" s="234"/>
      <c r="K471" s="234"/>
      <c r="L471" s="239"/>
      <c r="M471" s="240"/>
      <c r="N471" s="241"/>
      <c r="O471" s="241"/>
      <c r="P471" s="241"/>
      <c r="Q471" s="241"/>
      <c r="R471" s="241"/>
      <c r="S471" s="241"/>
      <c r="T471" s="242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43" t="s">
        <v>148</v>
      </c>
      <c r="AU471" s="243" t="s">
        <v>91</v>
      </c>
      <c r="AV471" s="13" t="s">
        <v>89</v>
      </c>
      <c r="AW471" s="13" t="s">
        <v>36</v>
      </c>
      <c r="AX471" s="13" t="s">
        <v>81</v>
      </c>
      <c r="AY471" s="243" t="s">
        <v>139</v>
      </c>
    </row>
    <row r="472" s="13" customFormat="1">
      <c r="A472" s="13"/>
      <c r="B472" s="233"/>
      <c r="C472" s="234"/>
      <c r="D472" s="235" t="s">
        <v>148</v>
      </c>
      <c r="E472" s="236" t="s">
        <v>1</v>
      </c>
      <c r="F472" s="237" t="s">
        <v>500</v>
      </c>
      <c r="G472" s="234"/>
      <c r="H472" s="236" t="s">
        <v>1</v>
      </c>
      <c r="I472" s="238"/>
      <c r="J472" s="234"/>
      <c r="K472" s="234"/>
      <c r="L472" s="239"/>
      <c r="M472" s="240"/>
      <c r="N472" s="241"/>
      <c r="O472" s="241"/>
      <c r="P472" s="241"/>
      <c r="Q472" s="241"/>
      <c r="R472" s="241"/>
      <c r="S472" s="241"/>
      <c r="T472" s="242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43" t="s">
        <v>148</v>
      </c>
      <c r="AU472" s="243" t="s">
        <v>91</v>
      </c>
      <c r="AV472" s="13" t="s">
        <v>89</v>
      </c>
      <c r="AW472" s="13" t="s">
        <v>36</v>
      </c>
      <c r="AX472" s="13" t="s">
        <v>81</v>
      </c>
      <c r="AY472" s="243" t="s">
        <v>139</v>
      </c>
    </row>
    <row r="473" s="14" customFormat="1">
      <c r="A473" s="14"/>
      <c r="B473" s="244"/>
      <c r="C473" s="245"/>
      <c r="D473" s="235" t="s">
        <v>148</v>
      </c>
      <c r="E473" s="246" t="s">
        <v>1</v>
      </c>
      <c r="F473" s="247" t="s">
        <v>510</v>
      </c>
      <c r="G473" s="245"/>
      <c r="H473" s="248">
        <v>1.01</v>
      </c>
      <c r="I473" s="249"/>
      <c r="J473" s="245"/>
      <c r="K473" s="245"/>
      <c r="L473" s="250"/>
      <c r="M473" s="251"/>
      <c r="N473" s="252"/>
      <c r="O473" s="252"/>
      <c r="P473" s="252"/>
      <c r="Q473" s="252"/>
      <c r="R473" s="252"/>
      <c r="S473" s="252"/>
      <c r="T473" s="253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54" t="s">
        <v>148</v>
      </c>
      <c r="AU473" s="254" t="s">
        <v>91</v>
      </c>
      <c r="AV473" s="14" t="s">
        <v>91</v>
      </c>
      <c r="AW473" s="14" t="s">
        <v>36</v>
      </c>
      <c r="AX473" s="14" t="s">
        <v>81</v>
      </c>
      <c r="AY473" s="254" t="s">
        <v>139</v>
      </c>
    </row>
    <row r="474" s="13" customFormat="1">
      <c r="A474" s="13"/>
      <c r="B474" s="233"/>
      <c r="C474" s="234"/>
      <c r="D474" s="235" t="s">
        <v>148</v>
      </c>
      <c r="E474" s="236" t="s">
        <v>1</v>
      </c>
      <c r="F474" s="237" t="s">
        <v>502</v>
      </c>
      <c r="G474" s="234"/>
      <c r="H474" s="236" t="s">
        <v>1</v>
      </c>
      <c r="I474" s="238"/>
      <c r="J474" s="234"/>
      <c r="K474" s="234"/>
      <c r="L474" s="239"/>
      <c r="M474" s="240"/>
      <c r="N474" s="241"/>
      <c r="O474" s="241"/>
      <c r="P474" s="241"/>
      <c r="Q474" s="241"/>
      <c r="R474" s="241"/>
      <c r="S474" s="241"/>
      <c r="T474" s="242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43" t="s">
        <v>148</v>
      </c>
      <c r="AU474" s="243" t="s">
        <v>91</v>
      </c>
      <c r="AV474" s="13" t="s">
        <v>89</v>
      </c>
      <c r="AW474" s="13" t="s">
        <v>36</v>
      </c>
      <c r="AX474" s="13" t="s">
        <v>81</v>
      </c>
      <c r="AY474" s="243" t="s">
        <v>139</v>
      </c>
    </row>
    <row r="475" s="14" customFormat="1">
      <c r="A475" s="14"/>
      <c r="B475" s="244"/>
      <c r="C475" s="245"/>
      <c r="D475" s="235" t="s">
        <v>148</v>
      </c>
      <c r="E475" s="246" t="s">
        <v>1</v>
      </c>
      <c r="F475" s="247" t="s">
        <v>515</v>
      </c>
      <c r="G475" s="245"/>
      <c r="H475" s="248">
        <v>1.01</v>
      </c>
      <c r="I475" s="249"/>
      <c r="J475" s="245"/>
      <c r="K475" s="245"/>
      <c r="L475" s="250"/>
      <c r="M475" s="251"/>
      <c r="N475" s="252"/>
      <c r="O475" s="252"/>
      <c r="P475" s="252"/>
      <c r="Q475" s="252"/>
      <c r="R475" s="252"/>
      <c r="S475" s="252"/>
      <c r="T475" s="253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54" t="s">
        <v>148</v>
      </c>
      <c r="AU475" s="254" t="s">
        <v>91</v>
      </c>
      <c r="AV475" s="14" t="s">
        <v>91</v>
      </c>
      <c r="AW475" s="14" t="s">
        <v>36</v>
      </c>
      <c r="AX475" s="14" t="s">
        <v>81</v>
      </c>
      <c r="AY475" s="254" t="s">
        <v>139</v>
      </c>
    </row>
    <row r="476" s="15" customFormat="1">
      <c r="A476" s="15"/>
      <c r="B476" s="255"/>
      <c r="C476" s="256"/>
      <c r="D476" s="235" t="s">
        <v>148</v>
      </c>
      <c r="E476" s="257" t="s">
        <v>1</v>
      </c>
      <c r="F476" s="258" t="s">
        <v>151</v>
      </c>
      <c r="G476" s="256"/>
      <c r="H476" s="259">
        <v>2.02</v>
      </c>
      <c r="I476" s="260"/>
      <c r="J476" s="256"/>
      <c r="K476" s="256"/>
      <c r="L476" s="261"/>
      <c r="M476" s="262"/>
      <c r="N476" s="263"/>
      <c r="O476" s="263"/>
      <c r="P476" s="263"/>
      <c r="Q476" s="263"/>
      <c r="R476" s="263"/>
      <c r="S476" s="263"/>
      <c r="T476" s="264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T476" s="265" t="s">
        <v>148</v>
      </c>
      <c r="AU476" s="265" t="s">
        <v>91</v>
      </c>
      <c r="AV476" s="15" t="s">
        <v>146</v>
      </c>
      <c r="AW476" s="15" t="s">
        <v>36</v>
      </c>
      <c r="AX476" s="15" t="s">
        <v>89</v>
      </c>
      <c r="AY476" s="265" t="s">
        <v>139</v>
      </c>
    </row>
    <row r="477" s="2" customFormat="1" ht="21.75" customHeight="1">
      <c r="A477" s="40"/>
      <c r="B477" s="41"/>
      <c r="C477" s="281" t="s">
        <v>516</v>
      </c>
      <c r="D477" s="281" t="s">
        <v>317</v>
      </c>
      <c r="E477" s="282" t="s">
        <v>517</v>
      </c>
      <c r="F477" s="283" t="s">
        <v>518</v>
      </c>
      <c r="G477" s="284" t="s">
        <v>498</v>
      </c>
      <c r="H477" s="285">
        <v>1.01</v>
      </c>
      <c r="I477" s="286"/>
      <c r="J477" s="287">
        <f>ROUND(I477*H477,2)</f>
        <v>0</v>
      </c>
      <c r="K477" s="283" t="s">
        <v>145</v>
      </c>
      <c r="L477" s="288"/>
      <c r="M477" s="289" t="s">
        <v>1</v>
      </c>
      <c r="N477" s="290" t="s">
        <v>46</v>
      </c>
      <c r="O477" s="93"/>
      <c r="P477" s="229">
        <f>O477*H477</f>
        <v>0</v>
      </c>
      <c r="Q477" s="229">
        <v>0.0080000000000000002</v>
      </c>
      <c r="R477" s="229">
        <f>Q477*H477</f>
        <v>0.0080800000000000004</v>
      </c>
      <c r="S477" s="229">
        <v>0</v>
      </c>
      <c r="T477" s="230">
        <f>S477*H477</f>
        <v>0</v>
      </c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R477" s="231" t="s">
        <v>200</v>
      </c>
      <c r="AT477" s="231" t="s">
        <v>317</v>
      </c>
      <c r="AU477" s="231" t="s">
        <v>91</v>
      </c>
      <c r="AY477" s="19" t="s">
        <v>139</v>
      </c>
      <c r="BE477" s="232">
        <f>IF(N477="základní",J477,0)</f>
        <v>0</v>
      </c>
      <c r="BF477" s="232">
        <f>IF(N477="snížená",J477,0)</f>
        <v>0</v>
      </c>
      <c r="BG477" s="232">
        <f>IF(N477="zákl. přenesená",J477,0)</f>
        <v>0</v>
      </c>
      <c r="BH477" s="232">
        <f>IF(N477="sníž. přenesená",J477,0)</f>
        <v>0</v>
      </c>
      <c r="BI477" s="232">
        <f>IF(N477="nulová",J477,0)</f>
        <v>0</v>
      </c>
      <c r="BJ477" s="19" t="s">
        <v>89</v>
      </c>
      <c r="BK477" s="232">
        <f>ROUND(I477*H477,2)</f>
        <v>0</v>
      </c>
      <c r="BL477" s="19" t="s">
        <v>146</v>
      </c>
      <c r="BM477" s="231" t="s">
        <v>519</v>
      </c>
    </row>
    <row r="478" s="13" customFormat="1">
      <c r="A478" s="13"/>
      <c r="B478" s="233"/>
      <c r="C478" s="234"/>
      <c r="D478" s="235" t="s">
        <v>148</v>
      </c>
      <c r="E478" s="236" t="s">
        <v>1</v>
      </c>
      <c r="F478" s="237" t="s">
        <v>453</v>
      </c>
      <c r="G478" s="234"/>
      <c r="H478" s="236" t="s">
        <v>1</v>
      </c>
      <c r="I478" s="238"/>
      <c r="J478" s="234"/>
      <c r="K478" s="234"/>
      <c r="L478" s="239"/>
      <c r="M478" s="240"/>
      <c r="N478" s="241"/>
      <c r="O478" s="241"/>
      <c r="P478" s="241"/>
      <c r="Q478" s="241"/>
      <c r="R478" s="241"/>
      <c r="S478" s="241"/>
      <c r="T478" s="242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43" t="s">
        <v>148</v>
      </c>
      <c r="AU478" s="243" t="s">
        <v>91</v>
      </c>
      <c r="AV478" s="13" t="s">
        <v>89</v>
      </c>
      <c r="AW478" s="13" t="s">
        <v>36</v>
      </c>
      <c r="AX478" s="13" t="s">
        <v>81</v>
      </c>
      <c r="AY478" s="243" t="s">
        <v>139</v>
      </c>
    </row>
    <row r="479" s="13" customFormat="1">
      <c r="A479" s="13"/>
      <c r="B479" s="233"/>
      <c r="C479" s="234"/>
      <c r="D479" s="235" t="s">
        <v>148</v>
      </c>
      <c r="E479" s="236" t="s">
        <v>1</v>
      </c>
      <c r="F479" s="237" t="s">
        <v>502</v>
      </c>
      <c r="G479" s="234"/>
      <c r="H479" s="236" t="s">
        <v>1</v>
      </c>
      <c r="I479" s="238"/>
      <c r="J479" s="234"/>
      <c r="K479" s="234"/>
      <c r="L479" s="239"/>
      <c r="M479" s="240"/>
      <c r="N479" s="241"/>
      <c r="O479" s="241"/>
      <c r="P479" s="241"/>
      <c r="Q479" s="241"/>
      <c r="R479" s="241"/>
      <c r="S479" s="241"/>
      <c r="T479" s="242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43" t="s">
        <v>148</v>
      </c>
      <c r="AU479" s="243" t="s">
        <v>91</v>
      </c>
      <c r="AV479" s="13" t="s">
        <v>89</v>
      </c>
      <c r="AW479" s="13" t="s">
        <v>36</v>
      </c>
      <c r="AX479" s="13" t="s">
        <v>81</v>
      </c>
      <c r="AY479" s="243" t="s">
        <v>139</v>
      </c>
    </row>
    <row r="480" s="14" customFormat="1">
      <c r="A480" s="14"/>
      <c r="B480" s="244"/>
      <c r="C480" s="245"/>
      <c r="D480" s="235" t="s">
        <v>148</v>
      </c>
      <c r="E480" s="246" t="s">
        <v>1</v>
      </c>
      <c r="F480" s="247" t="s">
        <v>520</v>
      </c>
      <c r="G480" s="245"/>
      <c r="H480" s="248">
        <v>1.01</v>
      </c>
      <c r="I480" s="249"/>
      <c r="J480" s="245"/>
      <c r="K480" s="245"/>
      <c r="L480" s="250"/>
      <c r="M480" s="251"/>
      <c r="N480" s="252"/>
      <c r="O480" s="252"/>
      <c r="P480" s="252"/>
      <c r="Q480" s="252"/>
      <c r="R480" s="252"/>
      <c r="S480" s="252"/>
      <c r="T480" s="253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54" t="s">
        <v>148</v>
      </c>
      <c r="AU480" s="254" t="s">
        <v>91</v>
      </c>
      <c r="AV480" s="14" t="s">
        <v>91</v>
      </c>
      <c r="AW480" s="14" t="s">
        <v>36</v>
      </c>
      <c r="AX480" s="14" t="s">
        <v>81</v>
      </c>
      <c r="AY480" s="254" t="s">
        <v>139</v>
      </c>
    </row>
    <row r="481" s="15" customFormat="1">
      <c r="A481" s="15"/>
      <c r="B481" s="255"/>
      <c r="C481" s="256"/>
      <c r="D481" s="235" t="s">
        <v>148</v>
      </c>
      <c r="E481" s="257" t="s">
        <v>1</v>
      </c>
      <c r="F481" s="258" t="s">
        <v>151</v>
      </c>
      <c r="G481" s="256"/>
      <c r="H481" s="259">
        <v>1.01</v>
      </c>
      <c r="I481" s="260"/>
      <c r="J481" s="256"/>
      <c r="K481" s="256"/>
      <c r="L481" s="261"/>
      <c r="M481" s="262"/>
      <c r="N481" s="263"/>
      <c r="O481" s="263"/>
      <c r="P481" s="263"/>
      <c r="Q481" s="263"/>
      <c r="R481" s="263"/>
      <c r="S481" s="263"/>
      <c r="T481" s="264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T481" s="265" t="s">
        <v>148</v>
      </c>
      <c r="AU481" s="265" t="s">
        <v>91</v>
      </c>
      <c r="AV481" s="15" t="s">
        <v>146</v>
      </c>
      <c r="AW481" s="15" t="s">
        <v>36</v>
      </c>
      <c r="AX481" s="15" t="s">
        <v>89</v>
      </c>
      <c r="AY481" s="265" t="s">
        <v>139</v>
      </c>
    </row>
    <row r="482" s="2" customFormat="1" ht="24.15" customHeight="1">
      <c r="A482" s="40"/>
      <c r="B482" s="41"/>
      <c r="C482" s="220" t="s">
        <v>521</v>
      </c>
      <c r="D482" s="220" t="s">
        <v>141</v>
      </c>
      <c r="E482" s="221" t="s">
        <v>522</v>
      </c>
      <c r="F482" s="222" t="s">
        <v>523</v>
      </c>
      <c r="G482" s="223" t="s">
        <v>498</v>
      </c>
      <c r="H482" s="224">
        <v>7</v>
      </c>
      <c r="I482" s="225"/>
      <c r="J482" s="226">
        <f>ROUND(I482*H482,2)</f>
        <v>0</v>
      </c>
      <c r="K482" s="222" t="s">
        <v>145</v>
      </c>
      <c r="L482" s="46"/>
      <c r="M482" s="227" t="s">
        <v>1</v>
      </c>
      <c r="N482" s="228" t="s">
        <v>46</v>
      </c>
      <c r="O482" s="93"/>
      <c r="P482" s="229">
        <f>O482*H482</f>
        <v>0</v>
      </c>
      <c r="Q482" s="229">
        <v>0.00167</v>
      </c>
      <c r="R482" s="229">
        <f>Q482*H482</f>
        <v>0.011690000000000001</v>
      </c>
      <c r="S482" s="229">
        <v>0</v>
      </c>
      <c r="T482" s="230">
        <f>S482*H482</f>
        <v>0</v>
      </c>
      <c r="U482" s="40"/>
      <c r="V482" s="40"/>
      <c r="W482" s="40"/>
      <c r="X482" s="40"/>
      <c r="Y482" s="40"/>
      <c r="Z482" s="40"/>
      <c r="AA482" s="40"/>
      <c r="AB482" s="40"/>
      <c r="AC482" s="40"/>
      <c r="AD482" s="40"/>
      <c r="AE482" s="40"/>
      <c r="AR482" s="231" t="s">
        <v>146</v>
      </c>
      <c r="AT482" s="231" t="s">
        <v>141</v>
      </c>
      <c r="AU482" s="231" t="s">
        <v>91</v>
      </c>
      <c r="AY482" s="19" t="s">
        <v>139</v>
      </c>
      <c r="BE482" s="232">
        <f>IF(N482="základní",J482,0)</f>
        <v>0</v>
      </c>
      <c r="BF482" s="232">
        <f>IF(N482="snížená",J482,0)</f>
        <v>0</v>
      </c>
      <c r="BG482" s="232">
        <f>IF(N482="zákl. přenesená",J482,0)</f>
        <v>0</v>
      </c>
      <c r="BH482" s="232">
        <f>IF(N482="sníž. přenesená",J482,0)</f>
        <v>0</v>
      </c>
      <c r="BI482" s="232">
        <f>IF(N482="nulová",J482,0)</f>
        <v>0</v>
      </c>
      <c r="BJ482" s="19" t="s">
        <v>89</v>
      </c>
      <c r="BK482" s="232">
        <f>ROUND(I482*H482,2)</f>
        <v>0</v>
      </c>
      <c r="BL482" s="19" t="s">
        <v>146</v>
      </c>
      <c r="BM482" s="231" t="s">
        <v>524</v>
      </c>
    </row>
    <row r="483" s="13" customFormat="1">
      <c r="A483" s="13"/>
      <c r="B483" s="233"/>
      <c r="C483" s="234"/>
      <c r="D483" s="235" t="s">
        <v>148</v>
      </c>
      <c r="E483" s="236" t="s">
        <v>1</v>
      </c>
      <c r="F483" s="237" t="s">
        <v>453</v>
      </c>
      <c r="G483" s="234"/>
      <c r="H483" s="236" t="s">
        <v>1</v>
      </c>
      <c r="I483" s="238"/>
      <c r="J483" s="234"/>
      <c r="K483" s="234"/>
      <c r="L483" s="239"/>
      <c r="M483" s="240"/>
      <c r="N483" s="241"/>
      <c r="O483" s="241"/>
      <c r="P483" s="241"/>
      <c r="Q483" s="241"/>
      <c r="R483" s="241"/>
      <c r="S483" s="241"/>
      <c r="T483" s="242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43" t="s">
        <v>148</v>
      </c>
      <c r="AU483" s="243" t="s">
        <v>91</v>
      </c>
      <c r="AV483" s="13" t="s">
        <v>89</v>
      </c>
      <c r="AW483" s="13" t="s">
        <v>36</v>
      </c>
      <c r="AX483" s="13" t="s">
        <v>81</v>
      </c>
      <c r="AY483" s="243" t="s">
        <v>139</v>
      </c>
    </row>
    <row r="484" s="13" customFormat="1">
      <c r="A484" s="13"/>
      <c r="B484" s="233"/>
      <c r="C484" s="234"/>
      <c r="D484" s="235" t="s">
        <v>148</v>
      </c>
      <c r="E484" s="236" t="s">
        <v>1</v>
      </c>
      <c r="F484" s="237" t="s">
        <v>240</v>
      </c>
      <c r="G484" s="234"/>
      <c r="H484" s="236" t="s">
        <v>1</v>
      </c>
      <c r="I484" s="238"/>
      <c r="J484" s="234"/>
      <c r="K484" s="234"/>
      <c r="L484" s="239"/>
      <c r="M484" s="240"/>
      <c r="N484" s="241"/>
      <c r="O484" s="241"/>
      <c r="P484" s="241"/>
      <c r="Q484" s="241"/>
      <c r="R484" s="241"/>
      <c r="S484" s="241"/>
      <c r="T484" s="242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43" t="s">
        <v>148</v>
      </c>
      <c r="AU484" s="243" t="s">
        <v>91</v>
      </c>
      <c r="AV484" s="13" t="s">
        <v>89</v>
      </c>
      <c r="AW484" s="13" t="s">
        <v>36</v>
      </c>
      <c r="AX484" s="13" t="s">
        <v>81</v>
      </c>
      <c r="AY484" s="243" t="s">
        <v>139</v>
      </c>
    </row>
    <row r="485" s="14" customFormat="1">
      <c r="A485" s="14"/>
      <c r="B485" s="244"/>
      <c r="C485" s="245"/>
      <c r="D485" s="235" t="s">
        <v>148</v>
      </c>
      <c r="E485" s="246" t="s">
        <v>1</v>
      </c>
      <c r="F485" s="247" t="s">
        <v>525</v>
      </c>
      <c r="G485" s="245"/>
      <c r="H485" s="248">
        <v>2</v>
      </c>
      <c r="I485" s="249"/>
      <c r="J485" s="245"/>
      <c r="K485" s="245"/>
      <c r="L485" s="250"/>
      <c r="M485" s="251"/>
      <c r="N485" s="252"/>
      <c r="O485" s="252"/>
      <c r="P485" s="252"/>
      <c r="Q485" s="252"/>
      <c r="R485" s="252"/>
      <c r="S485" s="252"/>
      <c r="T485" s="253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54" t="s">
        <v>148</v>
      </c>
      <c r="AU485" s="254" t="s">
        <v>91</v>
      </c>
      <c r="AV485" s="14" t="s">
        <v>91</v>
      </c>
      <c r="AW485" s="14" t="s">
        <v>36</v>
      </c>
      <c r="AX485" s="14" t="s">
        <v>81</v>
      </c>
      <c r="AY485" s="254" t="s">
        <v>139</v>
      </c>
    </row>
    <row r="486" s="14" customFormat="1">
      <c r="A486" s="14"/>
      <c r="B486" s="244"/>
      <c r="C486" s="245"/>
      <c r="D486" s="235" t="s">
        <v>148</v>
      </c>
      <c r="E486" s="246" t="s">
        <v>1</v>
      </c>
      <c r="F486" s="247" t="s">
        <v>526</v>
      </c>
      <c r="G486" s="245"/>
      <c r="H486" s="248">
        <v>2</v>
      </c>
      <c r="I486" s="249"/>
      <c r="J486" s="245"/>
      <c r="K486" s="245"/>
      <c r="L486" s="250"/>
      <c r="M486" s="251"/>
      <c r="N486" s="252"/>
      <c r="O486" s="252"/>
      <c r="P486" s="252"/>
      <c r="Q486" s="252"/>
      <c r="R486" s="252"/>
      <c r="S486" s="252"/>
      <c r="T486" s="253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54" t="s">
        <v>148</v>
      </c>
      <c r="AU486" s="254" t="s">
        <v>91</v>
      </c>
      <c r="AV486" s="14" t="s">
        <v>91</v>
      </c>
      <c r="AW486" s="14" t="s">
        <v>36</v>
      </c>
      <c r="AX486" s="14" t="s">
        <v>81</v>
      </c>
      <c r="AY486" s="254" t="s">
        <v>139</v>
      </c>
    </row>
    <row r="487" s="13" customFormat="1">
      <c r="A487" s="13"/>
      <c r="B487" s="233"/>
      <c r="C487" s="234"/>
      <c r="D487" s="235" t="s">
        <v>148</v>
      </c>
      <c r="E487" s="236" t="s">
        <v>1</v>
      </c>
      <c r="F487" s="237" t="s">
        <v>500</v>
      </c>
      <c r="G487" s="234"/>
      <c r="H487" s="236" t="s">
        <v>1</v>
      </c>
      <c r="I487" s="238"/>
      <c r="J487" s="234"/>
      <c r="K487" s="234"/>
      <c r="L487" s="239"/>
      <c r="M487" s="240"/>
      <c r="N487" s="241"/>
      <c r="O487" s="241"/>
      <c r="P487" s="241"/>
      <c r="Q487" s="241"/>
      <c r="R487" s="241"/>
      <c r="S487" s="241"/>
      <c r="T487" s="242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43" t="s">
        <v>148</v>
      </c>
      <c r="AU487" s="243" t="s">
        <v>91</v>
      </c>
      <c r="AV487" s="13" t="s">
        <v>89</v>
      </c>
      <c r="AW487" s="13" t="s">
        <v>36</v>
      </c>
      <c r="AX487" s="13" t="s">
        <v>81</v>
      </c>
      <c r="AY487" s="243" t="s">
        <v>139</v>
      </c>
    </row>
    <row r="488" s="14" customFormat="1">
      <c r="A488" s="14"/>
      <c r="B488" s="244"/>
      <c r="C488" s="245"/>
      <c r="D488" s="235" t="s">
        <v>148</v>
      </c>
      <c r="E488" s="246" t="s">
        <v>1</v>
      </c>
      <c r="F488" s="247" t="s">
        <v>527</v>
      </c>
      <c r="G488" s="245"/>
      <c r="H488" s="248">
        <v>1</v>
      </c>
      <c r="I488" s="249"/>
      <c r="J488" s="245"/>
      <c r="K488" s="245"/>
      <c r="L488" s="250"/>
      <c r="M488" s="251"/>
      <c r="N488" s="252"/>
      <c r="O488" s="252"/>
      <c r="P488" s="252"/>
      <c r="Q488" s="252"/>
      <c r="R488" s="252"/>
      <c r="S488" s="252"/>
      <c r="T488" s="253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54" t="s">
        <v>148</v>
      </c>
      <c r="AU488" s="254" t="s">
        <v>91</v>
      </c>
      <c r="AV488" s="14" t="s">
        <v>91</v>
      </c>
      <c r="AW488" s="14" t="s">
        <v>36</v>
      </c>
      <c r="AX488" s="14" t="s">
        <v>81</v>
      </c>
      <c r="AY488" s="254" t="s">
        <v>139</v>
      </c>
    </row>
    <row r="489" s="14" customFormat="1">
      <c r="A489" s="14"/>
      <c r="B489" s="244"/>
      <c r="C489" s="245"/>
      <c r="D489" s="235" t="s">
        <v>148</v>
      </c>
      <c r="E489" s="246" t="s">
        <v>1</v>
      </c>
      <c r="F489" s="247" t="s">
        <v>528</v>
      </c>
      <c r="G489" s="245"/>
      <c r="H489" s="248">
        <v>1</v>
      </c>
      <c r="I489" s="249"/>
      <c r="J489" s="245"/>
      <c r="K489" s="245"/>
      <c r="L489" s="250"/>
      <c r="M489" s="251"/>
      <c r="N489" s="252"/>
      <c r="O489" s="252"/>
      <c r="P489" s="252"/>
      <c r="Q489" s="252"/>
      <c r="R489" s="252"/>
      <c r="S489" s="252"/>
      <c r="T489" s="253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54" t="s">
        <v>148</v>
      </c>
      <c r="AU489" s="254" t="s">
        <v>91</v>
      </c>
      <c r="AV489" s="14" t="s">
        <v>91</v>
      </c>
      <c r="AW489" s="14" t="s">
        <v>36</v>
      </c>
      <c r="AX489" s="14" t="s">
        <v>81</v>
      </c>
      <c r="AY489" s="254" t="s">
        <v>139</v>
      </c>
    </row>
    <row r="490" s="13" customFormat="1">
      <c r="A490" s="13"/>
      <c r="B490" s="233"/>
      <c r="C490" s="234"/>
      <c r="D490" s="235" t="s">
        <v>148</v>
      </c>
      <c r="E490" s="236" t="s">
        <v>1</v>
      </c>
      <c r="F490" s="237" t="s">
        <v>502</v>
      </c>
      <c r="G490" s="234"/>
      <c r="H490" s="236" t="s">
        <v>1</v>
      </c>
      <c r="I490" s="238"/>
      <c r="J490" s="234"/>
      <c r="K490" s="234"/>
      <c r="L490" s="239"/>
      <c r="M490" s="240"/>
      <c r="N490" s="241"/>
      <c r="O490" s="241"/>
      <c r="P490" s="241"/>
      <c r="Q490" s="241"/>
      <c r="R490" s="241"/>
      <c r="S490" s="241"/>
      <c r="T490" s="242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43" t="s">
        <v>148</v>
      </c>
      <c r="AU490" s="243" t="s">
        <v>91</v>
      </c>
      <c r="AV490" s="13" t="s">
        <v>89</v>
      </c>
      <c r="AW490" s="13" t="s">
        <v>36</v>
      </c>
      <c r="AX490" s="13" t="s">
        <v>81</v>
      </c>
      <c r="AY490" s="243" t="s">
        <v>139</v>
      </c>
    </row>
    <row r="491" s="14" customFormat="1">
      <c r="A491" s="14"/>
      <c r="B491" s="244"/>
      <c r="C491" s="245"/>
      <c r="D491" s="235" t="s">
        <v>148</v>
      </c>
      <c r="E491" s="246" t="s">
        <v>1</v>
      </c>
      <c r="F491" s="247" t="s">
        <v>527</v>
      </c>
      <c r="G491" s="245"/>
      <c r="H491" s="248">
        <v>1</v>
      </c>
      <c r="I491" s="249"/>
      <c r="J491" s="245"/>
      <c r="K491" s="245"/>
      <c r="L491" s="250"/>
      <c r="M491" s="251"/>
      <c r="N491" s="252"/>
      <c r="O491" s="252"/>
      <c r="P491" s="252"/>
      <c r="Q491" s="252"/>
      <c r="R491" s="252"/>
      <c r="S491" s="252"/>
      <c r="T491" s="253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254" t="s">
        <v>148</v>
      </c>
      <c r="AU491" s="254" t="s">
        <v>91</v>
      </c>
      <c r="AV491" s="14" t="s">
        <v>91</v>
      </c>
      <c r="AW491" s="14" t="s">
        <v>36</v>
      </c>
      <c r="AX491" s="14" t="s">
        <v>81</v>
      </c>
      <c r="AY491" s="254" t="s">
        <v>139</v>
      </c>
    </row>
    <row r="492" s="15" customFormat="1">
      <c r="A492" s="15"/>
      <c r="B492" s="255"/>
      <c r="C492" s="256"/>
      <c r="D492" s="235" t="s">
        <v>148</v>
      </c>
      <c r="E492" s="257" t="s">
        <v>1</v>
      </c>
      <c r="F492" s="258" t="s">
        <v>151</v>
      </c>
      <c r="G492" s="256"/>
      <c r="H492" s="259">
        <v>7</v>
      </c>
      <c r="I492" s="260"/>
      <c r="J492" s="256"/>
      <c r="K492" s="256"/>
      <c r="L492" s="261"/>
      <c r="M492" s="262"/>
      <c r="N492" s="263"/>
      <c r="O492" s="263"/>
      <c r="P492" s="263"/>
      <c r="Q492" s="263"/>
      <c r="R492" s="263"/>
      <c r="S492" s="263"/>
      <c r="T492" s="264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T492" s="265" t="s">
        <v>148</v>
      </c>
      <c r="AU492" s="265" t="s">
        <v>91</v>
      </c>
      <c r="AV492" s="15" t="s">
        <v>146</v>
      </c>
      <c r="AW492" s="15" t="s">
        <v>36</v>
      </c>
      <c r="AX492" s="15" t="s">
        <v>89</v>
      </c>
      <c r="AY492" s="265" t="s">
        <v>139</v>
      </c>
    </row>
    <row r="493" s="2" customFormat="1" ht="24.15" customHeight="1">
      <c r="A493" s="40"/>
      <c r="B493" s="41"/>
      <c r="C493" s="281" t="s">
        <v>529</v>
      </c>
      <c r="D493" s="281" t="s">
        <v>317</v>
      </c>
      <c r="E493" s="282" t="s">
        <v>530</v>
      </c>
      <c r="F493" s="283" t="s">
        <v>531</v>
      </c>
      <c r="G493" s="284" t="s">
        <v>498</v>
      </c>
      <c r="H493" s="285">
        <v>2.02</v>
      </c>
      <c r="I493" s="286"/>
      <c r="J493" s="287">
        <f>ROUND(I493*H493,2)</f>
        <v>0</v>
      </c>
      <c r="K493" s="283" t="s">
        <v>145</v>
      </c>
      <c r="L493" s="288"/>
      <c r="M493" s="289" t="s">
        <v>1</v>
      </c>
      <c r="N493" s="290" t="s">
        <v>46</v>
      </c>
      <c r="O493" s="93"/>
      <c r="P493" s="229">
        <f>O493*H493</f>
        <v>0</v>
      </c>
      <c r="Q493" s="229">
        <v>0.012200000000000001</v>
      </c>
      <c r="R493" s="229">
        <f>Q493*H493</f>
        <v>0.024644000000000003</v>
      </c>
      <c r="S493" s="229">
        <v>0</v>
      </c>
      <c r="T493" s="230">
        <f>S493*H493</f>
        <v>0</v>
      </c>
      <c r="U493" s="40"/>
      <c r="V493" s="40"/>
      <c r="W493" s="40"/>
      <c r="X493" s="40"/>
      <c r="Y493" s="40"/>
      <c r="Z493" s="40"/>
      <c r="AA493" s="40"/>
      <c r="AB493" s="40"/>
      <c r="AC493" s="40"/>
      <c r="AD493" s="40"/>
      <c r="AE493" s="40"/>
      <c r="AR493" s="231" t="s">
        <v>200</v>
      </c>
      <c r="AT493" s="231" t="s">
        <v>317</v>
      </c>
      <c r="AU493" s="231" t="s">
        <v>91</v>
      </c>
      <c r="AY493" s="19" t="s">
        <v>139</v>
      </c>
      <c r="BE493" s="232">
        <f>IF(N493="základní",J493,0)</f>
        <v>0</v>
      </c>
      <c r="BF493" s="232">
        <f>IF(N493="snížená",J493,0)</f>
        <v>0</v>
      </c>
      <c r="BG493" s="232">
        <f>IF(N493="zákl. přenesená",J493,0)</f>
        <v>0</v>
      </c>
      <c r="BH493" s="232">
        <f>IF(N493="sníž. přenesená",J493,0)</f>
        <v>0</v>
      </c>
      <c r="BI493" s="232">
        <f>IF(N493="nulová",J493,0)</f>
        <v>0</v>
      </c>
      <c r="BJ493" s="19" t="s">
        <v>89</v>
      </c>
      <c r="BK493" s="232">
        <f>ROUND(I493*H493,2)</f>
        <v>0</v>
      </c>
      <c r="BL493" s="19" t="s">
        <v>146</v>
      </c>
      <c r="BM493" s="231" t="s">
        <v>532</v>
      </c>
    </row>
    <row r="494" s="2" customFormat="1">
      <c r="A494" s="40"/>
      <c r="B494" s="41"/>
      <c r="C494" s="42"/>
      <c r="D494" s="235" t="s">
        <v>306</v>
      </c>
      <c r="E494" s="42"/>
      <c r="F494" s="277" t="s">
        <v>460</v>
      </c>
      <c r="G494" s="42"/>
      <c r="H494" s="42"/>
      <c r="I494" s="278"/>
      <c r="J494" s="42"/>
      <c r="K494" s="42"/>
      <c r="L494" s="46"/>
      <c r="M494" s="279"/>
      <c r="N494" s="280"/>
      <c r="O494" s="93"/>
      <c r="P494" s="93"/>
      <c r="Q494" s="93"/>
      <c r="R494" s="93"/>
      <c r="S494" s="93"/>
      <c r="T494" s="94"/>
      <c r="U494" s="40"/>
      <c r="V494" s="40"/>
      <c r="W494" s="40"/>
      <c r="X494" s="40"/>
      <c r="Y494" s="40"/>
      <c r="Z494" s="40"/>
      <c r="AA494" s="40"/>
      <c r="AB494" s="40"/>
      <c r="AC494" s="40"/>
      <c r="AD494" s="40"/>
      <c r="AE494" s="40"/>
      <c r="AT494" s="19" t="s">
        <v>306</v>
      </c>
      <c r="AU494" s="19" t="s">
        <v>91</v>
      </c>
    </row>
    <row r="495" s="13" customFormat="1">
      <c r="A495" s="13"/>
      <c r="B495" s="233"/>
      <c r="C495" s="234"/>
      <c r="D495" s="235" t="s">
        <v>148</v>
      </c>
      <c r="E495" s="236" t="s">
        <v>1</v>
      </c>
      <c r="F495" s="237" t="s">
        <v>453</v>
      </c>
      <c r="G495" s="234"/>
      <c r="H495" s="236" t="s">
        <v>1</v>
      </c>
      <c r="I495" s="238"/>
      <c r="J495" s="234"/>
      <c r="K495" s="234"/>
      <c r="L495" s="239"/>
      <c r="M495" s="240"/>
      <c r="N495" s="241"/>
      <c r="O495" s="241"/>
      <c r="P495" s="241"/>
      <c r="Q495" s="241"/>
      <c r="R495" s="241"/>
      <c r="S495" s="241"/>
      <c r="T495" s="242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43" t="s">
        <v>148</v>
      </c>
      <c r="AU495" s="243" t="s">
        <v>91</v>
      </c>
      <c r="AV495" s="13" t="s">
        <v>89</v>
      </c>
      <c r="AW495" s="13" t="s">
        <v>36</v>
      </c>
      <c r="AX495" s="13" t="s">
        <v>81</v>
      </c>
      <c r="AY495" s="243" t="s">
        <v>139</v>
      </c>
    </row>
    <row r="496" s="13" customFormat="1">
      <c r="A496" s="13"/>
      <c r="B496" s="233"/>
      <c r="C496" s="234"/>
      <c r="D496" s="235" t="s">
        <v>148</v>
      </c>
      <c r="E496" s="236" t="s">
        <v>1</v>
      </c>
      <c r="F496" s="237" t="s">
        <v>240</v>
      </c>
      <c r="G496" s="234"/>
      <c r="H496" s="236" t="s">
        <v>1</v>
      </c>
      <c r="I496" s="238"/>
      <c r="J496" s="234"/>
      <c r="K496" s="234"/>
      <c r="L496" s="239"/>
      <c r="M496" s="240"/>
      <c r="N496" s="241"/>
      <c r="O496" s="241"/>
      <c r="P496" s="241"/>
      <c r="Q496" s="241"/>
      <c r="R496" s="241"/>
      <c r="S496" s="241"/>
      <c r="T496" s="242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43" t="s">
        <v>148</v>
      </c>
      <c r="AU496" s="243" t="s">
        <v>91</v>
      </c>
      <c r="AV496" s="13" t="s">
        <v>89</v>
      </c>
      <c r="AW496" s="13" t="s">
        <v>36</v>
      </c>
      <c r="AX496" s="13" t="s">
        <v>81</v>
      </c>
      <c r="AY496" s="243" t="s">
        <v>139</v>
      </c>
    </row>
    <row r="497" s="14" customFormat="1">
      <c r="A497" s="14"/>
      <c r="B497" s="244"/>
      <c r="C497" s="245"/>
      <c r="D497" s="235" t="s">
        <v>148</v>
      </c>
      <c r="E497" s="246" t="s">
        <v>1</v>
      </c>
      <c r="F497" s="247" t="s">
        <v>533</v>
      </c>
      <c r="G497" s="245"/>
      <c r="H497" s="248">
        <v>2.02</v>
      </c>
      <c r="I497" s="249"/>
      <c r="J497" s="245"/>
      <c r="K497" s="245"/>
      <c r="L497" s="250"/>
      <c r="M497" s="251"/>
      <c r="N497" s="252"/>
      <c r="O497" s="252"/>
      <c r="P497" s="252"/>
      <c r="Q497" s="252"/>
      <c r="R497" s="252"/>
      <c r="S497" s="252"/>
      <c r="T497" s="253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54" t="s">
        <v>148</v>
      </c>
      <c r="AU497" s="254" t="s">
        <v>91</v>
      </c>
      <c r="AV497" s="14" t="s">
        <v>91</v>
      </c>
      <c r="AW497" s="14" t="s">
        <v>36</v>
      </c>
      <c r="AX497" s="14" t="s">
        <v>81</v>
      </c>
      <c r="AY497" s="254" t="s">
        <v>139</v>
      </c>
    </row>
    <row r="498" s="15" customFormat="1">
      <c r="A498" s="15"/>
      <c r="B498" s="255"/>
      <c r="C498" s="256"/>
      <c r="D498" s="235" t="s">
        <v>148</v>
      </c>
      <c r="E498" s="257" t="s">
        <v>1</v>
      </c>
      <c r="F498" s="258" t="s">
        <v>151</v>
      </c>
      <c r="G498" s="256"/>
      <c r="H498" s="259">
        <v>2.02</v>
      </c>
      <c r="I498" s="260"/>
      <c r="J498" s="256"/>
      <c r="K498" s="256"/>
      <c r="L498" s="261"/>
      <c r="M498" s="262"/>
      <c r="N498" s="263"/>
      <c r="O498" s="263"/>
      <c r="P498" s="263"/>
      <c r="Q498" s="263"/>
      <c r="R498" s="263"/>
      <c r="S498" s="263"/>
      <c r="T498" s="264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T498" s="265" t="s">
        <v>148</v>
      </c>
      <c r="AU498" s="265" t="s">
        <v>91</v>
      </c>
      <c r="AV498" s="15" t="s">
        <v>146</v>
      </c>
      <c r="AW498" s="15" t="s">
        <v>36</v>
      </c>
      <c r="AX498" s="15" t="s">
        <v>89</v>
      </c>
      <c r="AY498" s="265" t="s">
        <v>139</v>
      </c>
    </row>
    <row r="499" s="2" customFormat="1" ht="24.15" customHeight="1">
      <c r="A499" s="40"/>
      <c r="B499" s="41"/>
      <c r="C499" s="281" t="s">
        <v>534</v>
      </c>
      <c r="D499" s="281" t="s">
        <v>317</v>
      </c>
      <c r="E499" s="282" t="s">
        <v>535</v>
      </c>
      <c r="F499" s="283" t="s">
        <v>536</v>
      </c>
      <c r="G499" s="284" t="s">
        <v>498</v>
      </c>
      <c r="H499" s="285">
        <v>2.02</v>
      </c>
      <c r="I499" s="286"/>
      <c r="J499" s="287">
        <f>ROUND(I499*H499,2)</f>
        <v>0</v>
      </c>
      <c r="K499" s="283" t="s">
        <v>145</v>
      </c>
      <c r="L499" s="288"/>
      <c r="M499" s="289" t="s">
        <v>1</v>
      </c>
      <c r="N499" s="290" t="s">
        <v>46</v>
      </c>
      <c r="O499" s="93"/>
      <c r="P499" s="229">
        <f>O499*H499</f>
        <v>0</v>
      </c>
      <c r="Q499" s="229">
        <v>0.014200000000000001</v>
      </c>
      <c r="R499" s="229">
        <f>Q499*H499</f>
        <v>0.028684000000000001</v>
      </c>
      <c r="S499" s="229">
        <v>0</v>
      </c>
      <c r="T499" s="230">
        <f>S499*H499</f>
        <v>0</v>
      </c>
      <c r="U499" s="40"/>
      <c r="V499" s="40"/>
      <c r="W499" s="40"/>
      <c r="X499" s="40"/>
      <c r="Y499" s="40"/>
      <c r="Z499" s="40"/>
      <c r="AA499" s="40"/>
      <c r="AB499" s="40"/>
      <c r="AC499" s="40"/>
      <c r="AD499" s="40"/>
      <c r="AE499" s="40"/>
      <c r="AR499" s="231" t="s">
        <v>200</v>
      </c>
      <c r="AT499" s="231" t="s">
        <v>317</v>
      </c>
      <c r="AU499" s="231" t="s">
        <v>91</v>
      </c>
      <c r="AY499" s="19" t="s">
        <v>139</v>
      </c>
      <c r="BE499" s="232">
        <f>IF(N499="základní",J499,0)</f>
        <v>0</v>
      </c>
      <c r="BF499" s="232">
        <f>IF(N499="snížená",J499,0)</f>
        <v>0</v>
      </c>
      <c r="BG499" s="232">
        <f>IF(N499="zákl. přenesená",J499,0)</f>
        <v>0</v>
      </c>
      <c r="BH499" s="232">
        <f>IF(N499="sníž. přenesená",J499,0)</f>
        <v>0</v>
      </c>
      <c r="BI499" s="232">
        <f>IF(N499="nulová",J499,0)</f>
        <v>0</v>
      </c>
      <c r="BJ499" s="19" t="s">
        <v>89</v>
      </c>
      <c r="BK499" s="232">
        <f>ROUND(I499*H499,2)</f>
        <v>0</v>
      </c>
      <c r="BL499" s="19" t="s">
        <v>146</v>
      </c>
      <c r="BM499" s="231" t="s">
        <v>537</v>
      </c>
    </row>
    <row r="500" s="2" customFormat="1">
      <c r="A500" s="40"/>
      <c r="B500" s="41"/>
      <c r="C500" s="42"/>
      <c r="D500" s="235" t="s">
        <v>306</v>
      </c>
      <c r="E500" s="42"/>
      <c r="F500" s="277" t="s">
        <v>460</v>
      </c>
      <c r="G500" s="42"/>
      <c r="H500" s="42"/>
      <c r="I500" s="278"/>
      <c r="J500" s="42"/>
      <c r="K500" s="42"/>
      <c r="L500" s="46"/>
      <c r="M500" s="279"/>
      <c r="N500" s="280"/>
      <c r="O500" s="93"/>
      <c r="P500" s="93"/>
      <c r="Q500" s="93"/>
      <c r="R500" s="93"/>
      <c r="S500" s="93"/>
      <c r="T500" s="94"/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T500" s="19" t="s">
        <v>306</v>
      </c>
      <c r="AU500" s="19" t="s">
        <v>91</v>
      </c>
    </row>
    <row r="501" s="13" customFormat="1">
      <c r="A501" s="13"/>
      <c r="B501" s="233"/>
      <c r="C501" s="234"/>
      <c r="D501" s="235" t="s">
        <v>148</v>
      </c>
      <c r="E501" s="236" t="s">
        <v>1</v>
      </c>
      <c r="F501" s="237" t="s">
        <v>453</v>
      </c>
      <c r="G501" s="234"/>
      <c r="H501" s="236" t="s">
        <v>1</v>
      </c>
      <c r="I501" s="238"/>
      <c r="J501" s="234"/>
      <c r="K501" s="234"/>
      <c r="L501" s="239"/>
      <c r="M501" s="240"/>
      <c r="N501" s="241"/>
      <c r="O501" s="241"/>
      <c r="P501" s="241"/>
      <c r="Q501" s="241"/>
      <c r="R501" s="241"/>
      <c r="S501" s="241"/>
      <c r="T501" s="242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43" t="s">
        <v>148</v>
      </c>
      <c r="AU501" s="243" t="s">
        <v>91</v>
      </c>
      <c r="AV501" s="13" t="s">
        <v>89</v>
      </c>
      <c r="AW501" s="13" t="s">
        <v>36</v>
      </c>
      <c r="AX501" s="13" t="s">
        <v>81</v>
      </c>
      <c r="AY501" s="243" t="s">
        <v>139</v>
      </c>
    </row>
    <row r="502" s="13" customFormat="1">
      <c r="A502" s="13"/>
      <c r="B502" s="233"/>
      <c r="C502" s="234"/>
      <c r="D502" s="235" t="s">
        <v>148</v>
      </c>
      <c r="E502" s="236" t="s">
        <v>1</v>
      </c>
      <c r="F502" s="237" t="s">
        <v>240</v>
      </c>
      <c r="G502" s="234"/>
      <c r="H502" s="236" t="s">
        <v>1</v>
      </c>
      <c r="I502" s="238"/>
      <c r="J502" s="234"/>
      <c r="K502" s="234"/>
      <c r="L502" s="239"/>
      <c r="M502" s="240"/>
      <c r="N502" s="241"/>
      <c r="O502" s="241"/>
      <c r="P502" s="241"/>
      <c r="Q502" s="241"/>
      <c r="R502" s="241"/>
      <c r="S502" s="241"/>
      <c r="T502" s="242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43" t="s">
        <v>148</v>
      </c>
      <c r="AU502" s="243" t="s">
        <v>91</v>
      </c>
      <c r="AV502" s="13" t="s">
        <v>89</v>
      </c>
      <c r="AW502" s="13" t="s">
        <v>36</v>
      </c>
      <c r="AX502" s="13" t="s">
        <v>81</v>
      </c>
      <c r="AY502" s="243" t="s">
        <v>139</v>
      </c>
    </row>
    <row r="503" s="14" customFormat="1">
      <c r="A503" s="14"/>
      <c r="B503" s="244"/>
      <c r="C503" s="245"/>
      <c r="D503" s="235" t="s">
        <v>148</v>
      </c>
      <c r="E503" s="246" t="s">
        <v>1</v>
      </c>
      <c r="F503" s="247" t="s">
        <v>538</v>
      </c>
      <c r="G503" s="245"/>
      <c r="H503" s="248">
        <v>2.02</v>
      </c>
      <c r="I503" s="249"/>
      <c r="J503" s="245"/>
      <c r="K503" s="245"/>
      <c r="L503" s="250"/>
      <c r="M503" s="251"/>
      <c r="N503" s="252"/>
      <c r="O503" s="252"/>
      <c r="P503" s="252"/>
      <c r="Q503" s="252"/>
      <c r="R503" s="252"/>
      <c r="S503" s="252"/>
      <c r="T503" s="253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54" t="s">
        <v>148</v>
      </c>
      <c r="AU503" s="254" t="s">
        <v>91</v>
      </c>
      <c r="AV503" s="14" t="s">
        <v>91</v>
      </c>
      <c r="AW503" s="14" t="s">
        <v>36</v>
      </c>
      <c r="AX503" s="14" t="s">
        <v>81</v>
      </c>
      <c r="AY503" s="254" t="s">
        <v>139</v>
      </c>
    </row>
    <row r="504" s="15" customFormat="1">
      <c r="A504" s="15"/>
      <c r="B504" s="255"/>
      <c r="C504" s="256"/>
      <c r="D504" s="235" t="s">
        <v>148</v>
      </c>
      <c r="E504" s="257" t="s">
        <v>1</v>
      </c>
      <c r="F504" s="258" t="s">
        <v>151</v>
      </c>
      <c r="G504" s="256"/>
      <c r="H504" s="259">
        <v>2.02</v>
      </c>
      <c r="I504" s="260"/>
      <c r="J504" s="256"/>
      <c r="K504" s="256"/>
      <c r="L504" s="261"/>
      <c r="M504" s="262"/>
      <c r="N504" s="263"/>
      <c r="O504" s="263"/>
      <c r="P504" s="263"/>
      <c r="Q504" s="263"/>
      <c r="R504" s="263"/>
      <c r="S504" s="263"/>
      <c r="T504" s="264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T504" s="265" t="s">
        <v>148</v>
      </c>
      <c r="AU504" s="265" t="s">
        <v>91</v>
      </c>
      <c r="AV504" s="15" t="s">
        <v>146</v>
      </c>
      <c r="AW504" s="15" t="s">
        <v>36</v>
      </c>
      <c r="AX504" s="15" t="s">
        <v>89</v>
      </c>
      <c r="AY504" s="265" t="s">
        <v>139</v>
      </c>
    </row>
    <row r="505" s="2" customFormat="1" ht="33" customHeight="1">
      <c r="A505" s="40"/>
      <c r="B505" s="41"/>
      <c r="C505" s="281" t="s">
        <v>539</v>
      </c>
      <c r="D505" s="281" t="s">
        <v>317</v>
      </c>
      <c r="E505" s="282" t="s">
        <v>540</v>
      </c>
      <c r="F505" s="283" t="s">
        <v>541</v>
      </c>
      <c r="G505" s="284" t="s">
        <v>498</v>
      </c>
      <c r="H505" s="285">
        <v>2.02</v>
      </c>
      <c r="I505" s="286"/>
      <c r="J505" s="287">
        <f>ROUND(I505*H505,2)</f>
        <v>0</v>
      </c>
      <c r="K505" s="283" t="s">
        <v>145</v>
      </c>
      <c r="L505" s="288"/>
      <c r="M505" s="289" t="s">
        <v>1</v>
      </c>
      <c r="N505" s="290" t="s">
        <v>46</v>
      </c>
      <c r="O505" s="93"/>
      <c r="P505" s="229">
        <f>O505*H505</f>
        <v>0</v>
      </c>
      <c r="Q505" s="229">
        <v>0.0068999999999999999</v>
      </c>
      <c r="R505" s="229">
        <f>Q505*H505</f>
        <v>0.013938000000000001</v>
      </c>
      <c r="S505" s="229">
        <v>0</v>
      </c>
      <c r="T505" s="230">
        <f>S505*H505</f>
        <v>0</v>
      </c>
      <c r="U505" s="40"/>
      <c r="V505" s="40"/>
      <c r="W505" s="40"/>
      <c r="X505" s="40"/>
      <c r="Y505" s="40"/>
      <c r="Z505" s="40"/>
      <c r="AA505" s="40"/>
      <c r="AB505" s="40"/>
      <c r="AC505" s="40"/>
      <c r="AD505" s="40"/>
      <c r="AE505" s="40"/>
      <c r="AR505" s="231" t="s">
        <v>200</v>
      </c>
      <c r="AT505" s="231" t="s">
        <v>317</v>
      </c>
      <c r="AU505" s="231" t="s">
        <v>91</v>
      </c>
      <c r="AY505" s="19" t="s">
        <v>139</v>
      </c>
      <c r="BE505" s="232">
        <f>IF(N505="základní",J505,0)</f>
        <v>0</v>
      </c>
      <c r="BF505" s="232">
        <f>IF(N505="snížená",J505,0)</f>
        <v>0</v>
      </c>
      <c r="BG505" s="232">
        <f>IF(N505="zákl. přenesená",J505,0)</f>
        <v>0</v>
      </c>
      <c r="BH505" s="232">
        <f>IF(N505="sníž. přenesená",J505,0)</f>
        <v>0</v>
      </c>
      <c r="BI505" s="232">
        <f>IF(N505="nulová",J505,0)</f>
        <v>0</v>
      </c>
      <c r="BJ505" s="19" t="s">
        <v>89</v>
      </c>
      <c r="BK505" s="232">
        <f>ROUND(I505*H505,2)</f>
        <v>0</v>
      </c>
      <c r="BL505" s="19" t="s">
        <v>146</v>
      </c>
      <c r="BM505" s="231" t="s">
        <v>542</v>
      </c>
    </row>
    <row r="506" s="2" customFormat="1">
      <c r="A506" s="40"/>
      <c r="B506" s="41"/>
      <c r="C506" s="42"/>
      <c r="D506" s="235" t="s">
        <v>306</v>
      </c>
      <c r="E506" s="42"/>
      <c r="F506" s="277" t="s">
        <v>460</v>
      </c>
      <c r="G506" s="42"/>
      <c r="H506" s="42"/>
      <c r="I506" s="278"/>
      <c r="J506" s="42"/>
      <c r="K506" s="42"/>
      <c r="L506" s="46"/>
      <c r="M506" s="279"/>
      <c r="N506" s="280"/>
      <c r="O506" s="93"/>
      <c r="P506" s="93"/>
      <c r="Q506" s="93"/>
      <c r="R506" s="93"/>
      <c r="S506" s="93"/>
      <c r="T506" s="94"/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T506" s="19" t="s">
        <v>306</v>
      </c>
      <c r="AU506" s="19" t="s">
        <v>91</v>
      </c>
    </row>
    <row r="507" s="13" customFormat="1">
      <c r="A507" s="13"/>
      <c r="B507" s="233"/>
      <c r="C507" s="234"/>
      <c r="D507" s="235" t="s">
        <v>148</v>
      </c>
      <c r="E507" s="236" t="s">
        <v>1</v>
      </c>
      <c r="F507" s="237" t="s">
        <v>453</v>
      </c>
      <c r="G507" s="234"/>
      <c r="H507" s="236" t="s">
        <v>1</v>
      </c>
      <c r="I507" s="238"/>
      <c r="J507" s="234"/>
      <c r="K507" s="234"/>
      <c r="L507" s="239"/>
      <c r="M507" s="240"/>
      <c r="N507" s="241"/>
      <c r="O507" s="241"/>
      <c r="P507" s="241"/>
      <c r="Q507" s="241"/>
      <c r="R507" s="241"/>
      <c r="S507" s="241"/>
      <c r="T507" s="242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43" t="s">
        <v>148</v>
      </c>
      <c r="AU507" s="243" t="s">
        <v>91</v>
      </c>
      <c r="AV507" s="13" t="s">
        <v>89</v>
      </c>
      <c r="AW507" s="13" t="s">
        <v>36</v>
      </c>
      <c r="AX507" s="13" t="s">
        <v>81</v>
      </c>
      <c r="AY507" s="243" t="s">
        <v>139</v>
      </c>
    </row>
    <row r="508" s="13" customFormat="1">
      <c r="A508" s="13"/>
      <c r="B508" s="233"/>
      <c r="C508" s="234"/>
      <c r="D508" s="235" t="s">
        <v>148</v>
      </c>
      <c r="E508" s="236" t="s">
        <v>1</v>
      </c>
      <c r="F508" s="237" t="s">
        <v>500</v>
      </c>
      <c r="G508" s="234"/>
      <c r="H508" s="236" t="s">
        <v>1</v>
      </c>
      <c r="I508" s="238"/>
      <c r="J508" s="234"/>
      <c r="K508" s="234"/>
      <c r="L508" s="239"/>
      <c r="M508" s="240"/>
      <c r="N508" s="241"/>
      <c r="O508" s="241"/>
      <c r="P508" s="241"/>
      <c r="Q508" s="241"/>
      <c r="R508" s="241"/>
      <c r="S508" s="241"/>
      <c r="T508" s="242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43" t="s">
        <v>148</v>
      </c>
      <c r="AU508" s="243" t="s">
        <v>91</v>
      </c>
      <c r="AV508" s="13" t="s">
        <v>89</v>
      </c>
      <c r="AW508" s="13" t="s">
        <v>36</v>
      </c>
      <c r="AX508" s="13" t="s">
        <v>81</v>
      </c>
      <c r="AY508" s="243" t="s">
        <v>139</v>
      </c>
    </row>
    <row r="509" s="14" customFormat="1">
      <c r="A509" s="14"/>
      <c r="B509" s="244"/>
      <c r="C509" s="245"/>
      <c r="D509" s="235" t="s">
        <v>148</v>
      </c>
      <c r="E509" s="246" t="s">
        <v>1</v>
      </c>
      <c r="F509" s="247" t="s">
        <v>543</v>
      </c>
      <c r="G509" s="245"/>
      <c r="H509" s="248">
        <v>1.01</v>
      </c>
      <c r="I509" s="249"/>
      <c r="J509" s="245"/>
      <c r="K509" s="245"/>
      <c r="L509" s="250"/>
      <c r="M509" s="251"/>
      <c r="N509" s="252"/>
      <c r="O509" s="252"/>
      <c r="P509" s="252"/>
      <c r="Q509" s="252"/>
      <c r="R509" s="252"/>
      <c r="S509" s="252"/>
      <c r="T509" s="253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T509" s="254" t="s">
        <v>148</v>
      </c>
      <c r="AU509" s="254" t="s">
        <v>91</v>
      </c>
      <c r="AV509" s="14" t="s">
        <v>91</v>
      </c>
      <c r="AW509" s="14" t="s">
        <v>36</v>
      </c>
      <c r="AX509" s="14" t="s">
        <v>81</v>
      </c>
      <c r="AY509" s="254" t="s">
        <v>139</v>
      </c>
    </row>
    <row r="510" s="13" customFormat="1">
      <c r="A510" s="13"/>
      <c r="B510" s="233"/>
      <c r="C510" s="234"/>
      <c r="D510" s="235" t="s">
        <v>148</v>
      </c>
      <c r="E510" s="236" t="s">
        <v>1</v>
      </c>
      <c r="F510" s="237" t="s">
        <v>502</v>
      </c>
      <c r="G510" s="234"/>
      <c r="H510" s="236" t="s">
        <v>1</v>
      </c>
      <c r="I510" s="238"/>
      <c r="J510" s="234"/>
      <c r="K510" s="234"/>
      <c r="L510" s="239"/>
      <c r="M510" s="240"/>
      <c r="N510" s="241"/>
      <c r="O510" s="241"/>
      <c r="P510" s="241"/>
      <c r="Q510" s="241"/>
      <c r="R510" s="241"/>
      <c r="S510" s="241"/>
      <c r="T510" s="242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43" t="s">
        <v>148</v>
      </c>
      <c r="AU510" s="243" t="s">
        <v>91</v>
      </c>
      <c r="AV510" s="13" t="s">
        <v>89</v>
      </c>
      <c r="AW510" s="13" t="s">
        <v>36</v>
      </c>
      <c r="AX510" s="13" t="s">
        <v>81</v>
      </c>
      <c r="AY510" s="243" t="s">
        <v>139</v>
      </c>
    </row>
    <row r="511" s="14" customFormat="1">
      <c r="A511" s="14"/>
      <c r="B511" s="244"/>
      <c r="C511" s="245"/>
      <c r="D511" s="235" t="s">
        <v>148</v>
      </c>
      <c r="E511" s="246" t="s">
        <v>1</v>
      </c>
      <c r="F511" s="247" t="s">
        <v>543</v>
      </c>
      <c r="G511" s="245"/>
      <c r="H511" s="248">
        <v>1.01</v>
      </c>
      <c r="I511" s="249"/>
      <c r="J511" s="245"/>
      <c r="K511" s="245"/>
      <c r="L511" s="250"/>
      <c r="M511" s="251"/>
      <c r="N511" s="252"/>
      <c r="O511" s="252"/>
      <c r="P511" s="252"/>
      <c r="Q511" s="252"/>
      <c r="R511" s="252"/>
      <c r="S511" s="252"/>
      <c r="T511" s="253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54" t="s">
        <v>148</v>
      </c>
      <c r="AU511" s="254" t="s">
        <v>91</v>
      </c>
      <c r="AV511" s="14" t="s">
        <v>91</v>
      </c>
      <c r="AW511" s="14" t="s">
        <v>36</v>
      </c>
      <c r="AX511" s="14" t="s">
        <v>81</v>
      </c>
      <c r="AY511" s="254" t="s">
        <v>139</v>
      </c>
    </row>
    <row r="512" s="15" customFormat="1">
      <c r="A512" s="15"/>
      <c r="B512" s="255"/>
      <c r="C512" s="256"/>
      <c r="D512" s="235" t="s">
        <v>148</v>
      </c>
      <c r="E512" s="257" t="s">
        <v>1</v>
      </c>
      <c r="F512" s="258" t="s">
        <v>151</v>
      </c>
      <c r="G512" s="256"/>
      <c r="H512" s="259">
        <v>2.02</v>
      </c>
      <c r="I512" s="260"/>
      <c r="J512" s="256"/>
      <c r="K512" s="256"/>
      <c r="L512" s="261"/>
      <c r="M512" s="262"/>
      <c r="N512" s="263"/>
      <c r="O512" s="263"/>
      <c r="P512" s="263"/>
      <c r="Q512" s="263"/>
      <c r="R512" s="263"/>
      <c r="S512" s="263"/>
      <c r="T512" s="264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T512" s="265" t="s">
        <v>148</v>
      </c>
      <c r="AU512" s="265" t="s">
        <v>91</v>
      </c>
      <c r="AV512" s="15" t="s">
        <v>146</v>
      </c>
      <c r="AW512" s="15" t="s">
        <v>36</v>
      </c>
      <c r="AX512" s="15" t="s">
        <v>89</v>
      </c>
      <c r="AY512" s="265" t="s">
        <v>139</v>
      </c>
    </row>
    <row r="513" s="2" customFormat="1" ht="24.15" customHeight="1">
      <c r="A513" s="40"/>
      <c r="B513" s="41"/>
      <c r="C513" s="281" t="s">
        <v>544</v>
      </c>
      <c r="D513" s="281" t="s">
        <v>317</v>
      </c>
      <c r="E513" s="282" t="s">
        <v>545</v>
      </c>
      <c r="F513" s="283" t="s">
        <v>546</v>
      </c>
      <c r="G513" s="284" t="s">
        <v>498</v>
      </c>
      <c r="H513" s="285">
        <v>1.01</v>
      </c>
      <c r="I513" s="286"/>
      <c r="J513" s="287">
        <f>ROUND(I513*H513,2)</f>
        <v>0</v>
      </c>
      <c r="K513" s="283" t="s">
        <v>145</v>
      </c>
      <c r="L513" s="288"/>
      <c r="M513" s="289" t="s">
        <v>1</v>
      </c>
      <c r="N513" s="290" t="s">
        <v>46</v>
      </c>
      <c r="O513" s="93"/>
      <c r="P513" s="229">
        <f>O513*H513</f>
        <v>0</v>
      </c>
      <c r="Q513" s="229">
        <v>0.0077000000000000002</v>
      </c>
      <c r="R513" s="229">
        <f>Q513*H513</f>
        <v>0.0077770000000000001</v>
      </c>
      <c r="S513" s="229">
        <v>0</v>
      </c>
      <c r="T513" s="230">
        <f>S513*H513</f>
        <v>0</v>
      </c>
      <c r="U513" s="40"/>
      <c r="V513" s="40"/>
      <c r="W513" s="40"/>
      <c r="X513" s="40"/>
      <c r="Y513" s="40"/>
      <c r="Z513" s="40"/>
      <c r="AA513" s="40"/>
      <c r="AB513" s="40"/>
      <c r="AC513" s="40"/>
      <c r="AD513" s="40"/>
      <c r="AE513" s="40"/>
      <c r="AR513" s="231" t="s">
        <v>200</v>
      </c>
      <c r="AT513" s="231" t="s">
        <v>317</v>
      </c>
      <c r="AU513" s="231" t="s">
        <v>91</v>
      </c>
      <c r="AY513" s="19" t="s">
        <v>139</v>
      </c>
      <c r="BE513" s="232">
        <f>IF(N513="základní",J513,0)</f>
        <v>0</v>
      </c>
      <c r="BF513" s="232">
        <f>IF(N513="snížená",J513,0)</f>
        <v>0</v>
      </c>
      <c r="BG513" s="232">
        <f>IF(N513="zákl. přenesená",J513,0)</f>
        <v>0</v>
      </c>
      <c r="BH513" s="232">
        <f>IF(N513="sníž. přenesená",J513,0)</f>
        <v>0</v>
      </c>
      <c r="BI513" s="232">
        <f>IF(N513="nulová",J513,0)</f>
        <v>0</v>
      </c>
      <c r="BJ513" s="19" t="s">
        <v>89</v>
      </c>
      <c r="BK513" s="232">
        <f>ROUND(I513*H513,2)</f>
        <v>0</v>
      </c>
      <c r="BL513" s="19" t="s">
        <v>146</v>
      </c>
      <c r="BM513" s="231" t="s">
        <v>547</v>
      </c>
    </row>
    <row r="514" s="2" customFormat="1">
      <c r="A514" s="40"/>
      <c r="B514" s="41"/>
      <c r="C514" s="42"/>
      <c r="D514" s="235" t="s">
        <v>306</v>
      </c>
      <c r="E514" s="42"/>
      <c r="F514" s="277" t="s">
        <v>460</v>
      </c>
      <c r="G514" s="42"/>
      <c r="H514" s="42"/>
      <c r="I514" s="278"/>
      <c r="J514" s="42"/>
      <c r="K514" s="42"/>
      <c r="L514" s="46"/>
      <c r="M514" s="279"/>
      <c r="N514" s="280"/>
      <c r="O514" s="93"/>
      <c r="P514" s="93"/>
      <c r="Q514" s="93"/>
      <c r="R514" s="93"/>
      <c r="S514" s="93"/>
      <c r="T514" s="94"/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T514" s="19" t="s">
        <v>306</v>
      </c>
      <c r="AU514" s="19" t="s">
        <v>91</v>
      </c>
    </row>
    <row r="515" s="13" customFormat="1">
      <c r="A515" s="13"/>
      <c r="B515" s="233"/>
      <c r="C515" s="234"/>
      <c r="D515" s="235" t="s">
        <v>148</v>
      </c>
      <c r="E515" s="236" t="s">
        <v>1</v>
      </c>
      <c r="F515" s="237" t="s">
        <v>453</v>
      </c>
      <c r="G515" s="234"/>
      <c r="H515" s="236" t="s">
        <v>1</v>
      </c>
      <c r="I515" s="238"/>
      <c r="J515" s="234"/>
      <c r="K515" s="234"/>
      <c r="L515" s="239"/>
      <c r="M515" s="240"/>
      <c r="N515" s="241"/>
      <c r="O515" s="241"/>
      <c r="P515" s="241"/>
      <c r="Q515" s="241"/>
      <c r="R515" s="241"/>
      <c r="S515" s="241"/>
      <c r="T515" s="242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43" t="s">
        <v>148</v>
      </c>
      <c r="AU515" s="243" t="s">
        <v>91</v>
      </c>
      <c r="AV515" s="13" t="s">
        <v>89</v>
      </c>
      <c r="AW515" s="13" t="s">
        <v>36</v>
      </c>
      <c r="AX515" s="13" t="s">
        <v>81</v>
      </c>
      <c r="AY515" s="243" t="s">
        <v>139</v>
      </c>
    </row>
    <row r="516" s="13" customFormat="1">
      <c r="A516" s="13"/>
      <c r="B516" s="233"/>
      <c r="C516" s="234"/>
      <c r="D516" s="235" t="s">
        <v>148</v>
      </c>
      <c r="E516" s="236" t="s">
        <v>1</v>
      </c>
      <c r="F516" s="237" t="s">
        <v>500</v>
      </c>
      <c r="G516" s="234"/>
      <c r="H516" s="236" t="s">
        <v>1</v>
      </c>
      <c r="I516" s="238"/>
      <c r="J516" s="234"/>
      <c r="K516" s="234"/>
      <c r="L516" s="239"/>
      <c r="M516" s="240"/>
      <c r="N516" s="241"/>
      <c r="O516" s="241"/>
      <c r="P516" s="241"/>
      <c r="Q516" s="241"/>
      <c r="R516" s="241"/>
      <c r="S516" s="241"/>
      <c r="T516" s="242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43" t="s">
        <v>148</v>
      </c>
      <c r="AU516" s="243" t="s">
        <v>91</v>
      </c>
      <c r="AV516" s="13" t="s">
        <v>89</v>
      </c>
      <c r="AW516" s="13" t="s">
        <v>36</v>
      </c>
      <c r="AX516" s="13" t="s">
        <v>81</v>
      </c>
      <c r="AY516" s="243" t="s">
        <v>139</v>
      </c>
    </row>
    <row r="517" s="14" customFormat="1">
      <c r="A517" s="14"/>
      <c r="B517" s="244"/>
      <c r="C517" s="245"/>
      <c r="D517" s="235" t="s">
        <v>148</v>
      </c>
      <c r="E517" s="246" t="s">
        <v>1</v>
      </c>
      <c r="F517" s="247" t="s">
        <v>548</v>
      </c>
      <c r="G517" s="245"/>
      <c r="H517" s="248">
        <v>1.01</v>
      </c>
      <c r="I517" s="249"/>
      <c r="J517" s="245"/>
      <c r="K517" s="245"/>
      <c r="L517" s="250"/>
      <c r="M517" s="251"/>
      <c r="N517" s="252"/>
      <c r="O517" s="252"/>
      <c r="P517" s="252"/>
      <c r="Q517" s="252"/>
      <c r="R517" s="252"/>
      <c r="S517" s="252"/>
      <c r="T517" s="253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T517" s="254" t="s">
        <v>148</v>
      </c>
      <c r="AU517" s="254" t="s">
        <v>91</v>
      </c>
      <c r="AV517" s="14" t="s">
        <v>91</v>
      </c>
      <c r="AW517" s="14" t="s">
        <v>36</v>
      </c>
      <c r="AX517" s="14" t="s">
        <v>81</v>
      </c>
      <c r="AY517" s="254" t="s">
        <v>139</v>
      </c>
    </row>
    <row r="518" s="15" customFormat="1">
      <c r="A518" s="15"/>
      <c r="B518" s="255"/>
      <c r="C518" s="256"/>
      <c r="D518" s="235" t="s">
        <v>148</v>
      </c>
      <c r="E518" s="257" t="s">
        <v>1</v>
      </c>
      <c r="F518" s="258" t="s">
        <v>151</v>
      </c>
      <c r="G518" s="256"/>
      <c r="H518" s="259">
        <v>1.01</v>
      </c>
      <c r="I518" s="260"/>
      <c r="J518" s="256"/>
      <c r="K518" s="256"/>
      <c r="L518" s="261"/>
      <c r="M518" s="262"/>
      <c r="N518" s="263"/>
      <c r="O518" s="263"/>
      <c r="P518" s="263"/>
      <c r="Q518" s="263"/>
      <c r="R518" s="263"/>
      <c r="S518" s="263"/>
      <c r="T518" s="264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T518" s="265" t="s">
        <v>148</v>
      </c>
      <c r="AU518" s="265" t="s">
        <v>91</v>
      </c>
      <c r="AV518" s="15" t="s">
        <v>146</v>
      </c>
      <c r="AW518" s="15" t="s">
        <v>36</v>
      </c>
      <c r="AX518" s="15" t="s">
        <v>89</v>
      </c>
      <c r="AY518" s="265" t="s">
        <v>139</v>
      </c>
    </row>
    <row r="519" s="2" customFormat="1" ht="24.15" customHeight="1">
      <c r="A519" s="40"/>
      <c r="B519" s="41"/>
      <c r="C519" s="220" t="s">
        <v>549</v>
      </c>
      <c r="D519" s="220" t="s">
        <v>141</v>
      </c>
      <c r="E519" s="221" t="s">
        <v>550</v>
      </c>
      <c r="F519" s="222" t="s">
        <v>551</v>
      </c>
      <c r="G519" s="223" t="s">
        <v>498</v>
      </c>
      <c r="H519" s="224">
        <v>2</v>
      </c>
      <c r="I519" s="225"/>
      <c r="J519" s="226">
        <f>ROUND(I519*H519,2)</f>
        <v>0</v>
      </c>
      <c r="K519" s="222" t="s">
        <v>145</v>
      </c>
      <c r="L519" s="46"/>
      <c r="M519" s="227" t="s">
        <v>1</v>
      </c>
      <c r="N519" s="228" t="s">
        <v>46</v>
      </c>
      <c r="O519" s="93"/>
      <c r="P519" s="229">
        <f>O519*H519</f>
        <v>0</v>
      </c>
      <c r="Q519" s="229">
        <v>0</v>
      </c>
      <c r="R519" s="229">
        <f>Q519*H519</f>
        <v>0</v>
      </c>
      <c r="S519" s="229">
        <v>0</v>
      </c>
      <c r="T519" s="230">
        <f>S519*H519</f>
        <v>0</v>
      </c>
      <c r="U519" s="40"/>
      <c r="V519" s="40"/>
      <c r="W519" s="40"/>
      <c r="X519" s="40"/>
      <c r="Y519" s="40"/>
      <c r="Z519" s="40"/>
      <c r="AA519" s="40"/>
      <c r="AB519" s="40"/>
      <c r="AC519" s="40"/>
      <c r="AD519" s="40"/>
      <c r="AE519" s="40"/>
      <c r="AR519" s="231" t="s">
        <v>146</v>
      </c>
      <c r="AT519" s="231" t="s">
        <v>141</v>
      </c>
      <c r="AU519" s="231" t="s">
        <v>91</v>
      </c>
      <c r="AY519" s="19" t="s">
        <v>139</v>
      </c>
      <c r="BE519" s="232">
        <f>IF(N519="základní",J519,0)</f>
        <v>0</v>
      </c>
      <c r="BF519" s="232">
        <f>IF(N519="snížená",J519,0)</f>
        <v>0</v>
      </c>
      <c r="BG519" s="232">
        <f>IF(N519="zákl. přenesená",J519,0)</f>
        <v>0</v>
      </c>
      <c r="BH519" s="232">
        <f>IF(N519="sníž. přenesená",J519,0)</f>
        <v>0</v>
      </c>
      <c r="BI519" s="232">
        <f>IF(N519="nulová",J519,0)</f>
        <v>0</v>
      </c>
      <c r="BJ519" s="19" t="s">
        <v>89</v>
      </c>
      <c r="BK519" s="232">
        <f>ROUND(I519*H519,2)</f>
        <v>0</v>
      </c>
      <c r="BL519" s="19" t="s">
        <v>146</v>
      </c>
      <c r="BM519" s="231" t="s">
        <v>552</v>
      </c>
    </row>
    <row r="520" s="13" customFormat="1">
      <c r="A520" s="13"/>
      <c r="B520" s="233"/>
      <c r="C520" s="234"/>
      <c r="D520" s="235" t="s">
        <v>148</v>
      </c>
      <c r="E520" s="236" t="s">
        <v>1</v>
      </c>
      <c r="F520" s="237" t="s">
        <v>453</v>
      </c>
      <c r="G520" s="234"/>
      <c r="H520" s="236" t="s">
        <v>1</v>
      </c>
      <c r="I520" s="238"/>
      <c r="J520" s="234"/>
      <c r="K520" s="234"/>
      <c r="L520" s="239"/>
      <c r="M520" s="240"/>
      <c r="N520" s="241"/>
      <c r="O520" s="241"/>
      <c r="P520" s="241"/>
      <c r="Q520" s="241"/>
      <c r="R520" s="241"/>
      <c r="S520" s="241"/>
      <c r="T520" s="242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43" t="s">
        <v>148</v>
      </c>
      <c r="AU520" s="243" t="s">
        <v>91</v>
      </c>
      <c r="AV520" s="13" t="s">
        <v>89</v>
      </c>
      <c r="AW520" s="13" t="s">
        <v>36</v>
      </c>
      <c r="AX520" s="13" t="s">
        <v>81</v>
      </c>
      <c r="AY520" s="243" t="s">
        <v>139</v>
      </c>
    </row>
    <row r="521" s="13" customFormat="1">
      <c r="A521" s="13"/>
      <c r="B521" s="233"/>
      <c r="C521" s="234"/>
      <c r="D521" s="235" t="s">
        <v>148</v>
      </c>
      <c r="E521" s="236" t="s">
        <v>1</v>
      </c>
      <c r="F521" s="237" t="s">
        <v>553</v>
      </c>
      <c r="G521" s="234"/>
      <c r="H521" s="236" t="s">
        <v>1</v>
      </c>
      <c r="I521" s="238"/>
      <c r="J521" s="234"/>
      <c r="K521" s="234"/>
      <c r="L521" s="239"/>
      <c r="M521" s="240"/>
      <c r="N521" s="241"/>
      <c r="O521" s="241"/>
      <c r="P521" s="241"/>
      <c r="Q521" s="241"/>
      <c r="R521" s="241"/>
      <c r="S521" s="241"/>
      <c r="T521" s="242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43" t="s">
        <v>148</v>
      </c>
      <c r="AU521" s="243" t="s">
        <v>91</v>
      </c>
      <c r="AV521" s="13" t="s">
        <v>89</v>
      </c>
      <c r="AW521" s="13" t="s">
        <v>36</v>
      </c>
      <c r="AX521" s="13" t="s">
        <v>81</v>
      </c>
      <c r="AY521" s="243" t="s">
        <v>139</v>
      </c>
    </row>
    <row r="522" s="14" customFormat="1">
      <c r="A522" s="14"/>
      <c r="B522" s="244"/>
      <c r="C522" s="245"/>
      <c r="D522" s="235" t="s">
        <v>148</v>
      </c>
      <c r="E522" s="246" t="s">
        <v>1</v>
      </c>
      <c r="F522" s="247" t="s">
        <v>504</v>
      </c>
      <c r="G522" s="245"/>
      <c r="H522" s="248">
        <v>1</v>
      </c>
      <c r="I522" s="249"/>
      <c r="J522" s="245"/>
      <c r="K522" s="245"/>
      <c r="L522" s="250"/>
      <c r="M522" s="251"/>
      <c r="N522" s="252"/>
      <c r="O522" s="252"/>
      <c r="P522" s="252"/>
      <c r="Q522" s="252"/>
      <c r="R522" s="252"/>
      <c r="S522" s="252"/>
      <c r="T522" s="253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54" t="s">
        <v>148</v>
      </c>
      <c r="AU522" s="254" t="s">
        <v>91</v>
      </c>
      <c r="AV522" s="14" t="s">
        <v>91</v>
      </c>
      <c r="AW522" s="14" t="s">
        <v>36</v>
      </c>
      <c r="AX522" s="14" t="s">
        <v>81</v>
      </c>
      <c r="AY522" s="254" t="s">
        <v>139</v>
      </c>
    </row>
    <row r="523" s="14" customFormat="1">
      <c r="A523" s="14"/>
      <c r="B523" s="244"/>
      <c r="C523" s="245"/>
      <c r="D523" s="235" t="s">
        <v>148</v>
      </c>
      <c r="E523" s="246" t="s">
        <v>1</v>
      </c>
      <c r="F523" s="247" t="s">
        <v>505</v>
      </c>
      <c r="G523" s="245"/>
      <c r="H523" s="248">
        <v>1</v>
      </c>
      <c r="I523" s="249"/>
      <c r="J523" s="245"/>
      <c r="K523" s="245"/>
      <c r="L523" s="250"/>
      <c r="M523" s="251"/>
      <c r="N523" s="252"/>
      <c r="O523" s="252"/>
      <c r="P523" s="252"/>
      <c r="Q523" s="252"/>
      <c r="R523" s="252"/>
      <c r="S523" s="252"/>
      <c r="T523" s="253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254" t="s">
        <v>148</v>
      </c>
      <c r="AU523" s="254" t="s">
        <v>91</v>
      </c>
      <c r="AV523" s="14" t="s">
        <v>91</v>
      </c>
      <c r="AW523" s="14" t="s">
        <v>36</v>
      </c>
      <c r="AX523" s="14" t="s">
        <v>81</v>
      </c>
      <c r="AY523" s="254" t="s">
        <v>139</v>
      </c>
    </row>
    <row r="524" s="15" customFormat="1">
      <c r="A524" s="15"/>
      <c r="B524" s="255"/>
      <c r="C524" s="256"/>
      <c r="D524" s="235" t="s">
        <v>148</v>
      </c>
      <c r="E524" s="257" t="s">
        <v>1</v>
      </c>
      <c r="F524" s="258" t="s">
        <v>151</v>
      </c>
      <c r="G524" s="256"/>
      <c r="H524" s="259">
        <v>2</v>
      </c>
      <c r="I524" s="260"/>
      <c r="J524" s="256"/>
      <c r="K524" s="256"/>
      <c r="L524" s="261"/>
      <c r="M524" s="262"/>
      <c r="N524" s="263"/>
      <c r="O524" s="263"/>
      <c r="P524" s="263"/>
      <c r="Q524" s="263"/>
      <c r="R524" s="263"/>
      <c r="S524" s="263"/>
      <c r="T524" s="264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T524" s="265" t="s">
        <v>148</v>
      </c>
      <c r="AU524" s="265" t="s">
        <v>91</v>
      </c>
      <c r="AV524" s="15" t="s">
        <v>146</v>
      </c>
      <c r="AW524" s="15" t="s">
        <v>36</v>
      </c>
      <c r="AX524" s="15" t="s">
        <v>89</v>
      </c>
      <c r="AY524" s="265" t="s">
        <v>139</v>
      </c>
    </row>
    <row r="525" s="2" customFormat="1" ht="24.15" customHeight="1">
      <c r="A525" s="40"/>
      <c r="B525" s="41"/>
      <c r="C525" s="281" t="s">
        <v>554</v>
      </c>
      <c r="D525" s="281" t="s">
        <v>317</v>
      </c>
      <c r="E525" s="282" t="s">
        <v>555</v>
      </c>
      <c r="F525" s="283" t="s">
        <v>556</v>
      </c>
      <c r="G525" s="284" t="s">
        <v>498</v>
      </c>
      <c r="H525" s="285">
        <v>1.01</v>
      </c>
      <c r="I525" s="286"/>
      <c r="J525" s="287">
        <f>ROUND(I525*H525,2)</f>
        <v>0</v>
      </c>
      <c r="K525" s="283" t="s">
        <v>145</v>
      </c>
      <c r="L525" s="288"/>
      <c r="M525" s="289" t="s">
        <v>1</v>
      </c>
      <c r="N525" s="290" t="s">
        <v>46</v>
      </c>
      <c r="O525" s="93"/>
      <c r="P525" s="229">
        <f>O525*H525</f>
        <v>0</v>
      </c>
      <c r="Q525" s="229">
        <v>0.0088000000000000005</v>
      </c>
      <c r="R525" s="229">
        <f>Q525*H525</f>
        <v>0.0088880000000000001</v>
      </c>
      <c r="S525" s="229">
        <v>0</v>
      </c>
      <c r="T525" s="230">
        <f>S525*H525</f>
        <v>0</v>
      </c>
      <c r="U525" s="40"/>
      <c r="V525" s="40"/>
      <c r="W525" s="40"/>
      <c r="X525" s="40"/>
      <c r="Y525" s="40"/>
      <c r="Z525" s="40"/>
      <c r="AA525" s="40"/>
      <c r="AB525" s="40"/>
      <c r="AC525" s="40"/>
      <c r="AD525" s="40"/>
      <c r="AE525" s="40"/>
      <c r="AR525" s="231" t="s">
        <v>200</v>
      </c>
      <c r="AT525" s="231" t="s">
        <v>317</v>
      </c>
      <c r="AU525" s="231" t="s">
        <v>91</v>
      </c>
      <c r="AY525" s="19" t="s">
        <v>139</v>
      </c>
      <c r="BE525" s="232">
        <f>IF(N525="základní",J525,0)</f>
        <v>0</v>
      </c>
      <c r="BF525" s="232">
        <f>IF(N525="snížená",J525,0)</f>
        <v>0</v>
      </c>
      <c r="BG525" s="232">
        <f>IF(N525="zákl. přenesená",J525,0)</f>
        <v>0</v>
      </c>
      <c r="BH525" s="232">
        <f>IF(N525="sníž. přenesená",J525,0)</f>
        <v>0</v>
      </c>
      <c r="BI525" s="232">
        <f>IF(N525="nulová",J525,0)</f>
        <v>0</v>
      </c>
      <c r="BJ525" s="19" t="s">
        <v>89</v>
      </c>
      <c r="BK525" s="232">
        <f>ROUND(I525*H525,2)</f>
        <v>0</v>
      </c>
      <c r="BL525" s="19" t="s">
        <v>146</v>
      </c>
      <c r="BM525" s="231" t="s">
        <v>557</v>
      </c>
    </row>
    <row r="526" s="2" customFormat="1">
      <c r="A526" s="40"/>
      <c r="B526" s="41"/>
      <c r="C526" s="42"/>
      <c r="D526" s="235" t="s">
        <v>306</v>
      </c>
      <c r="E526" s="42"/>
      <c r="F526" s="277" t="s">
        <v>460</v>
      </c>
      <c r="G526" s="42"/>
      <c r="H526" s="42"/>
      <c r="I526" s="278"/>
      <c r="J526" s="42"/>
      <c r="K526" s="42"/>
      <c r="L526" s="46"/>
      <c r="M526" s="279"/>
      <c r="N526" s="280"/>
      <c r="O526" s="93"/>
      <c r="P526" s="93"/>
      <c r="Q526" s="93"/>
      <c r="R526" s="93"/>
      <c r="S526" s="93"/>
      <c r="T526" s="94"/>
      <c r="U526" s="40"/>
      <c r="V526" s="40"/>
      <c r="W526" s="40"/>
      <c r="X526" s="40"/>
      <c r="Y526" s="40"/>
      <c r="Z526" s="40"/>
      <c r="AA526" s="40"/>
      <c r="AB526" s="40"/>
      <c r="AC526" s="40"/>
      <c r="AD526" s="40"/>
      <c r="AE526" s="40"/>
      <c r="AT526" s="19" t="s">
        <v>306</v>
      </c>
      <c r="AU526" s="19" t="s">
        <v>91</v>
      </c>
    </row>
    <row r="527" s="13" customFormat="1">
      <c r="A527" s="13"/>
      <c r="B527" s="233"/>
      <c r="C527" s="234"/>
      <c r="D527" s="235" t="s">
        <v>148</v>
      </c>
      <c r="E527" s="236" t="s">
        <v>1</v>
      </c>
      <c r="F527" s="237" t="s">
        <v>453</v>
      </c>
      <c r="G527" s="234"/>
      <c r="H527" s="236" t="s">
        <v>1</v>
      </c>
      <c r="I527" s="238"/>
      <c r="J527" s="234"/>
      <c r="K527" s="234"/>
      <c r="L527" s="239"/>
      <c r="M527" s="240"/>
      <c r="N527" s="241"/>
      <c r="O527" s="241"/>
      <c r="P527" s="241"/>
      <c r="Q527" s="241"/>
      <c r="R527" s="241"/>
      <c r="S527" s="241"/>
      <c r="T527" s="242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43" t="s">
        <v>148</v>
      </c>
      <c r="AU527" s="243" t="s">
        <v>91</v>
      </c>
      <c r="AV527" s="13" t="s">
        <v>89</v>
      </c>
      <c r="AW527" s="13" t="s">
        <v>36</v>
      </c>
      <c r="AX527" s="13" t="s">
        <v>81</v>
      </c>
      <c r="AY527" s="243" t="s">
        <v>139</v>
      </c>
    </row>
    <row r="528" s="13" customFormat="1">
      <c r="A528" s="13"/>
      <c r="B528" s="233"/>
      <c r="C528" s="234"/>
      <c r="D528" s="235" t="s">
        <v>148</v>
      </c>
      <c r="E528" s="236" t="s">
        <v>1</v>
      </c>
      <c r="F528" s="237" t="s">
        <v>553</v>
      </c>
      <c r="G528" s="234"/>
      <c r="H528" s="236" t="s">
        <v>1</v>
      </c>
      <c r="I528" s="238"/>
      <c r="J528" s="234"/>
      <c r="K528" s="234"/>
      <c r="L528" s="239"/>
      <c r="M528" s="240"/>
      <c r="N528" s="241"/>
      <c r="O528" s="241"/>
      <c r="P528" s="241"/>
      <c r="Q528" s="241"/>
      <c r="R528" s="241"/>
      <c r="S528" s="241"/>
      <c r="T528" s="242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43" t="s">
        <v>148</v>
      </c>
      <c r="AU528" s="243" t="s">
        <v>91</v>
      </c>
      <c r="AV528" s="13" t="s">
        <v>89</v>
      </c>
      <c r="AW528" s="13" t="s">
        <v>36</v>
      </c>
      <c r="AX528" s="13" t="s">
        <v>81</v>
      </c>
      <c r="AY528" s="243" t="s">
        <v>139</v>
      </c>
    </row>
    <row r="529" s="14" customFormat="1">
      <c r="A529" s="14"/>
      <c r="B529" s="244"/>
      <c r="C529" s="245"/>
      <c r="D529" s="235" t="s">
        <v>148</v>
      </c>
      <c r="E529" s="246" t="s">
        <v>1</v>
      </c>
      <c r="F529" s="247" t="s">
        <v>515</v>
      </c>
      <c r="G529" s="245"/>
      <c r="H529" s="248">
        <v>1.01</v>
      </c>
      <c r="I529" s="249"/>
      <c r="J529" s="245"/>
      <c r="K529" s="245"/>
      <c r="L529" s="250"/>
      <c r="M529" s="251"/>
      <c r="N529" s="252"/>
      <c r="O529" s="252"/>
      <c r="P529" s="252"/>
      <c r="Q529" s="252"/>
      <c r="R529" s="252"/>
      <c r="S529" s="252"/>
      <c r="T529" s="253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54" t="s">
        <v>148</v>
      </c>
      <c r="AU529" s="254" t="s">
        <v>91</v>
      </c>
      <c r="AV529" s="14" t="s">
        <v>91</v>
      </c>
      <c r="AW529" s="14" t="s">
        <v>36</v>
      </c>
      <c r="AX529" s="14" t="s">
        <v>81</v>
      </c>
      <c r="AY529" s="254" t="s">
        <v>139</v>
      </c>
    </row>
    <row r="530" s="15" customFormat="1">
      <c r="A530" s="15"/>
      <c r="B530" s="255"/>
      <c r="C530" s="256"/>
      <c r="D530" s="235" t="s">
        <v>148</v>
      </c>
      <c r="E530" s="257" t="s">
        <v>1</v>
      </c>
      <c r="F530" s="258" t="s">
        <v>151</v>
      </c>
      <c r="G530" s="256"/>
      <c r="H530" s="259">
        <v>1.01</v>
      </c>
      <c r="I530" s="260"/>
      <c r="J530" s="256"/>
      <c r="K530" s="256"/>
      <c r="L530" s="261"/>
      <c r="M530" s="262"/>
      <c r="N530" s="263"/>
      <c r="O530" s="263"/>
      <c r="P530" s="263"/>
      <c r="Q530" s="263"/>
      <c r="R530" s="263"/>
      <c r="S530" s="263"/>
      <c r="T530" s="264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T530" s="265" t="s">
        <v>148</v>
      </c>
      <c r="AU530" s="265" t="s">
        <v>91</v>
      </c>
      <c r="AV530" s="15" t="s">
        <v>146</v>
      </c>
      <c r="AW530" s="15" t="s">
        <v>36</v>
      </c>
      <c r="AX530" s="15" t="s">
        <v>89</v>
      </c>
      <c r="AY530" s="265" t="s">
        <v>139</v>
      </c>
    </row>
    <row r="531" s="2" customFormat="1" ht="21.75" customHeight="1">
      <c r="A531" s="40"/>
      <c r="B531" s="41"/>
      <c r="C531" s="281" t="s">
        <v>558</v>
      </c>
      <c r="D531" s="281" t="s">
        <v>317</v>
      </c>
      <c r="E531" s="282" t="s">
        <v>559</v>
      </c>
      <c r="F531" s="283" t="s">
        <v>560</v>
      </c>
      <c r="G531" s="284" t="s">
        <v>498</v>
      </c>
      <c r="H531" s="285">
        <v>1.01</v>
      </c>
      <c r="I531" s="286"/>
      <c r="J531" s="287">
        <f>ROUND(I531*H531,2)</f>
        <v>0</v>
      </c>
      <c r="K531" s="283" t="s">
        <v>145</v>
      </c>
      <c r="L531" s="288"/>
      <c r="M531" s="289" t="s">
        <v>1</v>
      </c>
      <c r="N531" s="290" t="s">
        <v>46</v>
      </c>
      <c r="O531" s="93"/>
      <c r="P531" s="229">
        <f>O531*H531</f>
        <v>0</v>
      </c>
      <c r="Q531" s="229">
        <v>0.01</v>
      </c>
      <c r="R531" s="229">
        <f>Q531*H531</f>
        <v>0.0101</v>
      </c>
      <c r="S531" s="229">
        <v>0</v>
      </c>
      <c r="T531" s="230">
        <f>S531*H531</f>
        <v>0</v>
      </c>
      <c r="U531" s="40"/>
      <c r="V531" s="40"/>
      <c r="W531" s="40"/>
      <c r="X531" s="40"/>
      <c r="Y531" s="40"/>
      <c r="Z531" s="40"/>
      <c r="AA531" s="40"/>
      <c r="AB531" s="40"/>
      <c r="AC531" s="40"/>
      <c r="AD531" s="40"/>
      <c r="AE531" s="40"/>
      <c r="AR531" s="231" t="s">
        <v>200</v>
      </c>
      <c r="AT531" s="231" t="s">
        <v>317</v>
      </c>
      <c r="AU531" s="231" t="s">
        <v>91</v>
      </c>
      <c r="AY531" s="19" t="s">
        <v>139</v>
      </c>
      <c r="BE531" s="232">
        <f>IF(N531="základní",J531,0)</f>
        <v>0</v>
      </c>
      <c r="BF531" s="232">
        <f>IF(N531="snížená",J531,0)</f>
        <v>0</v>
      </c>
      <c r="BG531" s="232">
        <f>IF(N531="zákl. přenesená",J531,0)</f>
        <v>0</v>
      </c>
      <c r="BH531" s="232">
        <f>IF(N531="sníž. přenesená",J531,0)</f>
        <v>0</v>
      </c>
      <c r="BI531" s="232">
        <f>IF(N531="nulová",J531,0)</f>
        <v>0</v>
      </c>
      <c r="BJ531" s="19" t="s">
        <v>89</v>
      </c>
      <c r="BK531" s="232">
        <f>ROUND(I531*H531,2)</f>
        <v>0</v>
      </c>
      <c r="BL531" s="19" t="s">
        <v>146</v>
      </c>
      <c r="BM531" s="231" t="s">
        <v>561</v>
      </c>
    </row>
    <row r="532" s="13" customFormat="1">
      <c r="A532" s="13"/>
      <c r="B532" s="233"/>
      <c r="C532" s="234"/>
      <c r="D532" s="235" t="s">
        <v>148</v>
      </c>
      <c r="E532" s="236" t="s">
        <v>1</v>
      </c>
      <c r="F532" s="237" t="s">
        <v>453</v>
      </c>
      <c r="G532" s="234"/>
      <c r="H532" s="236" t="s">
        <v>1</v>
      </c>
      <c r="I532" s="238"/>
      <c r="J532" s="234"/>
      <c r="K532" s="234"/>
      <c r="L532" s="239"/>
      <c r="M532" s="240"/>
      <c r="N532" s="241"/>
      <c r="O532" s="241"/>
      <c r="P532" s="241"/>
      <c r="Q532" s="241"/>
      <c r="R532" s="241"/>
      <c r="S532" s="241"/>
      <c r="T532" s="242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43" t="s">
        <v>148</v>
      </c>
      <c r="AU532" s="243" t="s">
        <v>91</v>
      </c>
      <c r="AV532" s="13" t="s">
        <v>89</v>
      </c>
      <c r="AW532" s="13" t="s">
        <v>36</v>
      </c>
      <c r="AX532" s="13" t="s">
        <v>81</v>
      </c>
      <c r="AY532" s="243" t="s">
        <v>139</v>
      </c>
    </row>
    <row r="533" s="13" customFormat="1">
      <c r="A533" s="13"/>
      <c r="B533" s="233"/>
      <c r="C533" s="234"/>
      <c r="D533" s="235" t="s">
        <v>148</v>
      </c>
      <c r="E533" s="236" t="s">
        <v>1</v>
      </c>
      <c r="F533" s="237" t="s">
        <v>553</v>
      </c>
      <c r="G533" s="234"/>
      <c r="H533" s="236" t="s">
        <v>1</v>
      </c>
      <c r="I533" s="238"/>
      <c r="J533" s="234"/>
      <c r="K533" s="234"/>
      <c r="L533" s="239"/>
      <c r="M533" s="240"/>
      <c r="N533" s="241"/>
      <c r="O533" s="241"/>
      <c r="P533" s="241"/>
      <c r="Q533" s="241"/>
      <c r="R533" s="241"/>
      <c r="S533" s="241"/>
      <c r="T533" s="242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43" t="s">
        <v>148</v>
      </c>
      <c r="AU533" s="243" t="s">
        <v>91</v>
      </c>
      <c r="AV533" s="13" t="s">
        <v>89</v>
      </c>
      <c r="AW533" s="13" t="s">
        <v>36</v>
      </c>
      <c r="AX533" s="13" t="s">
        <v>81</v>
      </c>
      <c r="AY533" s="243" t="s">
        <v>139</v>
      </c>
    </row>
    <row r="534" s="14" customFormat="1">
      <c r="A534" s="14"/>
      <c r="B534" s="244"/>
      <c r="C534" s="245"/>
      <c r="D534" s="235" t="s">
        <v>148</v>
      </c>
      <c r="E534" s="246" t="s">
        <v>1</v>
      </c>
      <c r="F534" s="247" t="s">
        <v>520</v>
      </c>
      <c r="G534" s="245"/>
      <c r="H534" s="248">
        <v>1.01</v>
      </c>
      <c r="I534" s="249"/>
      <c r="J534" s="245"/>
      <c r="K534" s="245"/>
      <c r="L534" s="250"/>
      <c r="M534" s="251"/>
      <c r="N534" s="252"/>
      <c r="O534" s="252"/>
      <c r="P534" s="252"/>
      <c r="Q534" s="252"/>
      <c r="R534" s="252"/>
      <c r="S534" s="252"/>
      <c r="T534" s="253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54" t="s">
        <v>148</v>
      </c>
      <c r="AU534" s="254" t="s">
        <v>91</v>
      </c>
      <c r="AV534" s="14" t="s">
        <v>91</v>
      </c>
      <c r="AW534" s="14" t="s">
        <v>36</v>
      </c>
      <c r="AX534" s="14" t="s">
        <v>81</v>
      </c>
      <c r="AY534" s="254" t="s">
        <v>139</v>
      </c>
    </row>
    <row r="535" s="15" customFormat="1">
      <c r="A535" s="15"/>
      <c r="B535" s="255"/>
      <c r="C535" s="256"/>
      <c r="D535" s="235" t="s">
        <v>148</v>
      </c>
      <c r="E535" s="257" t="s">
        <v>1</v>
      </c>
      <c r="F535" s="258" t="s">
        <v>151</v>
      </c>
      <c r="G535" s="256"/>
      <c r="H535" s="259">
        <v>1.01</v>
      </c>
      <c r="I535" s="260"/>
      <c r="J535" s="256"/>
      <c r="K535" s="256"/>
      <c r="L535" s="261"/>
      <c r="M535" s="262"/>
      <c r="N535" s="263"/>
      <c r="O535" s="263"/>
      <c r="P535" s="263"/>
      <c r="Q535" s="263"/>
      <c r="R535" s="263"/>
      <c r="S535" s="263"/>
      <c r="T535" s="264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T535" s="265" t="s">
        <v>148</v>
      </c>
      <c r="AU535" s="265" t="s">
        <v>91</v>
      </c>
      <c r="AV535" s="15" t="s">
        <v>146</v>
      </c>
      <c r="AW535" s="15" t="s">
        <v>36</v>
      </c>
      <c r="AX535" s="15" t="s">
        <v>89</v>
      </c>
      <c r="AY535" s="265" t="s">
        <v>139</v>
      </c>
    </row>
    <row r="536" s="2" customFormat="1" ht="24.15" customHeight="1">
      <c r="A536" s="40"/>
      <c r="B536" s="41"/>
      <c r="C536" s="220" t="s">
        <v>562</v>
      </c>
      <c r="D536" s="220" t="s">
        <v>141</v>
      </c>
      <c r="E536" s="221" t="s">
        <v>563</v>
      </c>
      <c r="F536" s="222" t="s">
        <v>564</v>
      </c>
      <c r="G536" s="223" t="s">
        <v>498</v>
      </c>
      <c r="H536" s="224">
        <v>1</v>
      </c>
      <c r="I536" s="225"/>
      <c r="J536" s="226">
        <f>ROUND(I536*H536,2)</f>
        <v>0</v>
      </c>
      <c r="K536" s="222" t="s">
        <v>145</v>
      </c>
      <c r="L536" s="46"/>
      <c r="M536" s="227" t="s">
        <v>1</v>
      </c>
      <c r="N536" s="228" t="s">
        <v>46</v>
      </c>
      <c r="O536" s="93"/>
      <c r="P536" s="229">
        <f>O536*H536</f>
        <v>0</v>
      </c>
      <c r="Q536" s="229">
        <v>0.00167</v>
      </c>
      <c r="R536" s="229">
        <f>Q536*H536</f>
        <v>0.00167</v>
      </c>
      <c r="S536" s="229">
        <v>0</v>
      </c>
      <c r="T536" s="230">
        <f>S536*H536</f>
        <v>0</v>
      </c>
      <c r="U536" s="40"/>
      <c r="V536" s="40"/>
      <c r="W536" s="40"/>
      <c r="X536" s="40"/>
      <c r="Y536" s="40"/>
      <c r="Z536" s="40"/>
      <c r="AA536" s="40"/>
      <c r="AB536" s="40"/>
      <c r="AC536" s="40"/>
      <c r="AD536" s="40"/>
      <c r="AE536" s="40"/>
      <c r="AR536" s="231" t="s">
        <v>146</v>
      </c>
      <c r="AT536" s="231" t="s">
        <v>141</v>
      </c>
      <c r="AU536" s="231" t="s">
        <v>91</v>
      </c>
      <c r="AY536" s="19" t="s">
        <v>139</v>
      </c>
      <c r="BE536" s="232">
        <f>IF(N536="základní",J536,0)</f>
        <v>0</v>
      </c>
      <c r="BF536" s="232">
        <f>IF(N536="snížená",J536,0)</f>
        <v>0</v>
      </c>
      <c r="BG536" s="232">
        <f>IF(N536="zákl. přenesená",J536,0)</f>
        <v>0</v>
      </c>
      <c r="BH536" s="232">
        <f>IF(N536="sníž. přenesená",J536,0)</f>
        <v>0</v>
      </c>
      <c r="BI536" s="232">
        <f>IF(N536="nulová",J536,0)</f>
        <v>0</v>
      </c>
      <c r="BJ536" s="19" t="s">
        <v>89</v>
      </c>
      <c r="BK536" s="232">
        <f>ROUND(I536*H536,2)</f>
        <v>0</v>
      </c>
      <c r="BL536" s="19" t="s">
        <v>146</v>
      </c>
      <c r="BM536" s="231" t="s">
        <v>565</v>
      </c>
    </row>
    <row r="537" s="13" customFormat="1">
      <c r="A537" s="13"/>
      <c r="B537" s="233"/>
      <c r="C537" s="234"/>
      <c r="D537" s="235" t="s">
        <v>148</v>
      </c>
      <c r="E537" s="236" t="s">
        <v>1</v>
      </c>
      <c r="F537" s="237" t="s">
        <v>453</v>
      </c>
      <c r="G537" s="234"/>
      <c r="H537" s="236" t="s">
        <v>1</v>
      </c>
      <c r="I537" s="238"/>
      <c r="J537" s="234"/>
      <c r="K537" s="234"/>
      <c r="L537" s="239"/>
      <c r="M537" s="240"/>
      <c r="N537" s="241"/>
      <c r="O537" s="241"/>
      <c r="P537" s="241"/>
      <c r="Q537" s="241"/>
      <c r="R537" s="241"/>
      <c r="S537" s="241"/>
      <c r="T537" s="242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43" t="s">
        <v>148</v>
      </c>
      <c r="AU537" s="243" t="s">
        <v>91</v>
      </c>
      <c r="AV537" s="13" t="s">
        <v>89</v>
      </c>
      <c r="AW537" s="13" t="s">
        <v>36</v>
      </c>
      <c r="AX537" s="13" t="s">
        <v>81</v>
      </c>
      <c r="AY537" s="243" t="s">
        <v>139</v>
      </c>
    </row>
    <row r="538" s="13" customFormat="1">
      <c r="A538" s="13"/>
      <c r="B538" s="233"/>
      <c r="C538" s="234"/>
      <c r="D538" s="235" t="s">
        <v>148</v>
      </c>
      <c r="E538" s="236" t="s">
        <v>1</v>
      </c>
      <c r="F538" s="237" t="s">
        <v>553</v>
      </c>
      <c r="G538" s="234"/>
      <c r="H538" s="236" t="s">
        <v>1</v>
      </c>
      <c r="I538" s="238"/>
      <c r="J538" s="234"/>
      <c r="K538" s="234"/>
      <c r="L538" s="239"/>
      <c r="M538" s="240"/>
      <c r="N538" s="241"/>
      <c r="O538" s="241"/>
      <c r="P538" s="241"/>
      <c r="Q538" s="241"/>
      <c r="R538" s="241"/>
      <c r="S538" s="241"/>
      <c r="T538" s="242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43" t="s">
        <v>148</v>
      </c>
      <c r="AU538" s="243" t="s">
        <v>91</v>
      </c>
      <c r="AV538" s="13" t="s">
        <v>89</v>
      </c>
      <c r="AW538" s="13" t="s">
        <v>36</v>
      </c>
      <c r="AX538" s="13" t="s">
        <v>81</v>
      </c>
      <c r="AY538" s="243" t="s">
        <v>139</v>
      </c>
    </row>
    <row r="539" s="14" customFormat="1">
      <c r="A539" s="14"/>
      <c r="B539" s="244"/>
      <c r="C539" s="245"/>
      <c r="D539" s="235" t="s">
        <v>148</v>
      </c>
      <c r="E539" s="246" t="s">
        <v>1</v>
      </c>
      <c r="F539" s="247" t="s">
        <v>527</v>
      </c>
      <c r="G539" s="245"/>
      <c r="H539" s="248">
        <v>1</v>
      </c>
      <c r="I539" s="249"/>
      <c r="J539" s="245"/>
      <c r="K539" s="245"/>
      <c r="L539" s="250"/>
      <c r="M539" s="251"/>
      <c r="N539" s="252"/>
      <c r="O539" s="252"/>
      <c r="P539" s="252"/>
      <c r="Q539" s="252"/>
      <c r="R539" s="252"/>
      <c r="S539" s="252"/>
      <c r="T539" s="253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54" t="s">
        <v>148</v>
      </c>
      <c r="AU539" s="254" t="s">
        <v>91</v>
      </c>
      <c r="AV539" s="14" t="s">
        <v>91</v>
      </c>
      <c r="AW539" s="14" t="s">
        <v>36</v>
      </c>
      <c r="AX539" s="14" t="s">
        <v>81</v>
      </c>
      <c r="AY539" s="254" t="s">
        <v>139</v>
      </c>
    </row>
    <row r="540" s="15" customFormat="1">
      <c r="A540" s="15"/>
      <c r="B540" s="255"/>
      <c r="C540" s="256"/>
      <c r="D540" s="235" t="s">
        <v>148</v>
      </c>
      <c r="E540" s="257" t="s">
        <v>1</v>
      </c>
      <c r="F540" s="258" t="s">
        <v>151</v>
      </c>
      <c r="G540" s="256"/>
      <c r="H540" s="259">
        <v>1</v>
      </c>
      <c r="I540" s="260"/>
      <c r="J540" s="256"/>
      <c r="K540" s="256"/>
      <c r="L540" s="261"/>
      <c r="M540" s="262"/>
      <c r="N540" s="263"/>
      <c r="O540" s="263"/>
      <c r="P540" s="263"/>
      <c r="Q540" s="263"/>
      <c r="R540" s="263"/>
      <c r="S540" s="263"/>
      <c r="T540" s="264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T540" s="265" t="s">
        <v>148</v>
      </c>
      <c r="AU540" s="265" t="s">
        <v>91</v>
      </c>
      <c r="AV540" s="15" t="s">
        <v>146</v>
      </c>
      <c r="AW540" s="15" t="s">
        <v>36</v>
      </c>
      <c r="AX540" s="15" t="s">
        <v>89</v>
      </c>
      <c r="AY540" s="265" t="s">
        <v>139</v>
      </c>
    </row>
    <row r="541" s="2" customFormat="1" ht="33" customHeight="1">
      <c r="A541" s="40"/>
      <c r="B541" s="41"/>
      <c r="C541" s="281" t="s">
        <v>566</v>
      </c>
      <c r="D541" s="281" t="s">
        <v>317</v>
      </c>
      <c r="E541" s="282" t="s">
        <v>567</v>
      </c>
      <c r="F541" s="283" t="s">
        <v>568</v>
      </c>
      <c r="G541" s="284" t="s">
        <v>498</v>
      </c>
      <c r="H541" s="285">
        <v>1.01</v>
      </c>
      <c r="I541" s="286"/>
      <c r="J541" s="287">
        <f>ROUND(I541*H541,2)</f>
        <v>0</v>
      </c>
      <c r="K541" s="283" t="s">
        <v>145</v>
      </c>
      <c r="L541" s="288"/>
      <c r="M541" s="289" t="s">
        <v>1</v>
      </c>
      <c r="N541" s="290" t="s">
        <v>46</v>
      </c>
      <c r="O541" s="93"/>
      <c r="P541" s="229">
        <f>O541*H541</f>
        <v>0</v>
      </c>
      <c r="Q541" s="229">
        <v>0.0088000000000000005</v>
      </c>
      <c r="R541" s="229">
        <f>Q541*H541</f>
        <v>0.0088880000000000001</v>
      </c>
      <c r="S541" s="229">
        <v>0</v>
      </c>
      <c r="T541" s="230">
        <f>S541*H541</f>
        <v>0</v>
      </c>
      <c r="U541" s="40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  <c r="AR541" s="231" t="s">
        <v>200</v>
      </c>
      <c r="AT541" s="231" t="s">
        <v>317</v>
      </c>
      <c r="AU541" s="231" t="s">
        <v>91</v>
      </c>
      <c r="AY541" s="19" t="s">
        <v>139</v>
      </c>
      <c r="BE541" s="232">
        <f>IF(N541="základní",J541,0)</f>
        <v>0</v>
      </c>
      <c r="BF541" s="232">
        <f>IF(N541="snížená",J541,0)</f>
        <v>0</v>
      </c>
      <c r="BG541" s="232">
        <f>IF(N541="zákl. přenesená",J541,0)</f>
        <v>0</v>
      </c>
      <c r="BH541" s="232">
        <f>IF(N541="sníž. přenesená",J541,0)</f>
        <v>0</v>
      </c>
      <c r="BI541" s="232">
        <f>IF(N541="nulová",J541,0)</f>
        <v>0</v>
      </c>
      <c r="BJ541" s="19" t="s">
        <v>89</v>
      </c>
      <c r="BK541" s="232">
        <f>ROUND(I541*H541,2)</f>
        <v>0</v>
      </c>
      <c r="BL541" s="19" t="s">
        <v>146</v>
      </c>
      <c r="BM541" s="231" t="s">
        <v>569</v>
      </c>
    </row>
    <row r="542" s="13" customFormat="1">
      <c r="A542" s="13"/>
      <c r="B542" s="233"/>
      <c r="C542" s="234"/>
      <c r="D542" s="235" t="s">
        <v>148</v>
      </c>
      <c r="E542" s="236" t="s">
        <v>1</v>
      </c>
      <c r="F542" s="237" t="s">
        <v>453</v>
      </c>
      <c r="G542" s="234"/>
      <c r="H542" s="236" t="s">
        <v>1</v>
      </c>
      <c r="I542" s="238"/>
      <c r="J542" s="234"/>
      <c r="K542" s="234"/>
      <c r="L542" s="239"/>
      <c r="M542" s="240"/>
      <c r="N542" s="241"/>
      <c r="O542" s="241"/>
      <c r="P542" s="241"/>
      <c r="Q542" s="241"/>
      <c r="R542" s="241"/>
      <c r="S542" s="241"/>
      <c r="T542" s="242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43" t="s">
        <v>148</v>
      </c>
      <c r="AU542" s="243" t="s">
        <v>91</v>
      </c>
      <c r="AV542" s="13" t="s">
        <v>89</v>
      </c>
      <c r="AW542" s="13" t="s">
        <v>36</v>
      </c>
      <c r="AX542" s="13" t="s">
        <v>81</v>
      </c>
      <c r="AY542" s="243" t="s">
        <v>139</v>
      </c>
    </row>
    <row r="543" s="13" customFormat="1">
      <c r="A543" s="13"/>
      <c r="B543" s="233"/>
      <c r="C543" s="234"/>
      <c r="D543" s="235" t="s">
        <v>148</v>
      </c>
      <c r="E543" s="236" t="s">
        <v>1</v>
      </c>
      <c r="F543" s="237" t="s">
        <v>553</v>
      </c>
      <c r="G543" s="234"/>
      <c r="H543" s="236" t="s">
        <v>1</v>
      </c>
      <c r="I543" s="238"/>
      <c r="J543" s="234"/>
      <c r="K543" s="234"/>
      <c r="L543" s="239"/>
      <c r="M543" s="240"/>
      <c r="N543" s="241"/>
      <c r="O543" s="241"/>
      <c r="P543" s="241"/>
      <c r="Q543" s="241"/>
      <c r="R543" s="241"/>
      <c r="S543" s="241"/>
      <c r="T543" s="242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43" t="s">
        <v>148</v>
      </c>
      <c r="AU543" s="243" t="s">
        <v>91</v>
      </c>
      <c r="AV543" s="13" t="s">
        <v>89</v>
      </c>
      <c r="AW543" s="13" t="s">
        <v>36</v>
      </c>
      <c r="AX543" s="13" t="s">
        <v>81</v>
      </c>
      <c r="AY543" s="243" t="s">
        <v>139</v>
      </c>
    </row>
    <row r="544" s="14" customFormat="1">
      <c r="A544" s="14"/>
      <c r="B544" s="244"/>
      <c r="C544" s="245"/>
      <c r="D544" s="235" t="s">
        <v>148</v>
      </c>
      <c r="E544" s="246" t="s">
        <v>1</v>
      </c>
      <c r="F544" s="247" t="s">
        <v>543</v>
      </c>
      <c r="G544" s="245"/>
      <c r="H544" s="248">
        <v>1.01</v>
      </c>
      <c r="I544" s="249"/>
      <c r="J544" s="245"/>
      <c r="K544" s="245"/>
      <c r="L544" s="250"/>
      <c r="M544" s="251"/>
      <c r="N544" s="252"/>
      <c r="O544" s="252"/>
      <c r="P544" s="252"/>
      <c r="Q544" s="252"/>
      <c r="R544" s="252"/>
      <c r="S544" s="252"/>
      <c r="T544" s="253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54" t="s">
        <v>148</v>
      </c>
      <c r="AU544" s="254" t="s">
        <v>91</v>
      </c>
      <c r="AV544" s="14" t="s">
        <v>91</v>
      </c>
      <c r="AW544" s="14" t="s">
        <v>36</v>
      </c>
      <c r="AX544" s="14" t="s">
        <v>81</v>
      </c>
      <c r="AY544" s="254" t="s">
        <v>139</v>
      </c>
    </row>
    <row r="545" s="15" customFormat="1">
      <c r="A545" s="15"/>
      <c r="B545" s="255"/>
      <c r="C545" s="256"/>
      <c r="D545" s="235" t="s">
        <v>148</v>
      </c>
      <c r="E545" s="257" t="s">
        <v>1</v>
      </c>
      <c r="F545" s="258" t="s">
        <v>151</v>
      </c>
      <c r="G545" s="256"/>
      <c r="H545" s="259">
        <v>1.01</v>
      </c>
      <c r="I545" s="260"/>
      <c r="J545" s="256"/>
      <c r="K545" s="256"/>
      <c r="L545" s="261"/>
      <c r="M545" s="262"/>
      <c r="N545" s="263"/>
      <c r="O545" s="263"/>
      <c r="P545" s="263"/>
      <c r="Q545" s="263"/>
      <c r="R545" s="263"/>
      <c r="S545" s="263"/>
      <c r="T545" s="264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T545" s="265" t="s">
        <v>148</v>
      </c>
      <c r="AU545" s="265" t="s">
        <v>91</v>
      </c>
      <c r="AV545" s="15" t="s">
        <v>146</v>
      </c>
      <c r="AW545" s="15" t="s">
        <v>36</v>
      </c>
      <c r="AX545" s="15" t="s">
        <v>89</v>
      </c>
      <c r="AY545" s="265" t="s">
        <v>139</v>
      </c>
    </row>
    <row r="546" s="2" customFormat="1" ht="24.15" customHeight="1">
      <c r="A546" s="40"/>
      <c r="B546" s="41"/>
      <c r="C546" s="220" t="s">
        <v>570</v>
      </c>
      <c r="D546" s="220" t="s">
        <v>141</v>
      </c>
      <c r="E546" s="221" t="s">
        <v>571</v>
      </c>
      <c r="F546" s="222" t="s">
        <v>572</v>
      </c>
      <c r="G546" s="223" t="s">
        <v>498</v>
      </c>
      <c r="H546" s="224">
        <v>4</v>
      </c>
      <c r="I546" s="225"/>
      <c r="J546" s="226">
        <f>ROUND(I546*H546,2)</f>
        <v>0</v>
      </c>
      <c r="K546" s="222" t="s">
        <v>145</v>
      </c>
      <c r="L546" s="46"/>
      <c r="M546" s="227" t="s">
        <v>1</v>
      </c>
      <c r="N546" s="228" t="s">
        <v>46</v>
      </c>
      <c r="O546" s="93"/>
      <c r="P546" s="229">
        <f>O546*H546</f>
        <v>0</v>
      </c>
      <c r="Q546" s="229">
        <v>0</v>
      </c>
      <c r="R546" s="229">
        <f>Q546*H546</f>
        <v>0</v>
      </c>
      <c r="S546" s="229">
        <v>0</v>
      </c>
      <c r="T546" s="230">
        <f>S546*H546</f>
        <v>0</v>
      </c>
      <c r="U546" s="40"/>
      <c r="V546" s="40"/>
      <c r="W546" s="40"/>
      <c r="X546" s="40"/>
      <c r="Y546" s="40"/>
      <c r="Z546" s="40"/>
      <c r="AA546" s="40"/>
      <c r="AB546" s="40"/>
      <c r="AC546" s="40"/>
      <c r="AD546" s="40"/>
      <c r="AE546" s="40"/>
      <c r="AR546" s="231" t="s">
        <v>146</v>
      </c>
      <c r="AT546" s="231" t="s">
        <v>141</v>
      </c>
      <c r="AU546" s="231" t="s">
        <v>91</v>
      </c>
      <c r="AY546" s="19" t="s">
        <v>139</v>
      </c>
      <c r="BE546" s="232">
        <f>IF(N546="základní",J546,0)</f>
        <v>0</v>
      </c>
      <c r="BF546" s="232">
        <f>IF(N546="snížená",J546,0)</f>
        <v>0</v>
      </c>
      <c r="BG546" s="232">
        <f>IF(N546="zákl. přenesená",J546,0)</f>
        <v>0</v>
      </c>
      <c r="BH546" s="232">
        <f>IF(N546="sníž. přenesená",J546,0)</f>
        <v>0</v>
      </c>
      <c r="BI546" s="232">
        <f>IF(N546="nulová",J546,0)</f>
        <v>0</v>
      </c>
      <c r="BJ546" s="19" t="s">
        <v>89</v>
      </c>
      <c r="BK546" s="232">
        <f>ROUND(I546*H546,2)</f>
        <v>0</v>
      </c>
      <c r="BL546" s="19" t="s">
        <v>146</v>
      </c>
      <c r="BM546" s="231" t="s">
        <v>573</v>
      </c>
    </row>
    <row r="547" s="13" customFormat="1">
      <c r="A547" s="13"/>
      <c r="B547" s="233"/>
      <c r="C547" s="234"/>
      <c r="D547" s="235" t="s">
        <v>148</v>
      </c>
      <c r="E547" s="236" t="s">
        <v>1</v>
      </c>
      <c r="F547" s="237" t="s">
        <v>453</v>
      </c>
      <c r="G547" s="234"/>
      <c r="H547" s="236" t="s">
        <v>1</v>
      </c>
      <c r="I547" s="238"/>
      <c r="J547" s="234"/>
      <c r="K547" s="234"/>
      <c r="L547" s="239"/>
      <c r="M547" s="240"/>
      <c r="N547" s="241"/>
      <c r="O547" s="241"/>
      <c r="P547" s="241"/>
      <c r="Q547" s="241"/>
      <c r="R547" s="241"/>
      <c r="S547" s="241"/>
      <c r="T547" s="242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43" t="s">
        <v>148</v>
      </c>
      <c r="AU547" s="243" t="s">
        <v>91</v>
      </c>
      <c r="AV547" s="13" t="s">
        <v>89</v>
      </c>
      <c r="AW547" s="13" t="s">
        <v>36</v>
      </c>
      <c r="AX547" s="13" t="s">
        <v>81</v>
      </c>
      <c r="AY547" s="243" t="s">
        <v>139</v>
      </c>
    </row>
    <row r="548" s="13" customFormat="1">
      <c r="A548" s="13"/>
      <c r="B548" s="233"/>
      <c r="C548" s="234"/>
      <c r="D548" s="235" t="s">
        <v>148</v>
      </c>
      <c r="E548" s="236" t="s">
        <v>1</v>
      </c>
      <c r="F548" s="237" t="s">
        <v>574</v>
      </c>
      <c r="G548" s="234"/>
      <c r="H548" s="236" t="s">
        <v>1</v>
      </c>
      <c r="I548" s="238"/>
      <c r="J548" s="234"/>
      <c r="K548" s="234"/>
      <c r="L548" s="239"/>
      <c r="M548" s="240"/>
      <c r="N548" s="241"/>
      <c r="O548" s="241"/>
      <c r="P548" s="241"/>
      <c r="Q548" s="241"/>
      <c r="R548" s="241"/>
      <c r="S548" s="241"/>
      <c r="T548" s="242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43" t="s">
        <v>148</v>
      </c>
      <c r="AU548" s="243" t="s">
        <v>91</v>
      </c>
      <c r="AV548" s="13" t="s">
        <v>89</v>
      </c>
      <c r="AW548" s="13" t="s">
        <v>36</v>
      </c>
      <c r="AX548" s="13" t="s">
        <v>81</v>
      </c>
      <c r="AY548" s="243" t="s">
        <v>139</v>
      </c>
    </row>
    <row r="549" s="14" customFormat="1">
      <c r="A549" s="14"/>
      <c r="B549" s="244"/>
      <c r="C549" s="245"/>
      <c r="D549" s="235" t="s">
        <v>148</v>
      </c>
      <c r="E549" s="246" t="s">
        <v>1</v>
      </c>
      <c r="F549" s="247" t="s">
        <v>501</v>
      </c>
      <c r="G549" s="245"/>
      <c r="H549" s="248">
        <v>1</v>
      </c>
      <c r="I549" s="249"/>
      <c r="J549" s="245"/>
      <c r="K549" s="245"/>
      <c r="L549" s="250"/>
      <c r="M549" s="251"/>
      <c r="N549" s="252"/>
      <c r="O549" s="252"/>
      <c r="P549" s="252"/>
      <c r="Q549" s="252"/>
      <c r="R549" s="252"/>
      <c r="S549" s="252"/>
      <c r="T549" s="253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T549" s="254" t="s">
        <v>148</v>
      </c>
      <c r="AU549" s="254" t="s">
        <v>91</v>
      </c>
      <c r="AV549" s="14" t="s">
        <v>91</v>
      </c>
      <c r="AW549" s="14" t="s">
        <v>36</v>
      </c>
      <c r="AX549" s="14" t="s">
        <v>81</v>
      </c>
      <c r="AY549" s="254" t="s">
        <v>139</v>
      </c>
    </row>
    <row r="550" s="14" customFormat="1">
      <c r="A550" s="14"/>
      <c r="B550" s="244"/>
      <c r="C550" s="245"/>
      <c r="D550" s="235" t="s">
        <v>148</v>
      </c>
      <c r="E550" s="246" t="s">
        <v>1</v>
      </c>
      <c r="F550" s="247" t="s">
        <v>575</v>
      </c>
      <c r="G550" s="245"/>
      <c r="H550" s="248">
        <v>2</v>
      </c>
      <c r="I550" s="249"/>
      <c r="J550" s="245"/>
      <c r="K550" s="245"/>
      <c r="L550" s="250"/>
      <c r="M550" s="251"/>
      <c r="N550" s="252"/>
      <c r="O550" s="252"/>
      <c r="P550" s="252"/>
      <c r="Q550" s="252"/>
      <c r="R550" s="252"/>
      <c r="S550" s="252"/>
      <c r="T550" s="253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254" t="s">
        <v>148</v>
      </c>
      <c r="AU550" s="254" t="s">
        <v>91</v>
      </c>
      <c r="AV550" s="14" t="s">
        <v>91</v>
      </c>
      <c r="AW550" s="14" t="s">
        <v>36</v>
      </c>
      <c r="AX550" s="14" t="s">
        <v>81</v>
      </c>
      <c r="AY550" s="254" t="s">
        <v>139</v>
      </c>
    </row>
    <row r="551" s="14" customFormat="1">
      <c r="A551" s="14"/>
      <c r="B551" s="244"/>
      <c r="C551" s="245"/>
      <c r="D551" s="235" t="s">
        <v>148</v>
      </c>
      <c r="E551" s="246" t="s">
        <v>1</v>
      </c>
      <c r="F551" s="247" t="s">
        <v>505</v>
      </c>
      <c r="G551" s="245"/>
      <c r="H551" s="248">
        <v>1</v>
      </c>
      <c r="I551" s="249"/>
      <c r="J551" s="245"/>
      <c r="K551" s="245"/>
      <c r="L551" s="250"/>
      <c r="M551" s="251"/>
      <c r="N551" s="252"/>
      <c r="O551" s="252"/>
      <c r="P551" s="252"/>
      <c r="Q551" s="252"/>
      <c r="R551" s="252"/>
      <c r="S551" s="252"/>
      <c r="T551" s="253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54" t="s">
        <v>148</v>
      </c>
      <c r="AU551" s="254" t="s">
        <v>91</v>
      </c>
      <c r="AV551" s="14" t="s">
        <v>91</v>
      </c>
      <c r="AW551" s="14" t="s">
        <v>36</v>
      </c>
      <c r="AX551" s="14" t="s">
        <v>81</v>
      </c>
      <c r="AY551" s="254" t="s">
        <v>139</v>
      </c>
    </row>
    <row r="552" s="15" customFormat="1">
      <c r="A552" s="15"/>
      <c r="B552" s="255"/>
      <c r="C552" s="256"/>
      <c r="D552" s="235" t="s">
        <v>148</v>
      </c>
      <c r="E552" s="257" t="s">
        <v>1</v>
      </c>
      <c r="F552" s="258" t="s">
        <v>151</v>
      </c>
      <c r="G552" s="256"/>
      <c r="H552" s="259">
        <v>4</v>
      </c>
      <c r="I552" s="260"/>
      <c r="J552" s="256"/>
      <c r="K552" s="256"/>
      <c r="L552" s="261"/>
      <c r="M552" s="262"/>
      <c r="N552" s="263"/>
      <c r="O552" s="263"/>
      <c r="P552" s="263"/>
      <c r="Q552" s="263"/>
      <c r="R552" s="263"/>
      <c r="S552" s="263"/>
      <c r="T552" s="264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T552" s="265" t="s">
        <v>148</v>
      </c>
      <c r="AU552" s="265" t="s">
        <v>91</v>
      </c>
      <c r="AV552" s="15" t="s">
        <v>146</v>
      </c>
      <c r="AW552" s="15" t="s">
        <v>36</v>
      </c>
      <c r="AX552" s="15" t="s">
        <v>89</v>
      </c>
      <c r="AY552" s="265" t="s">
        <v>139</v>
      </c>
    </row>
    <row r="553" s="2" customFormat="1" ht="24.15" customHeight="1">
      <c r="A553" s="40"/>
      <c r="B553" s="41"/>
      <c r="C553" s="281" t="s">
        <v>576</v>
      </c>
      <c r="D553" s="281" t="s">
        <v>317</v>
      </c>
      <c r="E553" s="282" t="s">
        <v>577</v>
      </c>
      <c r="F553" s="283" t="s">
        <v>578</v>
      </c>
      <c r="G553" s="284" t="s">
        <v>498</v>
      </c>
      <c r="H553" s="285">
        <v>3.0299999999999998</v>
      </c>
      <c r="I553" s="286"/>
      <c r="J553" s="287">
        <f>ROUND(I553*H553,2)</f>
        <v>0</v>
      </c>
      <c r="K553" s="283" t="s">
        <v>145</v>
      </c>
      <c r="L553" s="288"/>
      <c r="M553" s="289" t="s">
        <v>1</v>
      </c>
      <c r="N553" s="290" t="s">
        <v>46</v>
      </c>
      <c r="O553" s="93"/>
      <c r="P553" s="229">
        <f>O553*H553</f>
        <v>0</v>
      </c>
      <c r="Q553" s="229">
        <v>0.016500000000000001</v>
      </c>
      <c r="R553" s="229">
        <f>Q553*H553</f>
        <v>0.049994999999999998</v>
      </c>
      <c r="S553" s="229">
        <v>0</v>
      </c>
      <c r="T553" s="230">
        <f>S553*H553</f>
        <v>0</v>
      </c>
      <c r="U553" s="40"/>
      <c r="V553" s="40"/>
      <c r="W553" s="40"/>
      <c r="X553" s="40"/>
      <c r="Y553" s="40"/>
      <c r="Z553" s="40"/>
      <c r="AA553" s="40"/>
      <c r="AB553" s="40"/>
      <c r="AC553" s="40"/>
      <c r="AD553" s="40"/>
      <c r="AE553" s="40"/>
      <c r="AR553" s="231" t="s">
        <v>200</v>
      </c>
      <c r="AT553" s="231" t="s">
        <v>317</v>
      </c>
      <c r="AU553" s="231" t="s">
        <v>91</v>
      </c>
      <c r="AY553" s="19" t="s">
        <v>139</v>
      </c>
      <c r="BE553" s="232">
        <f>IF(N553="základní",J553,0)</f>
        <v>0</v>
      </c>
      <c r="BF553" s="232">
        <f>IF(N553="snížená",J553,0)</f>
        <v>0</v>
      </c>
      <c r="BG553" s="232">
        <f>IF(N553="zákl. přenesená",J553,0)</f>
        <v>0</v>
      </c>
      <c r="BH553" s="232">
        <f>IF(N553="sníž. přenesená",J553,0)</f>
        <v>0</v>
      </c>
      <c r="BI553" s="232">
        <f>IF(N553="nulová",J553,0)</f>
        <v>0</v>
      </c>
      <c r="BJ553" s="19" t="s">
        <v>89</v>
      </c>
      <c r="BK553" s="232">
        <f>ROUND(I553*H553,2)</f>
        <v>0</v>
      </c>
      <c r="BL553" s="19" t="s">
        <v>146</v>
      </c>
      <c r="BM553" s="231" t="s">
        <v>579</v>
      </c>
    </row>
    <row r="554" s="13" customFormat="1">
      <c r="A554" s="13"/>
      <c r="B554" s="233"/>
      <c r="C554" s="234"/>
      <c r="D554" s="235" t="s">
        <v>148</v>
      </c>
      <c r="E554" s="236" t="s">
        <v>1</v>
      </c>
      <c r="F554" s="237" t="s">
        <v>453</v>
      </c>
      <c r="G554" s="234"/>
      <c r="H554" s="236" t="s">
        <v>1</v>
      </c>
      <c r="I554" s="238"/>
      <c r="J554" s="234"/>
      <c r="K554" s="234"/>
      <c r="L554" s="239"/>
      <c r="M554" s="240"/>
      <c r="N554" s="241"/>
      <c r="O554" s="241"/>
      <c r="P554" s="241"/>
      <c r="Q554" s="241"/>
      <c r="R554" s="241"/>
      <c r="S554" s="241"/>
      <c r="T554" s="242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43" t="s">
        <v>148</v>
      </c>
      <c r="AU554" s="243" t="s">
        <v>91</v>
      </c>
      <c r="AV554" s="13" t="s">
        <v>89</v>
      </c>
      <c r="AW554" s="13" t="s">
        <v>36</v>
      </c>
      <c r="AX554" s="13" t="s">
        <v>81</v>
      </c>
      <c r="AY554" s="243" t="s">
        <v>139</v>
      </c>
    </row>
    <row r="555" s="13" customFormat="1">
      <c r="A555" s="13"/>
      <c r="B555" s="233"/>
      <c r="C555" s="234"/>
      <c r="D555" s="235" t="s">
        <v>148</v>
      </c>
      <c r="E555" s="236" t="s">
        <v>1</v>
      </c>
      <c r="F555" s="237" t="s">
        <v>574</v>
      </c>
      <c r="G555" s="234"/>
      <c r="H555" s="236" t="s">
        <v>1</v>
      </c>
      <c r="I555" s="238"/>
      <c r="J555" s="234"/>
      <c r="K555" s="234"/>
      <c r="L555" s="239"/>
      <c r="M555" s="240"/>
      <c r="N555" s="241"/>
      <c r="O555" s="241"/>
      <c r="P555" s="241"/>
      <c r="Q555" s="241"/>
      <c r="R555" s="241"/>
      <c r="S555" s="241"/>
      <c r="T555" s="242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43" t="s">
        <v>148</v>
      </c>
      <c r="AU555" s="243" t="s">
        <v>91</v>
      </c>
      <c r="AV555" s="13" t="s">
        <v>89</v>
      </c>
      <c r="AW555" s="13" t="s">
        <v>36</v>
      </c>
      <c r="AX555" s="13" t="s">
        <v>81</v>
      </c>
      <c r="AY555" s="243" t="s">
        <v>139</v>
      </c>
    </row>
    <row r="556" s="14" customFormat="1">
      <c r="A556" s="14"/>
      <c r="B556" s="244"/>
      <c r="C556" s="245"/>
      <c r="D556" s="235" t="s">
        <v>148</v>
      </c>
      <c r="E556" s="246" t="s">
        <v>1</v>
      </c>
      <c r="F556" s="247" t="s">
        <v>510</v>
      </c>
      <c r="G556" s="245"/>
      <c r="H556" s="248">
        <v>1.01</v>
      </c>
      <c r="I556" s="249"/>
      <c r="J556" s="245"/>
      <c r="K556" s="245"/>
      <c r="L556" s="250"/>
      <c r="M556" s="251"/>
      <c r="N556" s="252"/>
      <c r="O556" s="252"/>
      <c r="P556" s="252"/>
      <c r="Q556" s="252"/>
      <c r="R556" s="252"/>
      <c r="S556" s="252"/>
      <c r="T556" s="253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54" t="s">
        <v>148</v>
      </c>
      <c r="AU556" s="254" t="s">
        <v>91</v>
      </c>
      <c r="AV556" s="14" t="s">
        <v>91</v>
      </c>
      <c r="AW556" s="14" t="s">
        <v>36</v>
      </c>
      <c r="AX556" s="14" t="s">
        <v>81</v>
      </c>
      <c r="AY556" s="254" t="s">
        <v>139</v>
      </c>
    </row>
    <row r="557" s="14" customFormat="1">
      <c r="A557" s="14"/>
      <c r="B557" s="244"/>
      <c r="C557" s="245"/>
      <c r="D557" s="235" t="s">
        <v>148</v>
      </c>
      <c r="E557" s="246" t="s">
        <v>1</v>
      </c>
      <c r="F557" s="247" t="s">
        <v>580</v>
      </c>
      <c r="G557" s="245"/>
      <c r="H557" s="248">
        <v>2.02</v>
      </c>
      <c r="I557" s="249"/>
      <c r="J557" s="245"/>
      <c r="K557" s="245"/>
      <c r="L557" s="250"/>
      <c r="M557" s="251"/>
      <c r="N557" s="252"/>
      <c r="O557" s="252"/>
      <c r="P557" s="252"/>
      <c r="Q557" s="252"/>
      <c r="R557" s="252"/>
      <c r="S557" s="252"/>
      <c r="T557" s="253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T557" s="254" t="s">
        <v>148</v>
      </c>
      <c r="AU557" s="254" t="s">
        <v>91</v>
      </c>
      <c r="AV557" s="14" t="s">
        <v>91</v>
      </c>
      <c r="AW557" s="14" t="s">
        <v>36</v>
      </c>
      <c r="AX557" s="14" t="s">
        <v>81</v>
      </c>
      <c r="AY557" s="254" t="s">
        <v>139</v>
      </c>
    </row>
    <row r="558" s="15" customFormat="1">
      <c r="A558" s="15"/>
      <c r="B558" s="255"/>
      <c r="C558" s="256"/>
      <c r="D558" s="235" t="s">
        <v>148</v>
      </c>
      <c r="E558" s="257" t="s">
        <v>1</v>
      </c>
      <c r="F558" s="258" t="s">
        <v>151</v>
      </c>
      <c r="G558" s="256"/>
      <c r="H558" s="259">
        <v>3.0299999999999998</v>
      </c>
      <c r="I558" s="260"/>
      <c r="J558" s="256"/>
      <c r="K558" s="256"/>
      <c r="L558" s="261"/>
      <c r="M558" s="262"/>
      <c r="N558" s="263"/>
      <c r="O558" s="263"/>
      <c r="P558" s="263"/>
      <c r="Q558" s="263"/>
      <c r="R558" s="263"/>
      <c r="S558" s="263"/>
      <c r="T558" s="264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T558" s="265" t="s">
        <v>148</v>
      </c>
      <c r="AU558" s="265" t="s">
        <v>91</v>
      </c>
      <c r="AV558" s="15" t="s">
        <v>146</v>
      </c>
      <c r="AW558" s="15" t="s">
        <v>36</v>
      </c>
      <c r="AX558" s="15" t="s">
        <v>89</v>
      </c>
      <c r="AY558" s="265" t="s">
        <v>139</v>
      </c>
    </row>
    <row r="559" s="2" customFormat="1" ht="21.75" customHeight="1">
      <c r="A559" s="40"/>
      <c r="B559" s="41"/>
      <c r="C559" s="281" t="s">
        <v>581</v>
      </c>
      <c r="D559" s="281" t="s">
        <v>317</v>
      </c>
      <c r="E559" s="282" t="s">
        <v>582</v>
      </c>
      <c r="F559" s="283" t="s">
        <v>583</v>
      </c>
      <c r="G559" s="284" t="s">
        <v>498</v>
      </c>
      <c r="H559" s="285">
        <v>1.01</v>
      </c>
      <c r="I559" s="286"/>
      <c r="J559" s="287">
        <f>ROUND(I559*H559,2)</f>
        <v>0</v>
      </c>
      <c r="K559" s="283" t="s">
        <v>145</v>
      </c>
      <c r="L559" s="288"/>
      <c r="M559" s="289" t="s">
        <v>1</v>
      </c>
      <c r="N559" s="290" t="s">
        <v>46</v>
      </c>
      <c r="O559" s="93"/>
      <c r="P559" s="229">
        <f>O559*H559</f>
        <v>0</v>
      </c>
      <c r="Q559" s="229">
        <v>0.014</v>
      </c>
      <c r="R559" s="229">
        <f>Q559*H559</f>
        <v>0.01414</v>
      </c>
      <c r="S559" s="229">
        <v>0</v>
      </c>
      <c r="T559" s="230">
        <f>S559*H559</f>
        <v>0</v>
      </c>
      <c r="U559" s="40"/>
      <c r="V559" s="40"/>
      <c r="W559" s="40"/>
      <c r="X559" s="40"/>
      <c r="Y559" s="40"/>
      <c r="Z559" s="40"/>
      <c r="AA559" s="40"/>
      <c r="AB559" s="40"/>
      <c r="AC559" s="40"/>
      <c r="AD559" s="40"/>
      <c r="AE559" s="40"/>
      <c r="AR559" s="231" t="s">
        <v>200</v>
      </c>
      <c r="AT559" s="231" t="s">
        <v>317</v>
      </c>
      <c r="AU559" s="231" t="s">
        <v>91</v>
      </c>
      <c r="AY559" s="19" t="s">
        <v>139</v>
      </c>
      <c r="BE559" s="232">
        <f>IF(N559="základní",J559,0)</f>
        <v>0</v>
      </c>
      <c r="BF559" s="232">
        <f>IF(N559="snížená",J559,0)</f>
        <v>0</v>
      </c>
      <c r="BG559" s="232">
        <f>IF(N559="zákl. přenesená",J559,0)</f>
        <v>0</v>
      </c>
      <c r="BH559" s="232">
        <f>IF(N559="sníž. přenesená",J559,0)</f>
        <v>0</v>
      </c>
      <c r="BI559" s="232">
        <f>IF(N559="nulová",J559,0)</f>
        <v>0</v>
      </c>
      <c r="BJ559" s="19" t="s">
        <v>89</v>
      </c>
      <c r="BK559" s="232">
        <f>ROUND(I559*H559,2)</f>
        <v>0</v>
      </c>
      <c r="BL559" s="19" t="s">
        <v>146</v>
      </c>
      <c r="BM559" s="231" t="s">
        <v>584</v>
      </c>
    </row>
    <row r="560" s="13" customFormat="1">
      <c r="A560" s="13"/>
      <c r="B560" s="233"/>
      <c r="C560" s="234"/>
      <c r="D560" s="235" t="s">
        <v>148</v>
      </c>
      <c r="E560" s="236" t="s">
        <v>1</v>
      </c>
      <c r="F560" s="237" t="s">
        <v>453</v>
      </c>
      <c r="G560" s="234"/>
      <c r="H560" s="236" t="s">
        <v>1</v>
      </c>
      <c r="I560" s="238"/>
      <c r="J560" s="234"/>
      <c r="K560" s="234"/>
      <c r="L560" s="239"/>
      <c r="M560" s="240"/>
      <c r="N560" s="241"/>
      <c r="O560" s="241"/>
      <c r="P560" s="241"/>
      <c r="Q560" s="241"/>
      <c r="R560" s="241"/>
      <c r="S560" s="241"/>
      <c r="T560" s="242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43" t="s">
        <v>148</v>
      </c>
      <c r="AU560" s="243" t="s">
        <v>91</v>
      </c>
      <c r="AV560" s="13" t="s">
        <v>89</v>
      </c>
      <c r="AW560" s="13" t="s">
        <v>36</v>
      </c>
      <c r="AX560" s="13" t="s">
        <v>81</v>
      </c>
      <c r="AY560" s="243" t="s">
        <v>139</v>
      </c>
    </row>
    <row r="561" s="13" customFormat="1">
      <c r="A561" s="13"/>
      <c r="B561" s="233"/>
      <c r="C561" s="234"/>
      <c r="D561" s="235" t="s">
        <v>148</v>
      </c>
      <c r="E561" s="236" t="s">
        <v>1</v>
      </c>
      <c r="F561" s="237" t="s">
        <v>574</v>
      </c>
      <c r="G561" s="234"/>
      <c r="H561" s="236" t="s">
        <v>1</v>
      </c>
      <c r="I561" s="238"/>
      <c r="J561" s="234"/>
      <c r="K561" s="234"/>
      <c r="L561" s="239"/>
      <c r="M561" s="240"/>
      <c r="N561" s="241"/>
      <c r="O561" s="241"/>
      <c r="P561" s="241"/>
      <c r="Q561" s="241"/>
      <c r="R561" s="241"/>
      <c r="S561" s="241"/>
      <c r="T561" s="242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43" t="s">
        <v>148</v>
      </c>
      <c r="AU561" s="243" t="s">
        <v>91</v>
      </c>
      <c r="AV561" s="13" t="s">
        <v>89</v>
      </c>
      <c r="AW561" s="13" t="s">
        <v>36</v>
      </c>
      <c r="AX561" s="13" t="s">
        <v>81</v>
      </c>
      <c r="AY561" s="243" t="s">
        <v>139</v>
      </c>
    </row>
    <row r="562" s="14" customFormat="1">
      <c r="A562" s="14"/>
      <c r="B562" s="244"/>
      <c r="C562" s="245"/>
      <c r="D562" s="235" t="s">
        <v>148</v>
      </c>
      <c r="E562" s="246" t="s">
        <v>1</v>
      </c>
      <c r="F562" s="247" t="s">
        <v>520</v>
      </c>
      <c r="G562" s="245"/>
      <c r="H562" s="248">
        <v>1.01</v>
      </c>
      <c r="I562" s="249"/>
      <c r="J562" s="245"/>
      <c r="K562" s="245"/>
      <c r="L562" s="250"/>
      <c r="M562" s="251"/>
      <c r="N562" s="252"/>
      <c r="O562" s="252"/>
      <c r="P562" s="252"/>
      <c r="Q562" s="252"/>
      <c r="R562" s="252"/>
      <c r="S562" s="252"/>
      <c r="T562" s="253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54" t="s">
        <v>148</v>
      </c>
      <c r="AU562" s="254" t="s">
        <v>91</v>
      </c>
      <c r="AV562" s="14" t="s">
        <v>91</v>
      </c>
      <c r="AW562" s="14" t="s">
        <v>36</v>
      </c>
      <c r="AX562" s="14" t="s">
        <v>81</v>
      </c>
      <c r="AY562" s="254" t="s">
        <v>139</v>
      </c>
    </row>
    <row r="563" s="15" customFormat="1">
      <c r="A563" s="15"/>
      <c r="B563" s="255"/>
      <c r="C563" s="256"/>
      <c r="D563" s="235" t="s">
        <v>148</v>
      </c>
      <c r="E563" s="257" t="s">
        <v>1</v>
      </c>
      <c r="F563" s="258" t="s">
        <v>151</v>
      </c>
      <c r="G563" s="256"/>
      <c r="H563" s="259">
        <v>1.01</v>
      </c>
      <c r="I563" s="260"/>
      <c r="J563" s="256"/>
      <c r="K563" s="256"/>
      <c r="L563" s="261"/>
      <c r="M563" s="262"/>
      <c r="N563" s="263"/>
      <c r="O563" s="263"/>
      <c r="P563" s="263"/>
      <c r="Q563" s="263"/>
      <c r="R563" s="263"/>
      <c r="S563" s="263"/>
      <c r="T563" s="264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T563" s="265" t="s">
        <v>148</v>
      </c>
      <c r="AU563" s="265" t="s">
        <v>91</v>
      </c>
      <c r="AV563" s="15" t="s">
        <v>146</v>
      </c>
      <c r="AW563" s="15" t="s">
        <v>36</v>
      </c>
      <c r="AX563" s="15" t="s">
        <v>89</v>
      </c>
      <c r="AY563" s="265" t="s">
        <v>139</v>
      </c>
    </row>
    <row r="564" s="2" customFormat="1" ht="24.15" customHeight="1">
      <c r="A564" s="40"/>
      <c r="B564" s="41"/>
      <c r="C564" s="220" t="s">
        <v>585</v>
      </c>
      <c r="D564" s="220" t="s">
        <v>141</v>
      </c>
      <c r="E564" s="221" t="s">
        <v>586</v>
      </c>
      <c r="F564" s="222" t="s">
        <v>587</v>
      </c>
      <c r="G564" s="223" t="s">
        <v>498</v>
      </c>
      <c r="H564" s="224">
        <v>1</v>
      </c>
      <c r="I564" s="225"/>
      <c r="J564" s="226">
        <f>ROUND(I564*H564,2)</f>
        <v>0</v>
      </c>
      <c r="K564" s="222" t="s">
        <v>145</v>
      </c>
      <c r="L564" s="46"/>
      <c r="M564" s="227" t="s">
        <v>1</v>
      </c>
      <c r="N564" s="228" t="s">
        <v>46</v>
      </c>
      <c r="O564" s="93"/>
      <c r="P564" s="229">
        <f>O564*H564</f>
        <v>0</v>
      </c>
      <c r="Q564" s="229">
        <v>0.00282</v>
      </c>
      <c r="R564" s="229">
        <f>Q564*H564</f>
        <v>0.00282</v>
      </c>
      <c r="S564" s="229">
        <v>0</v>
      </c>
      <c r="T564" s="230">
        <f>S564*H564</f>
        <v>0</v>
      </c>
      <c r="U564" s="40"/>
      <c r="V564" s="40"/>
      <c r="W564" s="40"/>
      <c r="X564" s="40"/>
      <c r="Y564" s="40"/>
      <c r="Z564" s="40"/>
      <c r="AA564" s="40"/>
      <c r="AB564" s="40"/>
      <c r="AC564" s="40"/>
      <c r="AD564" s="40"/>
      <c r="AE564" s="40"/>
      <c r="AR564" s="231" t="s">
        <v>146</v>
      </c>
      <c r="AT564" s="231" t="s">
        <v>141</v>
      </c>
      <c r="AU564" s="231" t="s">
        <v>91</v>
      </c>
      <c r="AY564" s="19" t="s">
        <v>139</v>
      </c>
      <c r="BE564" s="232">
        <f>IF(N564="základní",J564,0)</f>
        <v>0</v>
      </c>
      <c r="BF564" s="232">
        <f>IF(N564="snížená",J564,0)</f>
        <v>0</v>
      </c>
      <c r="BG564" s="232">
        <f>IF(N564="zákl. přenesená",J564,0)</f>
        <v>0</v>
      </c>
      <c r="BH564" s="232">
        <f>IF(N564="sníž. přenesená",J564,0)</f>
        <v>0</v>
      </c>
      <c r="BI564" s="232">
        <f>IF(N564="nulová",J564,0)</f>
        <v>0</v>
      </c>
      <c r="BJ564" s="19" t="s">
        <v>89</v>
      </c>
      <c r="BK564" s="232">
        <f>ROUND(I564*H564,2)</f>
        <v>0</v>
      </c>
      <c r="BL564" s="19" t="s">
        <v>146</v>
      </c>
      <c r="BM564" s="231" t="s">
        <v>588</v>
      </c>
    </row>
    <row r="565" s="13" customFormat="1">
      <c r="A565" s="13"/>
      <c r="B565" s="233"/>
      <c r="C565" s="234"/>
      <c r="D565" s="235" t="s">
        <v>148</v>
      </c>
      <c r="E565" s="236" t="s">
        <v>1</v>
      </c>
      <c r="F565" s="237" t="s">
        <v>453</v>
      </c>
      <c r="G565" s="234"/>
      <c r="H565" s="236" t="s">
        <v>1</v>
      </c>
      <c r="I565" s="238"/>
      <c r="J565" s="234"/>
      <c r="K565" s="234"/>
      <c r="L565" s="239"/>
      <c r="M565" s="240"/>
      <c r="N565" s="241"/>
      <c r="O565" s="241"/>
      <c r="P565" s="241"/>
      <c r="Q565" s="241"/>
      <c r="R565" s="241"/>
      <c r="S565" s="241"/>
      <c r="T565" s="242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43" t="s">
        <v>148</v>
      </c>
      <c r="AU565" s="243" t="s">
        <v>91</v>
      </c>
      <c r="AV565" s="13" t="s">
        <v>89</v>
      </c>
      <c r="AW565" s="13" t="s">
        <v>36</v>
      </c>
      <c r="AX565" s="13" t="s">
        <v>81</v>
      </c>
      <c r="AY565" s="243" t="s">
        <v>139</v>
      </c>
    </row>
    <row r="566" s="13" customFormat="1">
      <c r="A566" s="13"/>
      <c r="B566" s="233"/>
      <c r="C566" s="234"/>
      <c r="D566" s="235" t="s">
        <v>148</v>
      </c>
      <c r="E566" s="236" t="s">
        <v>1</v>
      </c>
      <c r="F566" s="237" t="s">
        <v>574</v>
      </c>
      <c r="G566" s="234"/>
      <c r="H566" s="236" t="s">
        <v>1</v>
      </c>
      <c r="I566" s="238"/>
      <c r="J566" s="234"/>
      <c r="K566" s="234"/>
      <c r="L566" s="239"/>
      <c r="M566" s="240"/>
      <c r="N566" s="241"/>
      <c r="O566" s="241"/>
      <c r="P566" s="241"/>
      <c r="Q566" s="241"/>
      <c r="R566" s="241"/>
      <c r="S566" s="241"/>
      <c r="T566" s="242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43" t="s">
        <v>148</v>
      </c>
      <c r="AU566" s="243" t="s">
        <v>91</v>
      </c>
      <c r="AV566" s="13" t="s">
        <v>89</v>
      </c>
      <c r="AW566" s="13" t="s">
        <v>36</v>
      </c>
      <c r="AX566" s="13" t="s">
        <v>81</v>
      </c>
      <c r="AY566" s="243" t="s">
        <v>139</v>
      </c>
    </row>
    <row r="567" s="14" customFormat="1">
      <c r="A567" s="14"/>
      <c r="B567" s="244"/>
      <c r="C567" s="245"/>
      <c r="D567" s="235" t="s">
        <v>148</v>
      </c>
      <c r="E567" s="246" t="s">
        <v>1</v>
      </c>
      <c r="F567" s="247" t="s">
        <v>527</v>
      </c>
      <c r="G567" s="245"/>
      <c r="H567" s="248">
        <v>1</v>
      </c>
      <c r="I567" s="249"/>
      <c r="J567" s="245"/>
      <c r="K567" s="245"/>
      <c r="L567" s="250"/>
      <c r="M567" s="251"/>
      <c r="N567" s="252"/>
      <c r="O567" s="252"/>
      <c r="P567" s="252"/>
      <c r="Q567" s="252"/>
      <c r="R567" s="252"/>
      <c r="S567" s="252"/>
      <c r="T567" s="253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254" t="s">
        <v>148</v>
      </c>
      <c r="AU567" s="254" t="s">
        <v>91</v>
      </c>
      <c r="AV567" s="14" t="s">
        <v>91</v>
      </c>
      <c r="AW567" s="14" t="s">
        <v>36</v>
      </c>
      <c r="AX567" s="14" t="s">
        <v>81</v>
      </c>
      <c r="AY567" s="254" t="s">
        <v>139</v>
      </c>
    </row>
    <row r="568" s="15" customFormat="1">
      <c r="A568" s="15"/>
      <c r="B568" s="255"/>
      <c r="C568" s="256"/>
      <c r="D568" s="235" t="s">
        <v>148</v>
      </c>
      <c r="E568" s="257" t="s">
        <v>1</v>
      </c>
      <c r="F568" s="258" t="s">
        <v>151</v>
      </c>
      <c r="G568" s="256"/>
      <c r="H568" s="259">
        <v>1</v>
      </c>
      <c r="I568" s="260"/>
      <c r="J568" s="256"/>
      <c r="K568" s="256"/>
      <c r="L568" s="261"/>
      <c r="M568" s="262"/>
      <c r="N568" s="263"/>
      <c r="O568" s="263"/>
      <c r="P568" s="263"/>
      <c r="Q568" s="263"/>
      <c r="R568" s="263"/>
      <c r="S568" s="263"/>
      <c r="T568" s="264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T568" s="265" t="s">
        <v>148</v>
      </c>
      <c r="AU568" s="265" t="s">
        <v>91</v>
      </c>
      <c r="AV568" s="15" t="s">
        <v>146</v>
      </c>
      <c r="AW568" s="15" t="s">
        <v>36</v>
      </c>
      <c r="AX568" s="15" t="s">
        <v>89</v>
      </c>
      <c r="AY568" s="265" t="s">
        <v>139</v>
      </c>
    </row>
    <row r="569" s="2" customFormat="1" ht="33" customHeight="1">
      <c r="A569" s="40"/>
      <c r="B569" s="41"/>
      <c r="C569" s="281" t="s">
        <v>589</v>
      </c>
      <c r="D569" s="281" t="s">
        <v>317</v>
      </c>
      <c r="E569" s="282" t="s">
        <v>590</v>
      </c>
      <c r="F569" s="283" t="s">
        <v>591</v>
      </c>
      <c r="G569" s="284" t="s">
        <v>498</v>
      </c>
      <c r="H569" s="285">
        <v>1.01</v>
      </c>
      <c r="I569" s="286"/>
      <c r="J569" s="287">
        <f>ROUND(I569*H569,2)</f>
        <v>0</v>
      </c>
      <c r="K569" s="283" t="s">
        <v>145</v>
      </c>
      <c r="L569" s="288"/>
      <c r="M569" s="289" t="s">
        <v>1</v>
      </c>
      <c r="N569" s="290" t="s">
        <v>46</v>
      </c>
      <c r="O569" s="93"/>
      <c r="P569" s="229">
        <f>O569*H569</f>
        <v>0</v>
      </c>
      <c r="Q569" s="229">
        <v>0.016</v>
      </c>
      <c r="R569" s="229">
        <f>Q569*H569</f>
        <v>0.016160000000000001</v>
      </c>
      <c r="S569" s="229">
        <v>0</v>
      </c>
      <c r="T569" s="230">
        <f>S569*H569</f>
        <v>0</v>
      </c>
      <c r="U569" s="40"/>
      <c r="V569" s="40"/>
      <c r="W569" s="40"/>
      <c r="X569" s="40"/>
      <c r="Y569" s="40"/>
      <c r="Z569" s="40"/>
      <c r="AA569" s="40"/>
      <c r="AB569" s="40"/>
      <c r="AC569" s="40"/>
      <c r="AD569" s="40"/>
      <c r="AE569" s="40"/>
      <c r="AR569" s="231" t="s">
        <v>200</v>
      </c>
      <c r="AT569" s="231" t="s">
        <v>317</v>
      </c>
      <c r="AU569" s="231" t="s">
        <v>91</v>
      </c>
      <c r="AY569" s="19" t="s">
        <v>139</v>
      </c>
      <c r="BE569" s="232">
        <f>IF(N569="základní",J569,0)</f>
        <v>0</v>
      </c>
      <c r="BF569" s="232">
        <f>IF(N569="snížená",J569,0)</f>
        <v>0</v>
      </c>
      <c r="BG569" s="232">
        <f>IF(N569="zákl. přenesená",J569,0)</f>
        <v>0</v>
      </c>
      <c r="BH569" s="232">
        <f>IF(N569="sníž. přenesená",J569,0)</f>
        <v>0</v>
      </c>
      <c r="BI569" s="232">
        <f>IF(N569="nulová",J569,0)</f>
        <v>0</v>
      </c>
      <c r="BJ569" s="19" t="s">
        <v>89</v>
      </c>
      <c r="BK569" s="232">
        <f>ROUND(I569*H569,2)</f>
        <v>0</v>
      </c>
      <c r="BL569" s="19" t="s">
        <v>146</v>
      </c>
      <c r="BM569" s="231" t="s">
        <v>592</v>
      </c>
    </row>
    <row r="570" s="13" customFormat="1">
      <c r="A570" s="13"/>
      <c r="B570" s="233"/>
      <c r="C570" s="234"/>
      <c r="D570" s="235" t="s">
        <v>148</v>
      </c>
      <c r="E570" s="236" t="s">
        <v>1</v>
      </c>
      <c r="F570" s="237" t="s">
        <v>453</v>
      </c>
      <c r="G570" s="234"/>
      <c r="H570" s="236" t="s">
        <v>1</v>
      </c>
      <c r="I570" s="238"/>
      <c r="J570" s="234"/>
      <c r="K570" s="234"/>
      <c r="L570" s="239"/>
      <c r="M570" s="240"/>
      <c r="N570" s="241"/>
      <c r="O570" s="241"/>
      <c r="P570" s="241"/>
      <c r="Q570" s="241"/>
      <c r="R570" s="241"/>
      <c r="S570" s="241"/>
      <c r="T570" s="242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43" t="s">
        <v>148</v>
      </c>
      <c r="AU570" s="243" t="s">
        <v>91</v>
      </c>
      <c r="AV570" s="13" t="s">
        <v>89</v>
      </c>
      <c r="AW570" s="13" t="s">
        <v>36</v>
      </c>
      <c r="AX570" s="13" t="s">
        <v>81</v>
      </c>
      <c r="AY570" s="243" t="s">
        <v>139</v>
      </c>
    </row>
    <row r="571" s="13" customFormat="1">
      <c r="A571" s="13"/>
      <c r="B571" s="233"/>
      <c r="C571" s="234"/>
      <c r="D571" s="235" t="s">
        <v>148</v>
      </c>
      <c r="E571" s="236" t="s">
        <v>1</v>
      </c>
      <c r="F571" s="237" t="s">
        <v>574</v>
      </c>
      <c r="G571" s="234"/>
      <c r="H571" s="236" t="s">
        <v>1</v>
      </c>
      <c r="I571" s="238"/>
      <c r="J571" s="234"/>
      <c r="K571" s="234"/>
      <c r="L571" s="239"/>
      <c r="M571" s="240"/>
      <c r="N571" s="241"/>
      <c r="O571" s="241"/>
      <c r="P571" s="241"/>
      <c r="Q571" s="241"/>
      <c r="R571" s="241"/>
      <c r="S571" s="241"/>
      <c r="T571" s="242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243" t="s">
        <v>148</v>
      </c>
      <c r="AU571" s="243" t="s">
        <v>91</v>
      </c>
      <c r="AV571" s="13" t="s">
        <v>89</v>
      </c>
      <c r="AW571" s="13" t="s">
        <v>36</v>
      </c>
      <c r="AX571" s="13" t="s">
        <v>81</v>
      </c>
      <c r="AY571" s="243" t="s">
        <v>139</v>
      </c>
    </row>
    <row r="572" s="14" customFormat="1">
      <c r="A572" s="14"/>
      <c r="B572" s="244"/>
      <c r="C572" s="245"/>
      <c r="D572" s="235" t="s">
        <v>148</v>
      </c>
      <c r="E572" s="246" t="s">
        <v>1</v>
      </c>
      <c r="F572" s="247" t="s">
        <v>543</v>
      </c>
      <c r="G572" s="245"/>
      <c r="H572" s="248">
        <v>1.01</v>
      </c>
      <c r="I572" s="249"/>
      <c r="J572" s="245"/>
      <c r="K572" s="245"/>
      <c r="L572" s="250"/>
      <c r="M572" s="251"/>
      <c r="N572" s="252"/>
      <c r="O572" s="252"/>
      <c r="P572" s="252"/>
      <c r="Q572" s="252"/>
      <c r="R572" s="252"/>
      <c r="S572" s="252"/>
      <c r="T572" s="253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T572" s="254" t="s">
        <v>148</v>
      </c>
      <c r="AU572" s="254" t="s">
        <v>91</v>
      </c>
      <c r="AV572" s="14" t="s">
        <v>91</v>
      </c>
      <c r="AW572" s="14" t="s">
        <v>36</v>
      </c>
      <c r="AX572" s="14" t="s">
        <v>81</v>
      </c>
      <c r="AY572" s="254" t="s">
        <v>139</v>
      </c>
    </row>
    <row r="573" s="15" customFormat="1">
      <c r="A573" s="15"/>
      <c r="B573" s="255"/>
      <c r="C573" s="256"/>
      <c r="D573" s="235" t="s">
        <v>148</v>
      </c>
      <c r="E573" s="257" t="s">
        <v>1</v>
      </c>
      <c r="F573" s="258" t="s">
        <v>151</v>
      </c>
      <c r="G573" s="256"/>
      <c r="H573" s="259">
        <v>1.01</v>
      </c>
      <c r="I573" s="260"/>
      <c r="J573" s="256"/>
      <c r="K573" s="256"/>
      <c r="L573" s="261"/>
      <c r="M573" s="262"/>
      <c r="N573" s="263"/>
      <c r="O573" s="263"/>
      <c r="P573" s="263"/>
      <c r="Q573" s="263"/>
      <c r="R573" s="263"/>
      <c r="S573" s="263"/>
      <c r="T573" s="264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T573" s="265" t="s">
        <v>148</v>
      </c>
      <c r="AU573" s="265" t="s">
        <v>91</v>
      </c>
      <c r="AV573" s="15" t="s">
        <v>146</v>
      </c>
      <c r="AW573" s="15" t="s">
        <v>36</v>
      </c>
      <c r="AX573" s="15" t="s">
        <v>89</v>
      </c>
      <c r="AY573" s="265" t="s">
        <v>139</v>
      </c>
    </row>
    <row r="574" s="2" customFormat="1" ht="24.15" customHeight="1">
      <c r="A574" s="40"/>
      <c r="B574" s="41"/>
      <c r="C574" s="220" t="s">
        <v>593</v>
      </c>
      <c r="D574" s="220" t="s">
        <v>141</v>
      </c>
      <c r="E574" s="221" t="s">
        <v>594</v>
      </c>
      <c r="F574" s="222" t="s">
        <v>595</v>
      </c>
      <c r="G574" s="223" t="s">
        <v>498</v>
      </c>
      <c r="H574" s="224">
        <v>6</v>
      </c>
      <c r="I574" s="225"/>
      <c r="J574" s="226">
        <f>ROUND(I574*H574,2)</f>
        <v>0</v>
      </c>
      <c r="K574" s="222" t="s">
        <v>145</v>
      </c>
      <c r="L574" s="46"/>
      <c r="M574" s="227" t="s">
        <v>1</v>
      </c>
      <c r="N574" s="228" t="s">
        <v>46</v>
      </c>
      <c r="O574" s="93"/>
      <c r="P574" s="229">
        <f>O574*H574</f>
        <v>0</v>
      </c>
      <c r="Q574" s="229">
        <v>0</v>
      </c>
      <c r="R574" s="229">
        <f>Q574*H574</f>
        <v>0</v>
      </c>
      <c r="S574" s="229">
        <v>0</v>
      </c>
      <c r="T574" s="230">
        <f>S574*H574</f>
        <v>0</v>
      </c>
      <c r="U574" s="40"/>
      <c r="V574" s="40"/>
      <c r="W574" s="40"/>
      <c r="X574" s="40"/>
      <c r="Y574" s="40"/>
      <c r="Z574" s="40"/>
      <c r="AA574" s="40"/>
      <c r="AB574" s="40"/>
      <c r="AC574" s="40"/>
      <c r="AD574" s="40"/>
      <c r="AE574" s="40"/>
      <c r="AR574" s="231" t="s">
        <v>146</v>
      </c>
      <c r="AT574" s="231" t="s">
        <v>141</v>
      </c>
      <c r="AU574" s="231" t="s">
        <v>91</v>
      </c>
      <c r="AY574" s="19" t="s">
        <v>139</v>
      </c>
      <c r="BE574" s="232">
        <f>IF(N574="základní",J574,0)</f>
        <v>0</v>
      </c>
      <c r="BF574" s="232">
        <f>IF(N574="snížená",J574,0)</f>
        <v>0</v>
      </c>
      <c r="BG574" s="232">
        <f>IF(N574="zákl. přenesená",J574,0)</f>
        <v>0</v>
      </c>
      <c r="BH574" s="232">
        <f>IF(N574="sníž. přenesená",J574,0)</f>
        <v>0</v>
      </c>
      <c r="BI574" s="232">
        <f>IF(N574="nulová",J574,0)</f>
        <v>0</v>
      </c>
      <c r="BJ574" s="19" t="s">
        <v>89</v>
      </c>
      <c r="BK574" s="232">
        <f>ROUND(I574*H574,2)</f>
        <v>0</v>
      </c>
      <c r="BL574" s="19" t="s">
        <v>146</v>
      </c>
      <c r="BM574" s="231" t="s">
        <v>596</v>
      </c>
    </row>
    <row r="575" s="13" customFormat="1">
      <c r="A575" s="13"/>
      <c r="B575" s="233"/>
      <c r="C575" s="234"/>
      <c r="D575" s="235" t="s">
        <v>148</v>
      </c>
      <c r="E575" s="236" t="s">
        <v>1</v>
      </c>
      <c r="F575" s="237" t="s">
        <v>453</v>
      </c>
      <c r="G575" s="234"/>
      <c r="H575" s="236" t="s">
        <v>1</v>
      </c>
      <c r="I575" s="238"/>
      <c r="J575" s="234"/>
      <c r="K575" s="234"/>
      <c r="L575" s="239"/>
      <c r="M575" s="240"/>
      <c r="N575" s="241"/>
      <c r="O575" s="241"/>
      <c r="P575" s="241"/>
      <c r="Q575" s="241"/>
      <c r="R575" s="241"/>
      <c r="S575" s="241"/>
      <c r="T575" s="242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43" t="s">
        <v>148</v>
      </c>
      <c r="AU575" s="243" t="s">
        <v>91</v>
      </c>
      <c r="AV575" s="13" t="s">
        <v>89</v>
      </c>
      <c r="AW575" s="13" t="s">
        <v>36</v>
      </c>
      <c r="AX575" s="13" t="s">
        <v>81</v>
      </c>
      <c r="AY575" s="243" t="s">
        <v>139</v>
      </c>
    </row>
    <row r="576" s="13" customFormat="1">
      <c r="A576" s="13"/>
      <c r="B576" s="233"/>
      <c r="C576" s="234"/>
      <c r="D576" s="235" t="s">
        <v>148</v>
      </c>
      <c r="E576" s="236" t="s">
        <v>1</v>
      </c>
      <c r="F576" s="237" t="s">
        <v>240</v>
      </c>
      <c r="G576" s="234"/>
      <c r="H576" s="236" t="s">
        <v>1</v>
      </c>
      <c r="I576" s="238"/>
      <c r="J576" s="234"/>
      <c r="K576" s="234"/>
      <c r="L576" s="239"/>
      <c r="M576" s="240"/>
      <c r="N576" s="241"/>
      <c r="O576" s="241"/>
      <c r="P576" s="241"/>
      <c r="Q576" s="241"/>
      <c r="R576" s="241"/>
      <c r="S576" s="241"/>
      <c r="T576" s="242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43" t="s">
        <v>148</v>
      </c>
      <c r="AU576" s="243" t="s">
        <v>91</v>
      </c>
      <c r="AV576" s="13" t="s">
        <v>89</v>
      </c>
      <c r="AW576" s="13" t="s">
        <v>36</v>
      </c>
      <c r="AX576" s="13" t="s">
        <v>81</v>
      </c>
      <c r="AY576" s="243" t="s">
        <v>139</v>
      </c>
    </row>
    <row r="577" s="14" customFormat="1">
      <c r="A577" s="14"/>
      <c r="B577" s="244"/>
      <c r="C577" s="245"/>
      <c r="D577" s="235" t="s">
        <v>148</v>
      </c>
      <c r="E577" s="246" t="s">
        <v>1</v>
      </c>
      <c r="F577" s="247" t="s">
        <v>597</v>
      </c>
      <c r="G577" s="245"/>
      <c r="H577" s="248">
        <v>1</v>
      </c>
      <c r="I577" s="249"/>
      <c r="J577" s="245"/>
      <c r="K577" s="245"/>
      <c r="L577" s="250"/>
      <c r="M577" s="251"/>
      <c r="N577" s="252"/>
      <c r="O577" s="252"/>
      <c r="P577" s="252"/>
      <c r="Q577" s="252"/>
      <c r="R577" s="252"/>
      <c r="S577" s="252"/>
      <c r="T577" s="253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254" t="s">
        <v>148</v>
      </c>
      <c r="AU577" s="254" t="s">
        <v>91</v>
      </c>
      <c r="AV577" s="14" t="s">
        <v>91</v>
      </c>
      <c r="AW577" s="14" t="s">
        <v>36</v>
      </c>
      <c r="AX577" s="14" t="s">
        <v>81</v>
      </c>
      <c r="AY577" s="254" t="s">
        <v>139</v>
      </c>
    </row>
    <row r="578" s="14" customFormat="1">
      <c r="A578" s="14"/>
      <c r="B578" s="244"/>
      <c r="C578" s="245"/>
      <c r="D578" s="235" t="s">
        <v>148</v>
      </c>
      <c r="E578" s="246" t="s">
        <v>1</v>
      </c>
      <c r="F578" s="247" t="s">
        <v>598</v>
      </c>
      <c r="G578" s="245"/>
      <c r="H578" s="248">
        <v>3</v>
      </c>
      <c r="I578" s="249"/>
      <c r="J578" s="245"/>
      <c r="K578" s="245"/>
      <c r="L578" s="250"/>
      <c r="M578" s="251"/>
      <c r="N578" s="252"/>
      <c r="O578" s="252"/>
      <c r="P578" s="252"/>
      <c r="Q578" s="252"/>
      <c r="R578" s="252"/>
      <c r="S578" s="252"/>
      <c r="T578" s="253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T578" s="254" t="s">
        <v>148</v>
      </c>
      <c r="AU578" s="254" t="s">
        <v>91</v>
      </c>
      <c r="AV578" s="14" t="s">
        <v>91</v>
      </c>
      <c r="AW578" s="14" t="s">
        <v>36</v>
      </c>
      <c r="AX578" s="14" t="s">
        <v>81</v>
      </c>
      <c r="AY578" s="254" t="s">
        <v>139</v>
      </c>
    </row>
    <row r="579" s="14" customFormat="1">
      <c r="A579" s="14"/>
      <c r="B579" s="244"/>
      <c r="C579" s="245"/>
      <c r="D579" s="235" t="s">
        <v>148</v>
      </c>
      <c r="E579" s="246" t="s">
        <v>1</v>
      </c>
      <c r="F579" s="247" t="s">
        <v>503</v>
      </c>
      <c r="G579" s="245"/>
      <c r="H579" s="248">
        <v>1</v>
      </c>
      <c r="I579" s="249"/>
      <c r="J579" s="245"/>
      <c r="K579" s="245"/>
      <c r="L579" s="250"/>
      <c r="M579" s="251"/>
      <c r="N579" s="252"/>
      <c r="O579" s="252"/>
      <c r="P579" s="252"/>
      <c r="Q579" s="252"/>
      <c r="R579" s="252"/>
      <c r="S579" s="252"/>
      <c r="T579" s="253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54" t="s">
        <v>148</v>
      </c>
      <c r="AU579" s="254" t="s">
        <v>91</v>
      </c>
      <c r="AV579" s="14" t="s">
        <v>91</v>
      </c>
      <c r="AW579" s="14" t="s">
        <v>36</v>
      </c>
      <c r="AX579" s="14" t="s">
        <v>81</v>
      </c>
      <c r="AY579" s="254" t="s">
        <v>139</v>
      </c>
    </row>
    <row r="580" s="14" customFormat="1">
      <c r="A580" s="14"/>
      <c r="B580" s="244"/>
      <c r="C580" s="245"/>
      <c r="D580" s="235" t="s">
        <v>148</v>
      </c>
      <c r="E580" s="246" t="s">
        <v>1</v>
      </c>
      <c r="F580" s="247" t="s">
        <v>505</v>
      </c>
      <c r="G580" s="245"/>
      <c r="H580" s="248">
        <v>1</v>
      </c>
      <c r="I580" s="249"/>
      <c r="J580" s="245"/>
      <c r="K580" s="245"/>
      <c r="L580" s="250"/>
      <c r="M580" s="251"/>
      <c r="N580" s="252"/>
      <c r="O580" s="252"/>
      <c r="P580" s="252"/>
      <c r="Q580" s="252"/>
      <c r="R580" s="252"/>
      <c r="S580" s="252"/>
      <c r="T580" s="253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T580" s="254" t="s">
        <v>148</v>
      </c>
      <c r="AU580" s="254" t="s">
        <v>91</v>
      </c>
      <c r="AV580" s="14" t="s">
        <v>91</v>
      </c>
      <c r="AW580" s="14" t="s">
        <v>36</v>
      </c>
      <c r="AX580" s="14" t="s">
        <v>81</v>
      </c>
      <c r="AY580" s="254" t="s">
        <v>139</v>
      </c>
    </row>
    <row r="581" s="15" customFormat="1">
      <c r="A581" s="15"/>
      <c r="B581" s="255"/>
      <c r="C581" s="256"/>
      <c r="D581" s="235" t="s">
        <v>148</v>
      </c>
      <c r="E581" s="257" t="s">
        <v>1</v>
      </c>
      <c r="F581" s="258" t="s">
        <v>151</v>
      </c>
      <c r="G581" s="256"/>
      <c r="H581" s="259">
        <v>6</v>
      </c>
      <c r="I581" s="260"/>
      <c r="J581" s="256"/>
      <c r="K581" s="256"/>
      <c r="L581" s="261"/>
      <c r="M581" s="262"/>
      <c r="N581" s="263"/>
      <c r="O581" s="263"/>
      <c r="P581" s="263"/>
      <c r="Q581" s="263"/>
      <c r="R581" s="263"/>
      <c r="S581" s="263"/>
      <c r="T581" s="264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T581" s="265" t="s">
        <v>148</v>
      </c>
      <c r="AU581" s="265" t="s">
        <v>91</v>
      </c>
      <c r="AV581" s="15" t="s">
        <v>146</v>
      </c>
      <c r="AW581" s="15" t="s">
        <v>36</v>
      </c>
      <c r="AX581" s="15" t="s">
        <v>89</v>
      </c>
      <c r="AY581" s="265" t="s">
        <v>139</v>
      </c>
    </row>
    <row r="582" s="2" customFormat="1" ht="24.15" customHeight="1">
      <c r="A582" s="40"/>
      <c r="B582" s="41"/>
      <c r="C582" s="281" t="s">
        <v>599</v>
      </c>
      <c r="D582" s="281" t="s">
        <v>317</v>
      </c>
      <c r="E582" s="282" t="s">
        <v>600</v>
      </c>
      <c r="F582" s="283" t="s">
        <v>601</v>
      </c>
      <c r="G582" s="284" t="s">
        <v>498</v>
      </c>
      <c r="H582" s="285">
        <v>1.01</v>
      </c>
      <c r="I582" s="286"/>
      <c r="J582" s="287">
        <f>ROUND(I582*H582,2)</f>
        <v>0</v>
      </c>
      <c r="K582" s="283" t="s">
        <v>145</v>
      </c>
      <c r="L582" s="288"/>
      <c r="M582" s="289" t="s">
        <v>1</v>
      </c>
      <c r="N582" s="290" t="s">
        <v>46</v>
      </c>
      <c r="O582" s="93"/>
      <c r="P582" s="229">
        <f>O582*H582</f>
        <v>0</v>
      </c>
      <c r="Q582" s="229">
        <v>0.024400000000000002</v>
      </c>
      <c r="R582" s="229">
        <f>Q582*H582</f>
        <v>0.024644000000000003</v>
      </c>
      <c r="S582" s="229">
        <v>0</v>
      </c>
      <c r="T582" s="230">
        <f>S582*H582</f>
        <v>0</v>
      </c>
      <c r="U582" s="40"/>
      <c r="V582" s="40"/>
      <c r="W582" s="40"/>
      <c r="X582" s="40"/>
      <c r="Y582" s="40"/>
      <c r="Z582" s="40"/>
      <c r="AA582" s="40"/>
      <c r="AB582" s="40"/>
      <c r="AC582" s="40"/>
      <c r="AD582" s="40"/>
      <c r="AE582" s="40"/>
      <c r="AR582" s="231" t="s">
        <v>200</v>
      </c>
      <c r="AT582" s="231" t="s">
        <v>317</v>
      </c>
      <c r="AU582" s="231" t="s">
        <v>91</v>
      </c>
      <c r="AY582" s="19" t="s">
        <v>139</v>
      </c>
      <c r="BE582" s="232">
        <f>IF(N582="základní",J582,0)</f>
        <v>0</v>
      </c>
      <c r="BF582" s="232">
        <f>IF(N582="snížená",J582,0)</f>
        <v>0</v>
      </c>
      <c r="BG582" s="232">
        <f>IF(N582="zákl. přenesená",J582,0)</f>
        <v>0</v>
      </c>
      <c r="BH582" s="232">
        <f>IF(N582="sníž. přenesená",J582,0)</f>
        <v>0</v>
      </c>
      <c r="BI582" s="232">
        <f>IF(N582="nulová",J582,0)</f>
        <v>0</v>
      </c>
      <c r="BJ582" s="19" t="s">
        <v>89</v>
      </c>
      <c r="BK582" s="232">
        <f>ROUND(I582*H582,2)</f>
        <v>0</v>
      </c>
      <c r="BL582" s="19" t="s">
        <v>146</v>
      </c>
      <c r="BM582" s="231" t="s">
        <v>602</v>
      </c>
    </row>
    <row r="583" s="2" customFormat="1">
      <c r="A583" s="40"/>
      <c r="B583" s="41"/>
      <c r="C583" s="42"/>
      <c r="D583" s="235" t="s">
        <v>306</v>
      </c>
      <c r="E583" s="42"/>
      <c r="F583" s="277" t="s">
        <v>460</v>
      </c>
      <c r="G583" s="42"/>
      <c r="H583" s="42"/>
      <c r="I583" s="278"/>
      <c r="J583" s="42"/>
      <c r="K583" s="42"/>
      <c r="L583" s="46"/>
      <c r="M583" s="279"/>
      <c r="N583" s="280"/>
      <c r="O583" s="93"/>
      <c r="P583" s="93"/>
      <c r="Q583" s="93"/>
      <c r="R583" s="93"/>
      <c r="S583" s="93"/>
      <c r="T583" s="94"/>
      <c r="U583" s="40"/>
      <c r="V583" s="40"/>
      <c r="W583" s="40"/>
      <c r="X583" s="40"/>
      <c r="Y583" s="40"/>
      <c r="Z583" s="40"/>
      <c r="AA583" s="40"/>
      <c r="AB583" s="40"/>
      <c r="AC583" s="40"/>
      <c r="AD583" s="40"/>
      <c r="AE583" s="40"/>
      <c r="AT583" s="19" t="s">
        <v>306</v>
      </c>
      <c r="AU583" s="19" t="s">
        <v>91</v>
      </c>
    </row>
    <row r="584" s="13" customFormat="1">
      <c r="A584" s="13"/>
      <c r="B584" s="233"/>
      <c r="C584" s="234"/>
      <c r="D584" s="235" t="s">
        <v>148</v>
      </c>
      <c r="E584" s="236" t="s">
        <v>1</v>
      </c>
      <c r="F584" s="237" t="s">
        <v>453</v>
      </c>
      <c r="G584" s="234"/>
      <c r="H584" s="236" t="s">
        <v>1</v>
      </c>
      <c r="I584" s="238"/>
      <c r="J584" s="234"/>
      <c r="K584" s="234"/>
      <c r="L584" s="239"/>
      <c r="M584" s="240"/>
      <c r="N584" s="241"/>
      <c r="O584" s="241"/>
      <c r="P584" s="241"/>
      <c r="Q584" s="241"/>
      <c r="R584" s="241"/>
      <c r="S584" s="241"/>
      <c r="T584" s="242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43" t="s">
        <v>148</v>
      </c>
      <c r="AU584" s="243" t="s">
        <v>91</v>
      </c>
      <c r="AV584" s="13" t="s">
        <v>89</v>
      </c>
      <c r="AW584" s="13" t="s">
        <v>36</v>
      </c>
      <c r="AX584" s="13" t="s">
        <v>81</v>
      </c>
      <c r="AY584" s="243" t="s">
        <v>139</v>
      </c>
    </row>
    <row r="585" s="13" customFormat="1">
      <c r="A585" s="13"/>
      <c r="B585" s="233"/>
      <c r="C585" s="234"/>
      <c r="D585" s="235" t="s">
        <v>148</v>
      </c>
      <c r="E585" s="236" t="s">
        <v>1</v>
      </c>
      <c r="F585" s="237" t="s">
        <v>240</v>
      </c>
      <c r="G585" s="234"/>
      <c r="H585" s="236" t="s">
        <v>1</v>
      </c>
      <c r="I585" s="238"/>
      <c r="J585" s="234"/>
      <c r="K585" s="234"/>
      <c r="L585" s="239"/>
      <c r="M585" s="240"/>
      <c r="N585" s="241"/>
      <c r="O585" s="241"/>
      <c r="P585" s="241"/>
      <c r="Q585" s="241"/>
      <c r="R585" s="241"/>
      <c r="S585" s="241"/>
      <c r="T585" s="242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43" t="s">
        <v>148</v>
      </c>
      <c r="AU585" s="243" t="s">
        <v>91</v>
      </c>
      <c r="AV585" s="13" t="s">
        <v>89</v>
      </c>
      <c r="AW585" s="13" t="s">
        <v>36</v>
      </c>
      <c r="AX585" s="13" t="s">
        <v>81</v>
      </c>
      <c r="AY585" s="243" t="s">
        <v>139</v>
      </c>
    </row>
    <row r="586" s="14" customFormat="1">
      <c r="A586" s="14"/>
      <c r="B586" s="244"/>
      <c r="C586" s="245"/>
      <c r="D586" s="235" t="s">
        <v>148</v>
      </c>
      <c r="E586" s="246" t="s">
        <v>1</v>
      </c>
      <c r="F586" s="247" t="s">
        <v>603</v>
      </c>
      <c r="G586" s="245"/>
      <c r="H586" s="248">
        <v>1.01</v>
      </c>
      <c r="I586" s="249"/>
      <c r="J586" s="245"/>
      <c r="K586" s="245"/>
      <c r="L586" s="250"/>
      <c r="M586" s="251"/>
      <c r="N586" s="252"/>
      <c r="O586" s="252"/>
      <c r="P586" s="252"/>
      <c r="Q586" s="252"/>
      <c r="R586" s="252"/>
      <c r="S586" s="252"/>
      <c r="T586" s="253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54" t="s">
        <v>148</v>
      </c>
      <c r="AU586" s="254" t="s">
        <v>91</v>
      </c>
      <c r="AV586" s="14" t="s">
        <v>91</v>
      </c>
      <c r="AW586" s="14" t="s">
        <v>36</v>
      </c>
      <c r="AX586" s="14" t="s">
        <v>81</v>
      </c>
      <c r="AY586" s="254" t="s">
        <v>139</v>
      </c>
    </row>
    <row r="587" s="15" customFormat="1">
      <c r="A587" s="15"/>
      <c r="B587" s="255"/>
      <c r="C587" s="256"/>
      <c r="D587" s="235" t="s">
        <v>148</v>
      </c>
      <c r="E587" s="257" t="s">
        <v>1</v>
      </c>
      <c r="F587" s="258" t="s">
        <v>151</v>
      </c>
      <c r="G587" s="256"/>
      <c r="H587" s="259">
        <v>1.01</v>
      </c>
      <c r="I587" s="260"/>
      <c r="J587" s="256"/>
      <c r="K587" s="256"/>
      <c r="L587" s="261"/>
      <c r="M587" s="262"/>
      <c r="N587" s="263"/>
      <c r="O587" s="263"/>
      <c r="P587" s="263"/>
      <c r="Q587" s="263"/>
      <c r="R587" s="263"/>
      <c r="S587" s="263"/>
      <c r="T587" s="264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T587" s="265" t="s">
        <v>148</v>
      </c>
      <c r="AU587" s="265" t="s">
        <v>91</v>
      </c>
      <c r="AV587" s="15" t="s">
        <v>146</v>
      </c>
      <c r="AW587" s="15" t="s">
        <v>36</v>
      </c>
      <c r="AX587" s="15" t="s">
        <v>89</v>
      </c>
      <c r="AY587" s="265" t="s">
        <v>139</v>
      </c>
    </row>
    <row r="588" s="2" customFormat="1" ht="24.15" customHeight="1">
      <c r="A588" s="40"/>
      <c r="B588" s="41"/>
      <c r="C588" s="281" t="s">
        <v>604</v>
      </c>
      <c r="D588" s="281" t="s">
        <v>317</v>
      </c>
      <c r="E588" s="282" t="s">
        <v>605</v>
      </c>
      <c r="F588" s="283" t="s">
        <v>606</v>
      </c>
      <c r="G588" s="284" t="s">
        <v>498</v>
      </c>
      <c r="H588" s="285">
        <v>1.01</v>
      </c>
      <c r="I588" s="286"/>
      <c r="J588" s="287">
        <f>ROUND(I588*H588,2)</f>
        <v>0</v>
      </c>
      <c r="K588" s="283" t="s">
        <v>145</v>
      </c>
      <c r="L588" s="288"/>
      <c r="M588" s="289" t="s">
        <v>1</v>
      </c>
      <c r="N588" s="290" t="s">
        <v>46</v>
      </c>
      <c r="O588" s="93"/>
      <c r="P588" s="229">
        <f>O588*H588</f>
        <v>0</v>
      </c>
      <c r="Q588" s="229">
        <v>0.019900000000000001</v>
      </c>
      <c r="R588" s="229">
        <f>Q588*H588</f>
        <v>0.020099000000000002</v>
      </c>
      <c r="S588" s="229">
        <v>0</v>
      </c>
      <c r="T588" s="230">
        <f>S588*H588</f>
        <v>0</v>
      </c>
      <c r="U588" s="40"/>
      <c r="V588" s="40"/>
      <c r="W588" s="40"/>
      <c r="X588" s="40"/>
      <c r="Y588" s="40"/>
      <c r="Z588" s="40"/>
      <c r="AA588" s="40"/>
      <c r="AB588" s="40"/>
      <c r="AC588" s="40"/>
      <c r="AD588" s="40"/>
      <c r="AE588" s="40"/>
      <c r="AR588" s="231" t="s">
        <v>200</v>
      </c>
      <c r="AT588" s="231" t="s">
        <v>317</v>
      </c>
      <c r="AU588" s="231" t="s">
        <v>91</v>
      </c>
      <c r="AY588" s="19" t="s">
        <v>139</v>
      </c>
      <c r="BE588" s="232">
        <f>IF(N588="základní",J588,0)</f>
        <v>0</v>
      </c>
      <c r="BF588" s="232">
        <f>IF(N588="snížená",J588,0)</f>
        <v>0</v>
      </c>
      <c r="BG588" s="232">
        <f>IF(N588="zákl. přenesená",J588,0)</f>
        <v>0</v>
      </c>
      <c r="BH588" s="232">
        <f>IF(N588="sníž. přenesená",J588,0)</f>
        <v>0</v>
      </c>
      <c r="BI588" s="232">
        <f>IF(N588="nulová",J588,0)</f>
        <v>0</v>
      </c>
      <c r="BJ588" s="19" t="s">
        <v>89</v>
      </c>
      <c r="BK588" s="232">
        <f>ROUND(I588*H588,2)</f>
        <v>0</v>
      </c>
      <c r="BL588" s="19" t="s">
        <v>146</v>
      </c>
      <c r="BM588" s="231" t="s">
        <v>607</v>
      </c>
    </row>
    <row r="589" s="2" customFormat="1">
      <c r="A589" s="40"/>
      <c r="B589" s="41"/>
      <c r="C589" s="42"/>
      <c r="D589" s="235" t="s">
        <v>306</v>
      </c>
      <c r="E589" s="42"/>
      <c r="F589" s="277" t="s">
        <v>460</v>
      </c>
      <c r="G589" s="42"/>
      <c r="H589" s="42"/>
      <c r="I589" s="278"/>
      <c r="J589" s="42"/>
      <c r="K589" s="42"/>
      <c r="L589" s="46"/>
      <c r="M589" s="279"/>
      <c r="N589" s="280"/>
      <c r="O589" s="93"/>
      <c r="P589" s="93"/>
      <c r="Q589" s="93"/>
      <c r="R589" s="93"/>
      <c r="S589" s="93"/>
      <c r="T589" s="94"/>
      <c r="U589" s="40"/>
      <c r="V589" s="40"/>
      <c r="W589" s="40"/>
      <c r="X589" s="40"/>
      <c r="Y589" s="40"/>
      <c r="Z589" s="40"/>
      <c r="AA589" s="40"/>
      <c r="AB589" s="40"/>
      <c r="AC589" s="40"/>
      <c r="AD589" s="40"/>
      <c r="AE589" s="40"/>
      <c r="AT589" s="19" t="s">
        <v>306</v>
      </c>
      <c r="AU589" s="19" t="s">
        <v>91</v>
      </c>
    </row>
    <row r="590" s="13" customFormat="1">
      <c r="A590" s="13"/>
      <c r="B590" s="233"/>
      <c r="C590" s="234"/>
      <c r="D590" s="235" t="s">
        <v>148</v>
      </c>
      <c r="E590" s="236" t="s">
        <v>1</v>
      </c>
      <c r="F590" s="237" t="s">
        <v>453</v>
      </c>
      <c r="G590" s="234"/>
      <c r="H590" s="236" t="s">
        <v>1</v>
      </c>
      <c r="I590" s="238"/>
      <c r="J590" s="234"/>
      <c r="K590" s="234"/>
      <c r="L590" s="239"/>
      <c r="M590" s="240"/>
      <c r="N590" s="241"/>
      <c r="O590" s="241"/>
      <c r="P590" s="241"/>
      <c r="Q590" s="241"/>
      <c r="R590" s="241"/>
      <c r="S590" s="241"/>
      <c r="T590" s="242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43" t="s">
        <v>148</v>
      </c>
      <c r="AU590" s="243" t="s">
        <v>91</v>
      </c>
      <c r="AV590" s="13" t="s">
        <v>89</v>
      </c>
      <c r="AW590" s="13" t="s">
        <v>36</v>
      </c>
      <c r="AX590" s="13" t="s">
        <v>81</v>
      </c>
      <c r="AY590" s="243" t="s">
        <v>139</v>
      </c>
    </row>
    <row r="591" s="13" customFormat="1">
      <c r="A591" s="13"/>
      <c r="B591" s="233"/>
      <c r="C591" s="234"/>
      <c r="D591" s="235" t="s">
        <v>148</v>
      </c>
      <c r="E591" s="236" t="s">
        <v>1</v>
      </c>
      <c r="F591" s="237" t="s">
        <v>240</v>
      </c>
      <c r="G591" s="234"/>
      <c r="H591" s="236" t="s">
        <v>1</v>
      </c>
      <c r="I591" s="238"/>
      <c r="J591" s="234"/>
      <c r="K591" s="234"/>
      <c r="L591" s="239"/>
      <c r="M591" s="240"/>
      <c r="N591" s="241"/>
      <c r="O591" s="241"/>
      <c r="P591" s="241"/>
      <c r="Q591" s="241"/>
      <c r="R591" s="241"/>
      <c r="S591" s="241"/>
      <c r="T591" s="242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43" t="s">
        <v>148</v>
      </c>
      <c r="AU591" s="243" t="s">
        <v>91</v>
      </c>
      <c r="AV591" s="13" t="s">
        <v>89</v>
      </c>
      <c r="AW591" s="13" t="s">
        <v>36</v>
      </c>
      <c r="AX591" s="13" t="s">
        <v>81</v>
      </c>
      <c r="AY591" s="243" t="s">
        <v>139</v>
      </c>
    </row>
    <row r="592" s="14" customFormat="1">
      <c r="A592" s="14"/>
      <c r="B592" s="244"/>
      <c r="C592" s="245"/>
      <c r="D592" s="235" t="s">
        <v>148</v>
      </c>
      <c r="E592" s="246" t="s">
        <v>1</v>
      </c>
      <c r="F592" s="247" t="s">
        <v>510</v>
      </c>
      <c r="G592" s="245"/>
      <c r="H592" s="248">
        <v>1.01</v>
      </c>
      <c r="I592" s="249"/>
      <c r="J592" s="245"/>
      <c r="K592" s="245"/>
      <c r="L592" s="250"/>
      <c r="M592" s="251"/>
      <c r="N592" s="252"/>
      <c r="O592" s="252"/>
      <c r="P592" s="252"/>
      <c r="Q592" s="252"/>
      <c r="R592" s="252"/>
      <c r="S592" s="252"/>
      <c r="T592" s="253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54" t="s">
        <v>148</v>
      </c>
      <c r="AU592" s="254" t="s">
        <v>91</v>
      </c>
      <c r="AV592" s="14" t="s">
        <v>91</v>
      </c>
      <c r="AW592" s="14" t="s">
        <v>36</v>
      </c>
      <c r="AX592" s="14" t="s">
        <v>81</v>
      </c>
      <c r="AY592" s="254" t="s">
        <v>139</v>
      </c>
    </row>
    <row r="593" s="15" customFormat="1">
      <c r="A593" s="15"/>
      <c r="B593" s="255"/>
      <c r="C593" s="256"/>
      <c r="D593" s="235" t="s">
        <v>148</v>
      </c>
      <c r="E593" s="257" t="s">
        <v>1</v>
      </c>
      <c r="F593" s="258" t="s">
        <v>151</v>
      </c>
      <c r="G593" s="256"/>
      <c r="H593" s="259">
        <v>1.01</v>
      </c>
      <c r="I593" s="260"/>
      <c r="J593" s="256"/>
      <c r="K593" s="256"/>
      <c r="L593" s="261"/>
      <c r="M593" s="262"/>
      <c r="N593" s="263"/>
      <c r="O593" s="263"/>
      <c r="P593" s="263"/>
      <c r="Q593" s="263"/>
      <c r="R593" s="263"/>
      <c r="S593" s="263"/>
      <c r="T593" s="264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T593" s="265" t="s">
        <v>148</v>
      </c>
      <c r="AU593" s="265" t="s">
        <v>91</v>
      </c>
      <c r="AV593" s="15" t="s">
        <v>146</v>
      </c>
      <c r="AW593" s="15" t="s">
        <v>36</v>
      </c>
      <c r="AX593" s="15" t="s">
        <v>89</v>
      </c>
      <c r="AY593" s="265" t="s">
        <v>139</v>
      </c>
    </row>
    <row r="594" s="2" customFormat="1" ht="24.15" customHeight="1">
      <c r="A594" s="40"/>
      <c r="B594" s="41"/>
      <c r="C594" s="281" t="s">
        <v>608</v>
      </c>
      <c r="D594" s="281" t="s">
        <v>317</v>
      </c>
      <c r="E594" s="282" t="s">
        <v>609</v>
      </c>
      <c r="F594" s="283" t="s">
        <v>610</v>
      </c>
      <c r="G594" s="284" t="s">
        <v>498</v>
      </c>
      <c r="H594" s="285">
        <v>1.01</v>
      </c>
      <c r="I594" s="286"/>
      <c r="J594" s="287">
        <f>ROUND(I594*H594,2)</f>
        <v>0</v>
      </c>
      <c r="K594" s="283" t="s">
        <v>1</v>
      </c>
      <c r="L594" s="288"/>
      <c r="M594" s="289" t="s">
        <v>1</v>
      </c>
      <c r="N594" s="290" t="s">
        <v>46</v>
      </c>
      <c r="O594" s="93"/>
      <c r="P594" s="229">
        <f>O594*H594</f>
        <v>0</v>
      </c>
      <c r="Q594" s="229">
        <v>0.019900000000000001</v>
      </c>
      <c r="R594" s="229">
        <f>Q594*H594</f>
        <v>0.020099000000000002</v>
      </c>
      <c r="S594" s="229">
        <v>0</v>
      </c>
      <c r="T594" s="230">
        <f>S594*H594</f>
        <v>0</v>
      </c>
      <c r="U594" s="40"/>
      <c r="V594" s="40"/>
      <c r="W594" s="40"/>
      <c r="X594" s="40"/>
      <c r="Y594" s="40"/>
      <c r="Z594" s="40"/>
      <c r="AA594" s="40"/>
      <c r="AB594" s="40"/>
      <c r="AC594" s="40"/>
      <c r="AD594" s="40"/>
      <c r="AE594" s="40"/>
      <c r="AR594" s="231" t="s">
        <v>200</v>
      </c>
      <c r="AT594" s="231" t="s">
        <v>317</v>
      </c>
      <c r="AU594" s="231" t="s">
        <v>91</v>
      </c>
      <c r="AY594" s="19" t="s">
        <v>139</v>
      </c>
      <c r="BE594" s="232">
        <f>IF(N594="základní",J594,0)</f>
        <v>0</v>
      </c>
      <c r="BF594" s="232">
        <f>IF(N594="snížená",J594,0)</f>
        <v>0</v>
      </c>
      <c r="BG594" s="232">
        <f>IF(N594="zákl. přenesená",J594,0)</f>
        <v>0</v>
      </c>
      <c r="BH594" s="232">
        <f>IF(N594="sníž. přenesená",J594,0)</f>
        <v>0</v>
      </c>
      <c r="BI594" s="232">
        <f>IF(N594="nulová",J594,0)</f>
        <v>0</v>
      </c>
      <c r="BJ594" s="19" t="s">
        <v>89</v>
      </c>
      <c r="BK594" s="232">
        <f>ROUND(I594*H594,2)</f>
        <v>0</v>
      </c>
      <c r="BL594" s="19" t="s">
        <v>146</v>
      </c>
      <c r="BM594" s="231" t="s">
        <v>611</v>
      </c>
    </row>
    <row r="595" s="13" customFormat="1">
      <c r="A595" s="13"/>
      <c r="B595" s="233"/>
      <c r="C595" s="234"/>
      <c r="D595" s="235" t="s">
        <v>148</v>
      </c>
      <c r="E595" s="236" t="s">
        <v>1</v>
      </c>
      <c r="F595" s="237" t="s">
        <v>453</v>
      </c>
      <c r="G595" s="234"/>
      <c r="H595" s="236" t="s">
        <v>1</v>
      </c>
      <c r="I595" s="238"/>
      <c r="J595" s="234"/>
      <c r="K595" s="234"/>
      <c r="L595" s="239"/>
      <c r="M595" s="240"/>
      <c r="N595" s="241"/>
      <c r="O595" s="241"/>
      <c r="P595" s="241"/>
      <c r="Q595" s="241"/>
      <c r="R595" s="241"/>
      <c r="S595" s="241"/>
      <c r="T595" s="242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243" t="s">
        <v>148</v>
      </c>
      <c r="AU595" s="243" t="s">
        <v>91</v>
      </c>
      <c r="AV595" s="13" t="s">
        <v>89</v>
      </c>
      <c r="AW595" s="13" t="s">
        <v>36</v>
      </c>
      <c r="AX595" s="13" t="s">
        <v>81</v>
      </c>
      <c r="AY595" s="243" t="s">
        <v>139</v>
      </c>
    </row>
    <row r="596" s="13" customFormat="1">
      <c r="A596" s="13"/>
      <c r="B596" s="233"/>
      <c r="C596" s="234"/>
      <c r="D596" s="235" t="s">
        <v>148</v>
      </c>
      <c r="E596" s="236" t="s">
        <v>1</v>
      </c>
      <c r="F596" s="237" t="s">
        <v>240</v>
      </c>
      <c r="G596" s="234"/>
      <c r="H596" s="236" t="s">
        <v>1</v>
      </c>
      <c r="I596" s="238"/>
      <c r="J596" s="234"/>
      <c r="K596" s="234"/>
      <c r="L596" s="239"/>
      <c r="M596" s="240"/>
      <c r="N596" s="241"/>
      <c r="O596" s="241"/>
      <c r="P596" s="241"/>
      <c r="Q596" s="241"/>
      <c r="R596" s="241"/>
      <c r="S596" s="241"/>
      <c r="T596" s="242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43" t="s">
        <v>148</v>
      </c>
      <c r="AU596" s="243" t="s">
        <v>91</v>
      </c>
      <c r="AV596" s="13" t="s">
        <v>89</v>
      </c>
      <c r="AW596" s="13" t="s">
        <v>36</v>
      </c>
      <c r="AX596" s="13" t="s">
        <v>81</v>
      </c>
      <c r="AY596" s="243" t="s">
        <v>139</v>
      </c>
    </row>
    <row r="597" s="14" customFormat="1">
      <c r="A597" s="14"/>
      <c r="B597" s="244"/>
      <c r="C597" s="245"/>
      <c r="D597" s="235" t="s">
        <v>148</v>
      </c>
      <c r="E597" s="246" t="s">
        <v>1</v>
      </c>
      <c r="F597" s="247" t="s">
        <v>612</v>
      </c>
      <c r="G597" s="245"/>
      <c r="H597" s="248">
        <v>1.01</v>
      </c>
      <c r="I597" s="249"/>
      <c r="J597" s="245"/>
      <c r="K597" s="245"/>
      <c r="L597" s="250"/>
      <c r="M597" s="251"/>
      <c r="N597" s="252"/>
      <c r="O597" s="252"/>
      <c r="P597" s="252"/>
      <c r="Q597" s="252"/>
      <c r="R597" s="252"/>
      <c r="S597" s="252"/>
      <c r="T597" s="253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T597" s="254" t="s">
        <v>148</v>
      </c>
      <c r="AU597" s="254" t="s">
        <v>91</v>
      </c>
      <c r="AV597" s="14" t="s">
        <v>91</v>
      </c>
      <c r="AW597" s="14" t="s">
        <v>36</v>
      </c>
      <c r="AX597" s="14" t="s">
        <v>81</v>
      </c>
      <c r="AY597" s="254" t="s">
        <v>139</v>
      </c>
    </row>
    <row r="598" s="15" customFormat="1">
      <c r="A598" s="15"/>
      <c r="B598" s="255"/>
      <c r="C598" s="256"/>
      <c r="D598" s="235" t="s">
        <v>148</v>
      </c>
      <c r="E598" s="257" t="s">
        <v>1</v>
      </c>
      <c r="F598" s="258" t="s">
        <v>151</v>
      </c>
      <c r="G598" s="256"/>
      <c r="H598" s="259">
        <v>1.01</v>
      </c>
      <c r="I598" s="260"/>
      <c r="J598" s="256"/>
      <c r="K598" s="256"/>
      <c r="L598" s="261"/>
      <c r="M598" s="262"/>
      <c r="N598" s="263"/>
      <c r="O598" s="263"/>
      <c r="P598" s="263"/>
      <c r="Q598" s="263"/>
      <c r="R598" s="263"/>
      <c r="S598" s="263"/>
      <c r="T598" s="264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T598" s="265" t="s">
        <v>148</v>
      </c>
      <c r="AU598" s="265" t="s">
        <v>91</v>
      </c>
      <c r="AV598" s="15" t="s">
        <v>146</v>
      </c>
      <c r="AW598" s="15" t="s">
        <v>36</v>
      </c>
      <c r="AX598" s="15" t="s">
        <v>89</v>
      </c>
      <c r="AY598" s="265" t="s">
        <v>139</v>
      </c>
    </row>
    <row r="599" s="2" customFormat="1" ht="24.15" customHeight="1">
      <c r="A599" s="40"/>
      <c r="B599" s="41"/>
      <c r="C599" s="281" t="s">
        <v>613</v>
      </c>
      <c r="D599" s="281" t="s">
        <v>317</v>
      </c>
      <c r="E599" s="282" t="s">
        <v>614</v>
      </c>
      <c r="F599" s="283" t="s">
        <v>615</v>
      </c>
      <c r="G599" s="284" t="s">
        <v>498</v>
      </c>
      <c r="H599" s="285">
        <v>2.02</v>
      </c>
      <c r="I599" s="286"/>
      <c r="J599" s="287">
        <f>ROUND(I599*H599,2)</f>
        <v>0</v>
      </c>
      <c r="K599" s="283" t="s">
        <v>145</v>
      </c>
      <c r="L599" s="288"/>
      <c r="M599" s="289" t="s">
        <v>1</v>
      </c>
      <c r="N599" s="290" t="s">
        <v>46</v>
      </c>
      <c r="O599" s="93"/>
      <c r="P599" s="229">
        <f>O599*H599</f>
        <v>0</v>
      </c>
      <c r="Q599" s="229">
        <v>0.0241</v>
      </c>
      <c r="R599" s="229">
        <f>Q599*H599</f>
        <v>0.048682000000000003</v>
      </c>
      <c r="S599" s="229">
        <v>0</v>
      </c>
      <c r="T599" s="230">
        <f>S599*H599</f>
        <v>0</v>
      </c>
      <c r="U599" s="40"/>
      <c r="V599" s="40"/>
      <c r="W599" s="40"/>
      <c r="X599" s="40"/>
      <c r="Y599" s="40"/>
      <c r="Z599" s="40"/>
      <c r="AA599" s="40"/>
      <c r="AB599" s="40"/>
      <c r="AC599" s="40"/>
      <c r="AD599" s="40"/>
      <c r="AE599" s="40"/>
      <c r="AR599" s="231" t="s">
        <v>200</v>
      </c>
      <c r="AT599" s="231" t="s">
        <v>317</v>
      </c>
      <c r="AU599" s="231" t="s">
        <v>91</v>
      </c>
      <c r="AY599" s="19" t="s">
        <v>139</v>
      </c>
      <c r="BE599" s="232">
        <f>IF(N599="základní",J599,0)</f>
        <v>0</v>
      </c>
      <c r="BF599" s="232">
        <f>IF(N599="snížená",J599,0)</f>
        <v>0</v>
      </c>
      <c r="BG599" s="232">
        <f>IF(N599="zákl. přenesená",J599,0)</f>
        <v>0</v>
      </c>
      <c r="BH599" s="232">
        <f>IF(N599="sníž. přenesená",J599,0)</f>
        <v>0</v>
      </c>
      <c r="BI599" s="232">
        <f>IF(N599="nulová",J599,0)</f>
        <v>0</v>
      </c>
      <c r="BJ599" s="19" t="s">
        <v>89</v>
      </c>
      <c r="BK599" s="232">
        <f>ROUND(I599*H599,2)</f>
        <v>0</v>
      </c>
      <c r="BL599" s="19" t="s">
        <v>146</v>
      </c>
      <c r="BM599" s="231" t="s">
        <v>616</v>
      </c>
    </row>
    <row r="600" s="2" customFormat="1">
      <c r="A600" s="40"/>
      <c r="B600" s="41"/>
      <c r="C600" s="42"/>
      <c r="D600" s="235" t="s">
        <v>306</v>
      </c>
      <c r="E600" s="42"/>
      <c r="F600" s="277" t="s">
        <v>460</v>
      </c>
      <c r="G600" s="42"/>
      <c r="H600" s="42"/>
      <c r="I600" s="278"/>
      <c r="J600" s="42"/>
      <c r="K600" s="42"/>
      <c r="L600" s="46"/>
      <c r="M600" s="279"/>
      <c r="N600" s="280"/>
      <c r="O600" s="93"/>
      <c r="P600" s="93"/>
      <c r="Q600" s="93"/>
      <c r="R600" s="93"/>
      <c r="S600" s="93"/>
      <c r="T600" s="94"/>
      <c r="U600" s="40"/>
      <c r="V600" s="40"/>
      <c r="W600" s="40"/>
      <c r="X600" s="40"/>
      <c r="Y600" s="40"/>
      <c r="Z600" s="40"/>
      <c r="AA600" s="40"/>
      <c r="AB600" s="40"/>
      <c r="AC600" s="40"/>
      <c r="AD600" s="40"/>
      <c r="AE600" s="40"/>
      <c r="AT600" s="19" t="s">
        <v>306</v>
      </c>
      <c r="AU600" s="19" t="s">
        <v>91</v>
      </c>
    </row>
    <row r="601" s="13" customFormat="1">
      <c r="A601" s="13"/>
      <c r="B601" s="233"/>
      <c r="C601" s="234"/>
      <c r="D601" s="235" t="s">
        <v>148</v>
      </c>
      <c r="E601" s="236" t="s">
        <v>1</v>
      </c>
      <c r="F601" s="237" t="s">
        <v>453</v>
      </c>
      <c r="G601" s="234"/>
      <c r="H601" s="236" t="s">
        <v>1</v>
      </c>
      <c r="I601" s="238"/>
      <c r="J601" s="234"/>
      <c r="K601" s="234"/>
      <c r="L601" s="239"/>
      <c r="M601" s="240"/>
      <c r="N601" s="241"/>
      <c r="O601" s="241"/>
      <c r="P601" s="241"/>
      <c r="Q601" s="241"/>
      <c r="R601" s="241"/>
      <c r="S601" s="241"/>
      <c r="T601" s="242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43" t="s">
        <v>148</v>
      </c>
      <c r="AU601" s="243" t="s">
        <v>91</v>
      </c>
      <c r="AV601" s="13" t="s">
        <v>89</v>
      </c>
      <c r="AW601" s="13" t="s">
        <v>36</v>
      </c>
      <c r="AX601" s="13" t="s">
        <v>81</v>
      </c>
      <c r="AY601" s="243" t="s">
        <v>139</v>
      </c>
    </row>
    <row r="602" s="13" customFormat="1">
      <c r="A602" s="13"/>
      <c r="B602" s="233"/>
      <c r="C602" s="234"/>
      <c r="D602" s="235" t="s">
        <v>148</v>
      </c>
      <c r="E602" s="236" t="s">
        <v>1</v>
      </c>
      <c r="F602" s="237" t="s">
        <v>240</v>
      </c>
      <c r="G602" s="234"/>
      <c r="H602" s="236" t="s">
        <v>1</v>
      </c>
      <c r="I602" s="238"/>
      <c r="J602" s="234"/>
      <c r="K602" s="234"/>
      <c r="L602" s="239"/>
      <c r="M602" s="240"/>
      <c r="N602" s="241"/>
      <c r="O602" s="241"/>
      <c r="P602" s="241"/>
      <c r="Q602" s="241"/>
      <c r="R602" s="241"/>
      <c r="S602" s="241"/>
      <c r="T602" s="242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43" t="s">
        <v>148</v>
      </c>
      <c r="AU602" s="243" t="s">
        <v>91</v>
      </c>
      <c r="AV602" s="13" t="s">
        <v>89</v>
      </c>
      <c r="AW602" s="13" t="s">
        <v>36</v>
      </c>
      <c r="AX602" s="13" t="s">
        <v>81</v>
      </c>
      <c r="AY602" s="243" t="s">
        <v>139</v>
      </c>
    </row>
    <row r="603" s="14" customFormat="1">
      <c r="A603" s="14"/>
      <c r="B603" s="244"/>
      <c r="C603" s="245"/>
      <c r="D603" s="235" t="s">
        <v>148</v>
      </c>
      <c r="E603" s="246" t="s">
        <v>1</v>
      </c>
      <c r="F603" s="247" t="s">
        <v>617</v>
      </c>
      <c r="G603" s="245"/>
      <c r="H603" s="248">
        <v>2.02</v>
      </c>
      <c r="I603" s="249"/>
      <c r="J603" s="245"/>
      <c r="K603" s="245"/>
      <c r="L603" s="250"/>
      <c r="M603" s="251"/>
      <c r="N603" s="252"/>
      <c r="O603" s="252"/>
      <c r="P603" s="252"/>
      <c r="Q603" s="252"/>
      <c r="R603" s="252"/>
      <c r="S603" s="252"/>
      <c r="T603" s="253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T603" s="254" t="s">
        <v>148</v>
      </c>
      <c r="AU603" s="254" t="s">
        <v>91</v>
      </c>
      <c r="AV603" s="14" t="s">
        <v>91</v>
      </c>
      <c r="AW603" s="14" t="s">
        <v>36</v>
      </c>
      <c r="AX603" s="14" t="s">
        <v>81</v>
      </c>
      <c r="AY603" s="254" t="s">
        <v>139</v>
      </c>
    </row>
    <row r="604" s="15" customFormat="1">
      <c r="A604" s="15"/>
      <c r="B604" s="255"/>
      <c r="C604" s="256"/>
      <c r="D604" s="235" t="s">
        <v>148</v>
      </c>
      <c r="E604" s="257" t="s">
        <v>1</v>
      </c>
      <c r="F604" s="258" t="s">
        <v>151</v>
      </c>
      <c r="G604" s="256"/>
      <c r="H604" s="259">
        <v>2.02</v>
      </c>
      <c r="I604" s="260"/>
      <c r="J604" s="256"/>
      <c r="K604" s="256"/>
      <c r="L604" s="261"/>
      <c r="M604" s="262"/>
      <c r="N604" s="263"/>
      <c r="O604" s="263"/>
      <c r="P604" s="263"/>
      <c r="Q604" s="263"/>
      <c r="R604" s="263"/>
      <c r="S604" s="263"/>
      <c r="T604" s="264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T604" s="265" t="s">
        <v>148</v>
      </c>
      <c r="AU604" s="265" t="s">
        <v>91</v>
      </c>
      <c r="AV604" s="15" t="s">
        <v>146</v>
      </c>
      <c r="AW604" s="15" t="s">
        <v>36</v>
      </c>
      <c r="AX604" s="15" t="s">
        <v>89</v>
      </c>
      <c r="AY604" s="265" t="s">
        <v>139</v>
      </c>
    </row>
    <row r="605" s="2" customFormat="1" ht="21.75" customHeight="1">
      <c r="A605" s="40"/>
      <c r="B605" s="41"/>
      <c r="C605" s="281" t="s">
        <v>618</v>
      </c>
      <c r="D605" s="281" t="s">
        <v>317</v>
      </c>
      <c r="E605" s="282" t="s">
        <v>619</v>
      </c>
      <c r="F605" s="283" t="s">
        <v>620</v>
      </c>
      <c r="G605" s="284" t="s">
        <v>498</v>
      </c>
      <c r="H605" s="285">
        <v>1.01</v>
      </c>
      <c r="I605" s="286"/>
      <c r="J605" s="287">
        <f>ROUND(I605*H605,2)</f>
        <v>0</v>
      </c>
      <c r="K605" s="283" t="s">
        <v>145</v>
      </c>
      <c r="L605" s="288"/>
      <c r="M605" s="289" t="s">
        <v>1</v>
      </c>
      <c r="N605" s="290" t="s">
        <v>46</v>
      </c>
      <c r="O605" s="93"/>
      <c r="P605" s="229">
        <f>O605*H605</f>
        <v>0</v>
      </c>
      <c r="Q605" s="229">
        <v>0.025000000000000001</v>
      </c>
      <c r="R605" s="229">
        <f>Q605*H605</f>
        <v>0.025250000000000002</v>
      </c>
      <c r="S605" s="229">
        <v>0</v>
      </c>
      <c r="T605" s="230">
        <f>S605*H605</f>
        <v>0</v>
      </c>
      <c r="U605" s="40"/>
      <c r="V605" s="40"/>
      <c r="W605" s="40"/>
      <c r="X605" s="40"/>
      <c r="Y605" s="40"/>
      <c r="Z605" s="40"/>
      <c r="AA605" s="40"/>
      <c r="AB605" s="40"/>
      <c r="AC605" s="40"/>
      <c r="AD605" s="40"/>
      <c r="AE605" s="40"/>
      <c r="AR605" s="231" t="s">
        <v>200</v>
      </c>
      <c r="AT605" s="231" t="s">
        <v>317</v>
      </c>
      <c r="AU605" s="231" t="s">
        <v>91</v>
      </c>
      <c r="AY605" s="19" t="s">
        <v>139</v>
      </c>
      <c r="BE605" s="232">
        <f>IF(N605="základní",J605,0)</f>
        <v>0</v>
      </c>
      <c r="BF605" s="232">
        <f>IF(N605="snížená",J605,0)</f>
        <v>0</v>
      </c>
      <c r="BG605" s="232">
        <f>IF(N605="zákl. přenesená",J605,0)</f>
        <v>0</v>
      </c>
      <c r="BH605" s="232">
        <f>IF(N605="sníž. přenesená",J605,0)</f>
        <v>0</v>
      </c>
      <c r="BI605" s="232">
        <f>IF(N605="nulová",J605,0)</f>
        <v>0</v>
      </c>
      <c r="BJ605" s="19" t="s">
        <v>89</v>
      </c>
      <c r="BK605" s="232">
        <f>ROUND(I605*H605,2)</f>
        <v>0</v>
      </c>
      <c r="BL605" s="19" t="s">
        <v>146</v>
      </c>
      <c r="BM605" s="231" t="s">
        <v>621</v>
      </c>
    </row>
    <row r="606" s="2" customFormat="1">
      <c r="A606" s="40"/>
      <c r="B606" s="41"/>
      <c r="C606" s="42"/>
      <c r="D606" s="235" t="s">
        <v>306</v>
      </c>
      <c r="E606" s="42"/>
      <c r="F606" s="277" t="s">
        <v>460</v>
      </c>
      <c r="G606" s="42"/>
      <c r="H606" s="42"/>
      <c r="I606" s="278"/>
      <c r="J606" s="42"/>
      <c r="K606" s="42"/>
      <c r="L606" s="46"/>
      <c r="M606" s="279"/>
      <c r="N606" s="280"/>
      <c r="O606" s="93"/>
      <c r="P606" s="93"/>
      <c r="Q606" s="93"/>
      <c r="R606" s="93"/>
      <c r="S606" s="93"/>
      <c r="T606" s="94"/>
      <c r="U606" s="40"/>
      <c r="V606" s="40"/>
      <c r="W606" s="40"/>
      <c r="X606" s="40"/>
      <c r="Y606" s="40"/>
      <c r="Z606" s="40"/>
      <c r="AA606" s="40"/>
      <c r="AB606" s="40"/>
      <c r="AC606" s="40"/>
      <c r="AD606" s="40"/>
      <c r="AE606" s="40"/>
      <c r="AT606" s="19" t="s">
        <v>306</v>
      </c>
      <c r="AU606" s="19" t="s">
        <v>91</v>
      </c>
    </row>
    <row r="607" s="13" customFormat="1">
      <c r="A607" s="13"/>
      <c r="B607" s="233"/>
      <c r="C607" s="234"/>
      <c r="D607" s="235" t="s">
        <v>148</v>
      </c>
      <c r="E607" s="236" t="s">
        <v>1</v>
      </c>
      <c r="F607" s="237" t="s">
        <v>453</v>
      </c>
      <c r="G607" s="234"/>
      <c r="H607" s="236" t="s">
        <v>1</v>
      </c>
      <c r="I607" s="238"/>
      <c r="J607" s="234"/>
      <c r="K607" s="234"/>
      <c r="L607" s="239"/>
      <c r="M607" s="240"/>
      <c r="N607" s="241"/>
      <c r="O607" s="241"/>
      <c r="P607" s="241"/>
      <c r="Q607" s="241"/>
      <c r="R607" s="241"/>
      <c r="S607" s="241"/>
      <c r="T607" s="242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243" t="s">
        <v>148</v>
      </c>
      <c r="AU607" s="243" t="s">
        <v>91</v>
      </c>
      <c r="AV607" s="13" t="s">
        <v>89</v>
      </c>
      <c r="AW607" s="13" t="s">
        <v>36</v>
      </c>
      <c r="AX607" s="13" t="s">
        <v>81</v>
      </c>
      <c r="AY607" s="243" t="s">
        <v>139</v>
      </c>
    </row>
    <row r="608" s="13" customFormat="1">
      <c r="A608" s="13"/>
      <c r="B608" s="233"/>
      <c r="C608" s="234"/>
      <c r="D608" s="235" t="s">
        <v>148</v>
      </c>
      <c r="E608" s="236" t="s">
        <v>1</v>
      </c>
      <c r="F608" s="237" t="s">
        <v>240</v>
      </c>
      <c r="G608" s="234"/>
      <c r="H608" s="236" t="s">
        <v>1</v>
      </c>
      <c r="I608" s="238"/>
      <c r="J608" s="234"/>
      <c r="K608" s="234"/>
      <c r="L608" s="239"/>
      <c r="M608" s="240"/>
      <c r="N608" s="241"/>
      <c r="O608" s="241"/>
      <c r="P608" s="241"/>
      <c r="Q608" s="241"/>
      <c r="R608" s="241"/>
      <c r="S608" s="241"/>
      <c r="T608" s="242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243" t="s">
        <v>148</v>
      </c>
      <c r="AU608" s="243" t="s">
        <v>91</v>
      </c>
      <c r="AV608" s="13" t="s">
        <v>89</v>
      </c>
      <c r="AW608" s="13" t="s">
        <v>36</v>
      </c>
      <c r="AX608" s="13" t="s">
        <v>81</v>
      </c>
      <c r="AY608" s="243" t="s">
        <v>139</v>
      </c>
    </row>
    <row r="609" s="14" customFormat="1">
      <c r="A609" s="14"/>
      <c r="B609" s="244"/>
      <c r="C609" s="245"/>
      <c r="D609" s="235" t="s">
        <v>148</v>
      </c>
      <c r="E609" s="246" t="s">
        <v>1</v>
      </c>
      <c r="F609" s="247" t="s">
        <v>520</v>
      </c>
      <c r="G609" s="245"/>
      <c r="H609" s="248">
        <v>1.01</v>
      </c>
      <c r="I609" s="249"/>
      <c r="J609" s="245"/>
      <c r="K609" s="245"/>
      <c r="L609" s="250"/>
      <c r="M609" s="251"/>
      <c r="N609" s="252"/>
      <c r="O609" s="252"/>
      <c r="P609" s="252"/>
      <c r="Q609" s="252"/>
      <c r="R609" s="252"/>
      <c r="S609" s="252"/>
      <c r="T609" s="253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T609" s="254" t="s">
        <v>148</v>
      </c>
      <c r="AU609" s="254" t="s">
        <v>91</v>
      </c>
      <c r="AV609" s="14" t="s">
        <v>91</v>
      </c>
      <c r="AW609" s="14" t="s">
        <v>36</v>
      </c>
      <c r="AX609" s="14" t="s">
        <v>81</v>
      </c>
      <c r="AY609" s="254" t="s">
        <v>139</v>
      </c>
    </row>
    <row r="610" s="15" customFormat="1">
      <c r="A610" s="15"/>
      <c r="B610" s="255"/>
      <c r="C610" s="256"/>
      <c r="D610" s="235" t="s">
        <v>148</v>
      </c>
      <c r="E610" s="257" t="s">
        <v>1</v>
      </c>
      <c r="F610" s="258" t="s">
        <v>151</v>
      </c>
      <c r="G610" s="256"/>
      <c r="H610" s="259">
        <v>1.01</v>
      </c>
      <c r="I610" s="260"/>
      <c r="J610" s="256"/>
      <c r="K610" s="256"/>
      <c r="L610" s="261"/>
      <c r="M610" s="262"/>
      <c r="N610" s="263"/>
      <c r="O610" s="263"/>
      <c r="P610" s="263"/>
      <c r="Q610" s="263"/>
      <c r="R610" s="263"/>
      <c r="S610" s="263"/>
      <c r="T610" s="264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T610" s="265" t="s">
        <v>148</v>
      </c>
      <c r="AU610" s="265" t="s">
        <v>91</v>
      </c>
      <c r="AV610" s="15" t="s">
        <v>146</v>
      </c>
      <c r="AW610" s="15" t="s">
        <v>36</v>
      </c>
      <c r="AX610" s="15" t="s">
        <v>89</v>
      </c>
      <c r="AY610" s="265" t="s">
        <v>139</v>
      </c>
    </row>
    <row r="611" s="2" customFormat="1" ht="24.15" customHeight="1">
      <c r="A611" s="40"/>
      <c r="B611" s="41"/>
      <c r="C611" s="220" t="s">
        <v>622</v>
      </c>
      <c r="D611" s="220" t="s">
        <v>141</v>
      </c>
      <c r="E611" s="221" t="s">
        <v>623</v>
      </c>
      <c r="F611" s="222" t="s">
        <v>624</v>
      </c>
      <c r="G611" s="223" t="s">
        <v>498</v>
      </c>
      <c r="H611" s="224">
        <v>8</v>
      </c>
      <c r="I611" s="225"/>
      <c r="J611" s="226">
        <f>ROUND(I611*H611,2)</f>
        <v>0</v>
      </c>
      <c r="K611" s="222" t="s">
        <v>145</v>
      </c>
      <c r="L611" s="46"/>
      <c r="M611" s="227" t="s">
        <v>1</v>
      </c>
      <c r="N611" s="228" t="s">
        <v>46</v>
      </c>
      <c r="O611" s="93"/>
      <c r="P611" s="229">
        <f>O611*H611</f>
        <v>0</v>
      </c>
      <c r="Q611" s="229">
        <v>0.0028700000000000002</v>
      </c>
      <c r="R611" s="229">
        <f>Q611*H611</f>
        <v>0.022960000000000001</v>
      </c>
      <c r="S611" s="229">
        <v>0</v>
      </c>
      <c r="T611" s="230">
        <f>S611*H611</f>
        <v>0</v>
      </c>
      <c r="U611" s="40"/>
      <c r="V611" s="40"/>
      <c r="W611" s="40"/>
      <c r="X611" s="40"/>
      <c r="Y611" s="40"/>
      <c r="Z611" s="40"/>
      <c r="AA611" s="40"/>
      <c r="AB611" s="40"/>
      <c r="AC611" s="40"/>
      <c r="AD611" s="40"/>
      <c r="AE611" s="40"/>
      <c r="AR611" s="231" t="s">
        <v>146</v>
      </c>
      <c r="AT611" s="231" t="s">
        <v>141</v>
      </c>
      <c r="AU611" s="231" t="s">
        <v>91</v>
      </c>
      <c r="AY611" s="19" t="s">
        <v>139</v>
      </c>
      <c r="BE611" s="232">
        <f>IF(N611="základní",J611,0)</f>
        <v>0</v>
      </c>
      <c r="BF611" s="232">
        <f>IF(N611="snížená",J611,0)</f>
        <v>0</v>
      </c>
      <c r="BG611" s="232">
        <f>IF(N611="zákl. přenesená",J611,0)</f>
        <v>0</v>
      </c>
      <c r="BH611" s="232">
        <f>IF(N611="sníž. přenesená",J611,0)</f>
        <v>0</v>
      </c>
      <c r="BI611" s="232">
        <f>IF(N611="nulová",J611,0)</f>
        <v>0</v>
      </c>
      <c r="BJ611" s="19" t="s">
        <v>89</v>
      </c>
      <c r="BK611" s="232">
        <f>ROUND(I611*H611,2)</f>
        <v>0</v>
      </c>
      <c r="BL611" s="19" t="s">
        <v>146</v>
      </c>
      <c r="BM611" s="231" t="s">
        <v>625</v>
      </c>
    </row>
    <row r="612" s="13" customFormat="1">
      <c r="A612" s="13"/>
      <c r="B612" s="233"/>
      <c r="C612" s="234"/>
      <c r="D612" s="235" t="s">
        <v>148</v>
      </c>
      <c r="E612" s="236" t="s">
        <v>1</v>
      </c>
      <c r="F612" s="237" t="s">
        <v>453</v>
      </c>
      <c r="G612" s="234"/>
      <c r="H612" s="236" t="s">
        <v>1</v>
      </c>
      <c r="I612" s="238"/>
      <c r="J612" s="234"/>
      <c r="K612" s="234"/>
      <c r="L612" s="239"/>
      <c r="M612" s="240"/>
      <c r="N612" s="241"/>
      <c r="O612" s="241"/>
      <c r="P612" s="241"/>
      <c r="Q612" s="241"/>
      <c r="R612" s="241"/>
      <c r="S612" s="241"/>
      <c r="T612" s="242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243" t="s">
        <v>148</v>
      </c>
      <c r="AU612" s="243" t="s">
        <v>91</v>
      </c>
      <c r="AV612" s="13" t="s">
        <v>89</v>
      </c>
      <c r="AW612" s="13" t="s">
        <v>36</v>
      </c>
      <c r="AX612" s="13" t="s">
        <v>81</v>
      </c>
      <c r="AY612" s="243" t="s">
        <v>139</v>
      </c>
    </row>
    <row r="613" s="13" customFormat="1">
      <c r="A613" s="13"/>
      <c r="B613" s="233"/>
      <c r="C613" s="234"/>
      <c r="D613" s="235" t="s">
        <v>148</v>
      </c>
      <c r="E613" s="236" t="s">
        <v>1</v>
      </c>
      <c r="F613" s="237" t="s">
        <v>240</v>
      </c>
      <c r="G613" s="234"/>
      <c r="H613" s="236" t="s">
        <v>1</v>
      </c>
      <c r="I613" s="238"/>
      <c r="J613" s="234"/>
      <c r="K613" s="234"/>
      <c r="L613" s="239"/>
      <c r="M613" s="240"/>
      <c r="N613" s="241"/>
      <c r="O613" s="241"/>
      <c r="P613" s="241"/>
      <c r="Q613" s="241"/>
      <c r="R613" s="241"/>
      <c r="S613" s="241"/>
      <c r="T613" s="242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243" t="s">
        <v>148</v>
      </c>
      <c r="AU613" s="243" t="s">
        <v>91</v>
      </c>
      <c r="AV613" s="13" t="s">
        <v>89</v>
      </c>
      <c r="AW613" s="13" t="s">
        <v>36</v>
      </c>
      <c r="AX613" s="13" t="s">
        <v>81</v>
      </c>
      <c r="AY613" s="243" t="s">
        <v>139</v>
      </c>
    </row>
    <row r="614" s="14" customFormat="1">
      <c r="A614" s="14"/>
      <c r="B614" s="244"/>
      <c r="C614" s="245"/>
      <c r="D614" s="235" t="s">
        <v>148</v>
      </c>
      <c r="E614" s="246" t="s">
        <v>1</v>
      </c>
      <c r="F614" s="247" t="s">
        <v>626</v>
      </c>
      <c r="G614" s="245"/>
      <c r="H614" s="248">
        <v>4</v>
      </c>
      <c r="I614" s="249"/>
      <c r="J614" s="245"/>
      <c r="K614" s="245"/>
      <c r="L614" s="250"/>
      <c r="M614" s="251"/>
      <c r="N614" s="252"/>
      <c r="O614" s="252"/>
      <c r="P614" s="252"/>
      <c r="Q614" s="252"/>
      <c r="R614" s="252"/>
      <c r="S614" s="252"/>
      <c r="T614" s="253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254" t="s">
        <v>148</v>
      </c>
      <c r="AU614" s="254" t="s">
        <v>91</v>
      </c>
      <c r="AV614" s="14" t="s">
        <v>91</v>
      </c>
      <c r="AW614" s="14" t="s">
        <v>36</v>
      </c>
      <c r="AX614" s="14" t="s">
        <v>81</v>
      </c>
      <c r="AY614" s="254" t="s">
        <v>139</v>
      </c>
    </row>
    <row r="615" s="14" customFormat="1">
      <c r="A615" s="14"/>
      <c r="B615" s="244"/>
      <c r="C615" s="245"/>
      <c r="D615" s="235" t="s">
        <v>148</v>
      </c>
      <c r="E615" s="246" t="s">
        <v>1</v>
      </c>
      <c r="F615" s="247" t="s">
        <v>627</v>
      </c>
      <c r="G615" s="245"/>
      <c r="H615" s="248">
        <v>4</v>
      </c>
      <c r="I615" s="249"/>
      <c r="J615" s="245"/>
      <c r="K615" s="245"/>
      <c r="L615" s="250"/>
      <c r="M615" s="251"/>
      <c r="N615" s="252"/>
      <c r="O615" s="252"/>
      <c r="P615" s="252"/>
      <c r="Q615" s="252"/>
      <c r="R615" s="252"/>
      <c r="S615" s="252"/>
      <c r="T615" s="253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54" t="s">
        <v>148</v>
      </c>
      <c r="AU615" s="254" t="s">
        <v>91</v>
      </c>
      <c r="AV615" s="14" t="s">
        <v>91</v>
      </c>
      <c r="AW615" s="14" t="s">
        <v>36</v>
      </c>
      <c r="AX615" s="14" t="s">
        <v>81</v>
      </c>
      <c r="AY615" s="254" t="s">
        <v>139</v>
      </c>
    </row>
    <row r="616" s="15" customFormat="1">
      <c r="A616" s="15"/>
      <c r="B616" s="255"/>
      <c r="C616" s="256"/>
      <c r="D616" s="235" t="s">
        <v>148</v>
      </c>
      <c r="E616" s="257" t="s">
        <v>1</v>
      </c>
      <c r="F616" s="258" t="s">
        <v>151</v>
      </c>
      <c r="G616" s="256"/>
      <c r="H616" s="259">
        <v>8</v>
      </c>
      <c r="I616" s="260"/>
      <c r="J616" s="256"/>
      <c r="K616" s="256"/>
      <c r="L616" s="261"/>
      <c r="M616" s="262"/>
      <c r="N616" s="263"/>
      <c r="O616" s="263"/>
      <c r="P616" s="263"/>
      <c r="Q616" s="263"/>
      <c r="R616" s="263"/>
      <c r="S616" s="263"/>
      <c r="T616" s="264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T616" s="265" t="s">
        <v>148</v>
      </c>
      <c r="AU616" s="265" t="s">
        <v>91</v>
      </c>
      <c r="AV616" s="15" t="s">
        <v>146</v>
      </c>
      <c r="AW616" s="15" t="s">
        <v>36</v>
      </c>
      <c r="AX616" s="15" t="s">
        <v>89</v>
      </c>
      <c r="AY616" s="265" t="s">
        <v>139</v>
      </c>
    </row>
    <row r="617" s="2" customFormat="1" ht="33" customHeight="1">
      <c r="A617" s="40"/>
      <c r="B617" s="41"/>
      <c r="C617" s="281" t="s">
        <v>628</v>
      </c>
      <c r="D617" s="281" t="s">
        <v>317</v>
      </c>
      <c r="E617" s="282" t="s">
        <v>629</v>
      </c>
      <c r="F617" s="283" t="s">
        <v>630</v>
      </c>
      <c r="G617" s="284" t="s">
        <v>498</v>
      </c>
      <c r="H617" s="285">
        <v>4.04</v>
      </c>
      <c r="I617" s="286"/>
      <c r="J617" s="287">
        <f>ROUND(I617*H617,2)</f>
        <v>0</v>
      </c>
      <c r="K617" s="283" t="s">
        <v>145</v>
      </c>
      <c r="L617" s="288"/>
      <c r="M617" s="289" t="s">
        <v>1</v>
      </c>
      <c r="N617" s="290" t="s">
        <v>46</v>
      </c>
      <c r="O617" s="93"/>
      <c r="P617" s="229">
        <f>O617*H617</f>
        <v>0</v>
      </c>
      <c r="Q617" s="229">
        <v>0.018599999999999998</v>
      </c>
      <c r="R617" s="229">
        <f>Q617*H617</f>
        <v>0.075143999999999989</v>
      </c>
      <c r="S617" s="229">
        <v>0</v>
      </c>
      <c r="T617" s="230">
        <f>S617*H617</f>
        <v>0</v>
      </c>
      <c r="U617" s="40"/>
      <c r="V617" s="40"/>
      <c r="W617" s="40"/>
      <c r="X617" s="40"/>
      <c r="Y617" s="40"/>
      <c r="Z617" s="40"/>
      <c r="AA617" s="40"/>
      <c r="AB617" s="40"/>
      <c r="AC617" s="40"/>
      <c r="AD617" s="40"/>
      <c r="AE617" s="40"/>
      <c r="AR617" s="231" t="s">
        <v>200</v>
      </c>
      <c r="AT617" s="231" t="s">
        <v>317</v>
      </c>
      <c r="AU617" s="231" t="s">
        <v>91</v>
      </c>
      <c r="AY617" s="19" t="s">
        <v>139</v>
      </c>
      <c r="BE617" s="232">
        <f>IF(N617="základní",J617,0)</f>
        <v>0</v>
      </c>
      <c r="BF617" s="232">
        <f>IF(N617="snížená",J617,0)</f>
        <v>0</v>
      </c>
      <c r="BG617" s="232">
        <f>IF(N617="zákl. přenesená",J617,0)</f>
        <v>0</v>
      </c>
      <c r="BH617" s="232">
        <f>IF(N617="sníž. přenesená",J617,0)</f>
        <v>0</v>
      </c>
      <c r="BI617" s="232">
        <f>IF(N617="nulová",J617,0)</f>
        <v>0</v>
      </c>
      <c r="BJ617" s="19" t="s">
        <v>89</v>
      </c>
      <c r="BK617" s="232">
        <f>ROUND(I617*H617,2)</f>
        <v>0</v>
      </c>
      <c r="BL617" s="19" t="s">
        <v>146</v>
      </c>
      <c r="BM617" s="231" t="s">
        <v>631</v>
      </c>
    </row>
    <row r="618" s="2" customFormat="1">
      <c r="A618" s="40"/>
      <c r="B618" s="41"/>
      <c r="C618" s="42"/>
      <c r="D618" s="235" t="s">
        <v>306</v>
      </c>
      <c r="E618" s="42"/>
      <c r="F618" s="277" t="s">
        <v>460</v>
      </c>
      <c r="G618" s="42"/>
      <c r="H618" s="42"/>
      <c r="I618" s="278"/>
      <c r="J618" s="42"/>
      <c r="K618" s="42"/>
      <c r="L618" s="46"/>
      <c r="M618" s="279"/>
      <c r="N618" s="280"/>
      <c r="O618" s="93"/>
      <c r="P618" s="93"/>
      <c r="Q618" s="93"/>
      <c r="R618" s="93"/>
      <c r="S618" s="93"/>
      <c r="T618" s="94"/>
      <c r="U618" s="40"/>
      <c r="V618" s="40"/>
      <c r="W618" s="40"/>
      <c r="X618" s="40"/>
      <c r="Y618" s="40"/>
      <c r="Z618" s="40"/>
      <c r="AA618" s="40"/>
      <c r="AB618" s="40"/>
      <c r="AC618" s="40"/>
      <c r="AD618" s="40"/>
      <c r="AE618" s="40"/>
      <c r="AT618" s="19" t="s">
        <v>306</v>
      </c>
      <c r="AU618" s="19" t="s">
        <v>91</v>
      </c>
    </row>
    <row r="619" s="13" customFormat="1">
      <c r="A619" s="13"/>
      <c r="B619" s="233"/>
      <c r="C619" s="234"/>
      <c r="D619" s="235" t="s">
        <v>148</v>
      </c>
      <c r="E619" s="236" t="s">
        <v>1</v>
      </c>
      <c r="F619" s="237" t="s">
        <v>453</v>
      </c>
      <c r="G619" s="234"/>
      <c r="H619" s="236" t="s">
        <v>1</v>
      </c>
      <c r="I619" s="238"/>
      <c r="J619" s="234"/>
      <c r="K619" s="234"/>
      <c r="L619" s="239"/>
      <c r="M619" s="240"/>
      <c r="N619" s="241"/>
      <c r="O619" s="241"/>
      <c r="P619" s="241"/>
      <c r="Q619" s="241"/>
      <c r="R619" s="241"/>
      <c r="S619" s="241"/>
      <c r="T619" s="242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T619" s="243" t="s">
        <v>148</v>
      </c>
      <c r="AU619" s="243" t="s">
        <v>91</v>
      </c>
      <c r="AV619" s="13" t="s">
        <v>89</v>
      </c>
      <c r="AW619" s="13" t="s">
        <v>36</v>
      </c>
      <c r="AX619" s="13" t="s">
        <v>81</v>
      </c>
      <c r="AY619" s="243" t="s">
        <v>139</v>
      </c>
    </row>
    <row r="620" s="13" customFormat="1">
      <c r="A620" s="13"/>
      <c r="B620" s="233"/>
      <c r="C620" s="234"/>
      <c r="D620" s="235" t="s">
        <v>148</v>
      </c>
      <c r="E620" s="236" t="s">
        <v>1</v>
      </c>
      <c r="F620" s="237" t="s">
        <v>240</v>
      </c>
      <c r="G620" s="234"/>
      <c r="H620" s="236" t="s">
        <v>1</v>
      </c>
      <c r="I620" s="238"/>
      <c r="J620" s="234"/>
      <c r="K620" s="234"/>
      <c r="L620" s="239"/>
      <c r="M620" s="240"/>
      <c r="N620" s="241"/>
      <c r="O620" s="241"/>
      <c r="P620" s="241"/>
      <c r="Q620" s="241"/>
      <c r="R620" s="241"/>
      <c r="S620" s="241"/>
      <c r="T620" s="242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243" t="s">
        <v>148</v>
      </c>
      <c r="AU620" s="243" t="s">
        <v>91</v>
      </c>
      <c r="AV620" s="13" t="s">
        <v>89</v>
      </c>
      <c r="AW620" s="13" t="s">
        <v>36</v>
      </c>
      <c r="AX620" s="13" t="s">
        <v>81</v>
      </c>
      <c r="AY620" s="243" t="s">
        <v>139</v>
      </c>
    </row>
    <row r="621" s="14" customFormat="1">
      <c r="A621" s="14"/>
      <c r="B621" s="244"/>
      <c r="C621" s="245"/>
      <c r="D621" s="235" t="s">
        <v>148</v>
      </c>
      <c r="E621" s="246" t="s">
        <v>1</v>
      </c>
      <c r="F621" s="247" t="s">
        <v>632</v>
      </c>
      <c r="G621" s="245"/>
      <c r="H621" s="248">
        <v>4.04</v>
      </c>
      <c r="I621" s="249"/>
      <c r="J621" s="245"/>
      <c r="K621" s="245"/>
      <c r="L621" s="250"/>
      <c r="M621" s="251"/>
      <c r="N621" s="252"/>
      <c r="O621" s="252"/>
      <c r="P621" s="252"/>
      <c r="Q621" s="252"/>
      <c r="R621" s="252"/>
      <c r="S621" s="252"/>
      <c r="T621" s="253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254" t="s">
        <v>148</v>
      </c>
      <c r="AU621" s="254" t="s">
        <v>91</v>
      </c>
      <c r="AV621" s="14" t="s">
        <v>91</v>
      </c>
      <c r="AW621" s="14" t="s">
        <v>36</v>
      </c>
      <c r="AX621" s="14" t="s">
        <v>81</v>
      </c>
      <c r="AY621" s="254" t="s">
        <v>139</v>
      </c>
    </row>
    <row r="622" s="15" customFormat="1">
      <c r="A622" s="15"/>
      <c r="B622" s="255"/>
      <c r="C622" s="256"/>
      <c r="D622" s="235" t="s">
        <v>148</v>
      </c>
      <c r="E622" s="257" t="s">
        <v>1</v>
      </c>
      <c r="F622" s="258" t="s">
        <v>151</v>
      </c>
      <c r="G622" s="256"/>
      <c r="H622" s="259">
        <v>4.04</v>
      </c>
      <c r="I622" s="260"/>
      <c r="J622" s="256"/>
      <c r="K622" s="256"/>
      <c r="L622" s="261"/>
      <c r="M622" s="262"/>
      <c r="N622" s="263"/>
      <c r="O622" s="263"/>
      <c r="P622" s="263"/>
      <c r="Q622" s="263"/>
      <c r="R622" s="263"/>
      <c r="S622" s="263"/>
      <c r="T622" s="264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T622" s="265" t="s">
        <v>148</v>
      </c>
      <c r="AU622" s="265" t="s">
        <v>91</v>
      </c>
      <c r="AV622" s="15" t="s">
        <v>146</v>
      </c>
      <c r="AW622" s="15" t="s">
        <v>36</v>
      </c>
      <c r="AX622" s="15" t="s">
        <v>89</v>
      </c>
      <c r="AY622" s="265" t="s">
        <v>139</v>
      </c>
    </row>
    <row r="623" s="2" customFormat="1" ht="24.15" customHeight="1">
      <c r="A623" s="40"/>
      <c r="B623" s="41"/>
      <c r="C623" s="281" t="s">
        <v>633</v>
      </c>
      <c r="D623" s="281" t="s">
        <v>317</v>
      </c>
      <c r="E623" s="282" t="s">
        <v>634</v>
      </c>
      <c r="F623" s="283" t="s">
        <v>635</v>
      </c>
      <c r="G623" s="284" t="s">
        <v>498</v>
      </c>
      <c r="H623" s="285">
        <v>4.04</v>
      </c>
      <c r="I623" s="286"/>
      <c r="J623" s="287">
        <f>ROUND(I623*H623,2)</f>
        <v>0</v>
      </c>
      <c r="K623" s="283" t="s">
        <v>145</v>
      </c>
      <c r="L623" s="288"/>
      <c r="M623" s="289" t="s">
        <v>1</v>
      </c>
      <c r="N623" s="290" t="s">
        <v>46</v>
      </c>
      <c r="O623" s="93"/>
      <c r="P623" s="229">
        <f>O623*H623</f>
        <v>0</v>
      </c>
      <c r="Q623" s="229">
        <v>0.023</v>
      </c>
      <c r="R623" s="229">
        <f>Q623*H623</f>
        <v>0.092920000000000003</v>
      </c>
      <c r="S623" s="229">
        <v>0</v>
      </c>
      <c r="T623" s="230">
        <f>S623*H623</f>
        <v>0</v>
      </c>
      <c r="U623" s="40"/>
      <c r="V623" s="40"/>
      <c r="W623" s="40"/>
      <c r="X623" s="40"/>
      <c r="Y623" s="40"/>
      <c r="Z623" s="40"/>
      <c r="AA623" s="40"/>
      <c r="AB623" s="40"/>
      <c r="AC623" s="40"/>
      <c r="AD623" s="40"/>
      <c r="AE623" s="40"/>
      <c r="AR623" s="231" t="s">
        <v>200</v>
      </c>
      <c r="AT623" s="231" t="s">
        <v>317</v>
      </c>
      <c r="AU623" s="231" t="s">
        <v>91</v>
      </c>
      <c r="AY623" s="19" t="s">
        <v>139</v>
      </c>
      <c r="BE623" s="232">
        <f>IF(N623="základní",J623,0)</f>
        <v>0</v>
      </c>
      <c r="BF623" s="232">
        <f>IF(N623="snížená",J623,0)</f>
        <v>0</v>
      </c>
      <c r="BG623" s="232">
        <f>IF(N623="zákl. přenesená",J623,0)</f>
        <v>0</v>
      </c>
      <c r="BH623" s="232">
        <f>IF(N623="sníž. přenesená",J623,0)</f>
        <v>0</v>
      </c>
      <c r="BI623" s="232">
        <f>IF(N623="nulová",J623,0)</f>
        <v>0</v>
      </c>
      <c r="BJ623" s="19" t="s">
        <v>89</v>
      </c>
      <c r="BK623" s="232">
        <f>ROUND(I623*H623,2)</f>
        <v>0</v>
      </c>
      <c r="BL623" s="19" t="s">
        <v>146</v>
      </c>
      <c r="BM623" s="231" t="s">
        <v>636</v>
      </c>
    </row>
    <row r="624" s="2" customFormat="1">
      <c r="A624" s="40"/>
      <c r="B624" s="41"/>
      <c r="C624" s="42"/>
      <c r="D624" s="235" t="s">
        <v>306</v>
      </c>
      <c r="E624" s="42"/>
      <c r="F624" s="277" t="s">
        <v>460</v>
      </c>
      <c r="G624" s="42"/>
      <c r="H624" s="42"/>
      <c r="I624" s="278"/>
      <c r="J624" s="42"/>
      <c r="K624" s="42"/>
      <c r="L624" s="46"/>
      <c r="M624" s="279"/>
      <c r="N624" s="280"/>
      <c r="O624" s="93"/>
      <c r="P624" s="93"/>
      <c r="Q624" s="93"/>
      <c r="R624" s="93"/>
      <c r="S624" s="93"/>
      <c r="T624" s="94"/>
      <c r="U624" s="40"/>
      <c r="V624" s="40"/>
      <c r="W624" s="40"/>
      <c r="X624" s="40"/>
      <c r="Y624" s="40"/>
      <c r="Z624" s="40"/>
      <c r="AA624" s="40"/>
      <c r="AB624" s="40"/>
      <c r="AC624" s="40"/>
      <c r="AD624" s="40"/>
      <c r="AE624" s="40"/>
      <c r="AT624" s="19" t="s">
        <v>306</v>
      </c>
      <c r="AU624" s="19" t="s">
        <v>91</v>
      </c>
    </row>
    <row r="625" s="13" customFormat="1">
      <c r="A625" s="13"/>
      <c r="B625" s="233"/>
      <c r="C625" s="234"/>
      <c r="D625" s="235" t="s">
        <v>148</v>
      </c>
      <c r="E625" s="236" t="s">
        <v>1</v>
      </c>
      <c r="F625" s="237" t="s">
        <v>453</v>
      </c>
      <c r="G625" s="234"/>
      <c r="H625" s="236" t="s">
        <v>1</v>
      </c>
      <c r="I625" s="238"/>
      <c r="J625" s="234"/>
      <c r="K625" s="234"/>
      <c r="L625" s="239"/>
      <c r="M625" s="240"/>
      <c r="N625" s="241"/>
      <c r="O625" s="241"/>
      <c r="P625" s="241"/>
      <c r="Q625" s="241"/>
      <c r="R625" s="241"/>
      <c r="S625" s="241"/>
      <c r="T625" s="242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43" t="s">
        <v>148</v>
      </c>
      <c r="AU625" s="243" t="s">
        <v>91</v>
      </c>
      <c r="AV625" s="13" t="s">
        <v>89</v>
      </c>
      <c r="AW625" s="13" t="s">
        <v>36</v>
      </c>
      <c r="AX625" s="13" t="s">
        <v>81</v>
      </c>
      <c r="AY625" s="243" t="s">
        <v>139</v>
      </c>
    </row>
    <row r="626" s="13" customFormat="1">
      <c r="A626" s="13"/>
      <c r="B626" s="233"/>
      <c r="C626" s="234"/>
      <c r="D626" s="235" t="s">
        <v>148</v>
      </c>
      <c r="E626" s="236" t="s">
        <v>1</v>
      </c>
      <c r="F626" s="237" t="s">
        <v>240</v>
      </c>
      <c r="G626" s="234"/>
      <c r="H626" s="236" t="s">
        <v>1</v>
      </c>
      <c r="I626" s="238"/>
      <c r="J626" s="234"/>
      <c r="K626" s="234"/>
      <c r="L626" s="239"/>
      <c r="M626" s="240"/>
      <c r="N626" s="241"/>
      <c r="O626" s="241"/>
      <c r="P626" s="241"/>
      <c r="Q626" s="241"/>
      <c r="R626" s="241"/>
      <c r="S626" s="241"/>
      <c r="T626" s="242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243" t="s">
        <v>148</v>
      </c>
      <c r="AU626" s="243" t="s">
        <v>91</v>
      </c>
      <c r="AV626" s="13" t="s">
        <v>89</v>
      </c>
      <c r="AW626" s="13" t="s">
        <v>36</v>
      </c>
      <c r="AX626" s="13" t="s">
        <v>81</v>
      </c>
      <c r="AY626" s="243" t="s">
        <v>139</v>
      </c>
    </row>
    <row r="627" s="14" customFormat="1">
      <c r="A627" s="14"/>
      <c r="B627" s="244"/>
      <c r="C627" s="245"/>
      <c r="D627" s="235" t="s">
        <v>148</v>
      </c>
      <c r="E627" s="246" t="s">
        <v>1</v>
      </c>
      <c r="F627" s="247" t="s">
        <v>637</v>
      </c>
      <c r="G627" s="245"/>
      <c r="H627" s="248">
        <v>4.04</v>
      </c>
      <c r="I627" s="249"/>
      <c r="J627" s="245"/>
      <c r="K627" s="245"/>
      <c r="L627" s="250"/>
      <c r="M627" s="251"/>
      <c r="N627" s="252"/>
      <c r="O627" s="252"/>
      <c r="P627" s="252"/>
      <c r="Q627" s="252"/>
      <c r="R627" s="252"/>
      <c r="S627" s="252"/>
      <c r="T627" s="253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254" t="s">
        <v>148</v>
      </c>
      <c r="AU627" s="254" t="s">
        <v>91</v>
      </c>
      <c r="AV627" s="14" t="s">
        <v>91</v>
      </c>
      <c r="AW627" s="14" t="s">
        <v>36</v>
      </c>
      <c r="AX627" s="14" t="s">
        <v>81</v>
      </c>
      <c r="AY627" s="254" t="s">
        <v>139</v>
      </c>
    </row>
    <row r="628" s="15" customFormat="1">
      <c r="A628" s="15"/>
      <c r="B628" s="255"/>
      <c r="C628" s="256"/>
      <c r="D628" s="235" t="s">
        <v>148</v>
      </c>
      <c r="E628" s="257" t="s">
        <v>1</v>
      </c>
      <c r="F628" s="258" t="s">
        <v>151</v>
      </c>
      <c r="G628" s="256"/>
      <c r="H628" s="259">
        <v>4.04</v>
      </c>
      <c r="I628" s="260"/>
      <c r="J628" s="256"/>
      <c r="K628" s="256"/>
      <c r="L628" s="261"/>
      <c r="M628" s="262"/>
      <c r="N628" s="263"/>
      <c r="O628" s="263"/>
      <c r="P628" s="263"/>
      <c r="Q628" s="263"/>
      <c r="R628" s="263"/>
      <c r="S628" s="263"/>
      <c r="T628" s="264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T628" s="265" t="s">
        <v>148</v>
      </c>
      <c r="AU628" s="265" t="s">
        <v>91</v>
      </c>
      <c r="AV628" s="15" t="s">
        <v>146</v>
      </c>
      <c r="AW628" s="15" t="s">
        <v>36</v>
      </c>
      <c r="AX628" s="15" t="s">
        <v>89</v>
      </c>
      <c r="AY628" s="265" t="s">
        <v>139</v>
      </c>
    </row>
    <row r="629" s="2" customFormat="1" ht="24.15" customHeight="1">
      <c r="A629" s="40"/>
      <c r="B629" s="41"/>
      <c r="C629" s="220" t="s">
        <v>638</v>
      </c>
      <c r="D629" s="220" t="s">
        <v>141</v>
      </c>
      <c r="E629" s="221" t="s">
        <v>639</v>
      </c>
      <c r="F629" s="222" t="s">
        <v>640</v>
      </c>
      <c r="G629" s="223" t="s">
        <v>498</v>
      </c>
      <c r="H629" s="224">
        <v>6</v>
      </c>
      <c r="I629" s="225"/>
      <c r="J629" s="226">
        <f>ROUND(I629*H629,2)</f>
        <v>0</v>
      </c>
      <c r="K629" s="222" t="s">
        <v>145</v>
      </c>
      <c r="L629" s="46"/>
      <c r="M629" s="227" t="s">
        <v>1</v>
      </c>
      <c r="N629" s="228" t="s">
        <v>46</v>
      </c>
      <c r="O629" s="93"/>
      <c r="P629" s="229">
        <f>O629*H629</f>
        <v>0</v>
      </c>
      <c r="Q629" s="229">
        <v>0</v>
      </c>
      <c r="R629" s="229">
        <f>Q629*H629</f>
        <v>0</v>
      </c>
      <c r="S629" s="229">
        <v>0</v>
      </c>
      <c r="T629" s="230">
        <f>S629*H629</f>
        <v>0</v>
      </c>
      <c r="U629" s="40"/>
      <c r="V629" s="40"/>
      <c r="W629" s="40"/>
      <c r="X629" s="40"/>
      <c r="Y629" s="40"/>
      <c r="Z629" s="40"/>
      <c r="AA629" s="40"/>
      <c r="AB629" s="40"/>
      <c r="AC629" s="40"/>
      <c r="AD629" s="40"/>
      <c r="AE629" s="40"/>
      <c r="AR629" s="231" t="s">
        <v>146</v>
      </c>
      <c r="AT629" s="231" t="s">
        <v>141</v>
      </c>
      <c r="AU629" s="231" t="s">
        <v>91</v>
      </c>
      <c r="AY629" s="19" t="s">
        <v>139</v>
      </c>
      <c r="BE629" s="232">
        <f>IF(N629="základní",J629,0)</f>
        <v>0</v>
      </c>
      <c r="BF629" s="232">
        <f>IF(N629="snížená",J629,0)</f>
        <v>0</v>
      </c>
      <c r="BG629" s="232">
        <f>IF(N629="zákl. přenesená",J629,0)</f>
        <v>0</v>
      </c>
      <c r="BH629" s="232">
        <f>IF(N629="sníž. přenesená",J629,0)</f>
        <v>0</v>
      </c>
      <c r="BI629" s="232">
        <f>IF(N629="nulová",J629,0)</f>
        <v>0</v>
      </c>
      <c r="BJ629" s="19" t="s">
        <v>89</v>
      </c>
      <c r="BK629" s="232">
        <f>ROUND(I629*H629,2)</f>
        <v>0</v>
      </c>
      <c r="BL629" s="19" t="s">
        <v>146</v>
      </c>
      <c r="BM629" s="231" t="s">
        <v>641</v>
      </c>
    </row>
    <row r="630" s="13" customFormat="1">
      <c r="A630" s="13"/>
      <c r="B630" s="233"/>
      <c r="C630" s="234"/>
      <c r="D630" s="235" t="s">
        <v>148</v>
      </c>
      <c r="E630" s="236" t="s">
        <v>1</v>
      </c>
      <c r="F630" s="237" t="s">
        <v>453</v>
      </c>
      <c r="G630" s="234"/>
      <c r="H630" s="236" t="s">
        <v>1</v>
      </c>
      <c r="I630" s="238"/>
      <c r="J630" s="234"/>
      <c r="K630" s="234"/>
      <c r="L630" s="239"/>
      <c r="M630" s="240"/>
      <c r="N630" s="241"/>
      <c r="O630" s="241"/>
      <c r="P630" s="241"/>
      <c r="Q630" s="241"/>
      <c r="R630" s="241"/>
      <c r="S630" s="241"/>
      <c r="T630" s="242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T630" s="243" t="s">
        <v>148</v>
      </c>
      <c r="AU630" s="243" t="s">
        <v>91</v>
      </c>
      <c r="AV630" s="13" t="s">
        <v>89</v>
      </c>
      <c r="AW630" s="13" t="s">
        <v>36</v>
      </c>
      <c r="AX630" s="13" t="s">
        <v>81</v>
      </c>
      <c r="AY630" s="243" t="s">
        <v>139</v>
      </c>
    </row>
    <row r="631" s="13" customFormat="1">
      <c r="A631" s="13"/>
      <c r="B631" s="233"/>
      <c r="C631" s="234"/>
      <c r="D631" s="235" t="s">
        <v>148</v>
      </c>
      <c r="E631" s="236" t="s">
        <v>1</v>
      </c>
      <c r="F631" s="237" t="s">
        <v>240</v>
      </c>
      <c r="G631" s="234"/>
      <c r="H631" s="236" t="s">
        <v>1</v>
      </c>
      <c r="I631" s="238"/>
      <c r="J631" s="234"/>
      <c r="K631" s="234"/>
      <c r="L631" s="239"/>
      <c r="M631" s="240"/>
      <c r="N631" s="241"/>
      <c r="O631" s="241"/>
      <c r="P631" s="241"/>
      <c r="Q631" s="241"/>
      <c r="R631" s="241"/>
      <c r="S631" s="241"/>
      <c r="T631" s="242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243" t="s">
        <v>148</v>
      </c>
      <c r="AU631" s="243" t="s">
        <v>91</v>
      </c>
      <c r="AV631" s="13" t="s">
        <v>89</v>
      </c>
      <c r="AW631" s="13" t="s">
        <v>36</v>
      </c>
      <c r="AX631" s="13" t="s">
        <v>81</v>
      </c>
      <c r="AY631" s="243" t="s">
        <v>139</v>
      </c>
    </row>
    <row r="632" s="14" customFormat="1">
      <c r="A632" s="14"/>
      <c r="B632" s="244"/>
      <c r="C632" s="245"/>
      <c r="D632" s="235" t="s">
        <v>148</v>
      </c>
      <c r="E632" s="246" t="s">
        <v>1</v>
      </c>
      <c r="F632" s="247" t="s">
        <v>642</v>
      </c>
      <c r="G632" s="245"/>
      <c r="H632" s="248">
        <v>4</v>
      </c>
      <c r="I632" s="249"/>
      <c r="J632" s="245"/>
      <c r="K632" s="245"/>
      <c r="L632" s="250"/>
      <c r="M632" s="251"/>
      <c r="N632" s="252"/>
      <c r="O632" s="252"/>
      <c r="P632" s="252"/>
      <c r="Q632" s="252"/>
      <c r="R632" s="252"/>
      <c r="S632" s="252"/>
      <c r="T632" s="253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T632" s="254" t="s">
        <v>148</v>
      </c>
      <c r="AU632" s="254" t="s">
        <v>91</v>
      </c>
      <c r="AV632" s="14" t="s">
        <v>91</v>
      </c>
      <c r="AW632" s="14" t="s">
        <v>36</v>
      </c>
      <c r="AX632" s="14" t="s">
        <v>81</v>
      </c>
      <c r="AY632" s="254" t="s">
        <v>139</v>
      </c>
    </row>
    <row r="633" s="13" customFormat="1">
      <c r="A633" s="13"/>
      <c r="B633" s="233"/>
      <c r="C633" s="234"/>
      <c r="D633" s="235" t="s">
        <v>148</v>
      </c>
      <c r="E633" s="236" t="s">
        <v>1</v>
      </c>
      <c r="F633" s="237" t="s">
        <v>406</v>
      </c>
      <c r="G633" s="234"/>
      <c r="H633" s="236" t="s">
        <v>1</v>
      </c>
      <c r="I633" s="238"/>
      <c r="J633" s="234"/>
      <c r="K633" s="234"/>
      <c r="L633" s="239"/>
      <c r="M633" s="240"/>
      <c r="N633" s="241"/>
      <c r="O633" s="241"/>
      <c r="P633" s="241"/>
      <c r="Q633" s="241"/>
      <c r="R633" s="241"/>
      <c r="S633" s="241"/>
      <c r="T633" s="242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243" t="s">
        <v>148</v>
      </c>
      <c r="AU633" s="243" t="s">
        <v>91</v>
      </c>
      <c r="AV633" s="13" t="s">
        <v>89</v>
      </c>
      <c r="AW633" s="13" t="s">
        <v>36</v>
      </c>
      <c r="AX633" s="13" t="s">
        <v>81</v>
      </c>
      <c r="AY633" s="243" t="s">
        <v>139</v>
      </c>
    </row>
    <row r="634" s="14" customFormat="1">
      <c r="A634" s="14"/>
      <c r="B634" s="244"/>
      <c r="C634" s="245"/>
      <c r="D634" s="235" t="s">
        <v>148</v>
      </c>
      <c r="E634" s="246" t="s">
        <v>1</v>
      </c>
      <c r="F634" s="247" t="s">
        <v>643</v>
      </c>
      <c r="G634" s="245"/>
      <c r="H634" s="248">
        <v>1</v>
      </c>
      <c r="I634" s="249"/>
      <c r="J634" s="245"/>
      <c r="K634" s="245"/>
      <c r="L634" s="250"/>
      <c r="M634" s="251"/>
      <c r="N634" s="252"/>
      <c r="O634" s="252"/>
      <c r="P634" s="252"/>
      <c r="Q634" s="252"/>
      <c r="R634" s="252"/>
      <c r="S634" s="252"/>
      <c r="T634" s="253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T634" s="254" t="s">
        <v>148</v>
      </c>
      <c r="AU634" s="254" t="s">
        <v>91</v>
      </c>
      <c r="AV634" s="14" t="s">
        <v>91</v>
      </c>
      <c r="AW634" s="14" t="s">
        <v>36</v>
      </c>
      <c r="AX634" s="14" t="s">
        <v>81</v>
      </c>
      <c r="AY634" s="254" t="s">
        <v>139</v>
      </c>
    </row>
    <row r="635" s="13" customFormat="1">
      <c r="A635" s="13"/>
      <c r="B635" s="233"/>
      <c r="C635" s="234"/>
      <c r="D635" s="235" t="s">
        <v>148</v>
      </c>
      <c r="E635" s="236" t="s">
        <v>1</v>
      </c>
      <c r="F635" s="237" t="s">
        <v>408</v>
      </c>
      <c r="G635" s="234"/>
      <c r="H635" s="236" t="s">
        <v>1</v>
      </c>
      <c r="I635" s="238"/>
      <c r="J635" s="234"/>
      <c r="K635" s="234"/>
      <c r="L635" s="239"/>
      <c r="M635" s="240"/>
      <c r="N635" s="241"/>
      <c r="O635" s="241"/>
      <c r="P635" s="241"/>
      <c r="Q635" s="241"/>
      <c r="R635" s="241"/>
      <c r="S635" s="241"/>
      <c r="T635" s="242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243" t="s">
        <v>148</v>
      </c>
      <c r="AU635" s="243" t="s">
        <v>91</v>
      </c>
      <c r="AV635" s="13" t="s">
        <v>89</v>
      </c>
      <c r="AW635" s="13" t="s">
        <v>36</v>
      </c>
      <c r="AX635" s="13" t="s">
        <v>81</v>
      </c>
      <c r="AY635" s="243" t="s">
        <v>139</v>
      </c>
    </row>
    <row r="636" s="14" customFormat="1">
      <c r="A636" s="14"/>
      <c r="B636" s="244"/>
      <c r="C636" s="245"/>
      <c r="D636" s="235" t="s">
        <v>148</v>
      </c>
      <c r="E636" s="246" t="s">
        <v>1</v>
      </c>
      <c r="F636" s="247" t="s">
        <v>644</v>
      </c>
      <c r="G636" s="245"/>
      <c r="H636" s="248">
        <v>1</v>
      </c>
      <c r="I636" s="249"/>
      <c r="J636" s="245"/>
      <c r="K636" s="245"/>
      <c r="L636" s="250"/>
      <c r="M636" s="251"/>
      <c r="N636" s="252"/>
      <c r="O636" s="252"/>
      <c r="P636" s="252"/>
      <c r="Q636" s="252"/>
      <c r="R636" s="252"/>
      <c r="S636" s="252"/>
      <c r="T636" s="253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T636" s="254" t="s">
        <v>148</v>
      </c>
      <c r="AU636" s="254" t="s">
        <v>91</v>
      </c>
      <c r="AV636" s="14" t="s">
        <v>91</v>
      </c>
      <c r="AW636" s="14" t="s">
        <v>36</v>
      </c>
      <c r="AX636" s="14" t="s">
        <v>81</v>
      </c>
      <c r="AY636" s="254" t="s">
        <v>139</v>
      </c>
    </row>
    <row r="637" s="15" customFormat="1">
      <c r="A637" s="15"/>
      <c r="B637" s="255"/>
      <c r="C637" s="256"/>
      <c r="D637" s="235" t="s">
        <v>148</v>
      </c>
      <c r="E637" s="257" t="s">
        <v>1</v>
      </c>
      <c r="F637" s="258" t="s">
        <v>151</v>
      </c>
      <c r="G637" s="256"/>
      <c r="H637" s="259">
        <v>6</v>
      </c>
      <c r="I637" s="260"/>
      <c r="J637" s="256"/>
      <c r="K637" s="256"/>
      <c r="L637" s="261"/>
      <c r="M637" s="262"/>
      <c r="N637" s="263"/>
      <c r="O637" s="263"/>
      <c r="P637" s="263"/>
      <c r="Q637" s="263"/>
      <c r="R637" s="263"/>
      <c r="S637" s="263"/>
      <c r="T637" s="264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T637" s="265" t="s">
        <v>148</v>
      </c>
      <c r="AU637" s="265" t="s">
        <v>91</v>
      </c>
      <c r="AV637" s="15" t="s">
        <v>146</v>
      </c>
      <c r="AW637" s="15" t="s">
        <v>36</v>
      </c>
      <c r="AX637" s="15" t="s">
        <v>89</v>
      </c>
      <c r="AY637" s="265" t="s">
        <v>139</v>
      </c>
    </row>
    <row r="638" s="2" customFormat="1" ht="33" customHeight="1">
      <c r="A638" s="40"/>
      <c r="B638" s="41"/>
      <c r="C638" s="281" t="s">
        <v>645</v>
      </c>
      <c r="D638" s="281" t="s">
        <v>317</v>
      </c>
      <c r="E638" s="282" t="s">
        <v>646</v>
      </c>
      <c r="F638" s="283" t="s">
        <v>647</v>
      </c>
      <c r="G638" s="284" t="s">
        <v>498</v>
      </c>
      <c r="H638" s="285">
        <v>5.0499999999999998</v>
      </c>
      <c r="I638" s="286"/>
      <c r="J638" s="287">
        <f>ROUND(I638*H638,2)</f>
        <v>0</v>
      </c>
      <c r="K638" s="283" t="s">
        <v>145</v>
      </c>
      <c r="L638" s="288"/>
      <c r="M638" s="289" t="s">
        <v>1</v>
      </c>
      <c r="N638" s="290" t="s">
        <v>46</v>
      </c>
      <c r="O638" s="93"/>
      <c r="P638" s="229">
        <f>O638*H638</f>
        <v>0</v>
      </c>
      <c r="Q638" s="229">
        <v>0.032000000000000001</v>
      </c>
      <c r="R638" s="229">
        <f>Q638*H638</f>
        <v>0.16159999999999999</v>
      </c>
      <c r="S638" s="229">
        <v>0</v>
      </c>
      <c r="T638" s="230">
        <f>S638*H638</f>
        <v>0</v>
      </c>
      <c r="U638" s="40"/>
      <c r="V638" s="40"/>
      <c r="W638" s="40"/>
      <c r="X638" s="40"/>
      <c r="Y638" s="40"/>
      <c r="Z638" s="40"/>
      <c r="AA638" s="40"/>
      <c r="AB638" s="40"/>
      <c r="AC638" s="40"/>
      <c r="AD638" s="40"/>
      <c r="AE638" s="40"/>
      <c r="AR638" s="231" t="s">
        <v>200</v>
      </c>
      <c r="AT638" s="231" t="s">
        <v>317</v>
      </c>
      <c r="AU638" s="231" t="s">
        <v>91</v>
      </c>
      <c r="AY638" s="19" t="s">
        <v>139</v>
      </c>
      <c r="BE638" s="232">
        <f>IF(N638="základní",J638,0)</f>
        <v>0</v>
      </c>
      <c r="BF638" s="232">
        <f>IF(N638="snížená",J638,0)</f>
        <v>0</v>
      </c>
      <c r="BG638" s="232">
        <f>IF(N638="zákl. přenesená",J638,0)</f>
        <v>0</v>
      </c>
      <c r="BH638" s="232">
        <f>IF(N638="sníž. přenesená",J638,0)</f>
        <v>0</v>
      </c>
      <c r="BI638" s="232">
        <f>IF(N638="nulová",J638,0)</f>
        <v>0</v>
      </c>
      <c r="BJ638" s="19" t="s">
        <v>89</v>
      </c>
      <c r="BK638" s="232">
        <f>ROUND(I638*H638,2)</f>
        <v>0</v>
      </c>
      <c r="BL638" s="19" t="s">
        <v>146</v>
      </c>
      <c r="BM638" s="231" t="s">
        <v>648</v>
      </c>
    </row>
    <row r="639" s="2" customFormat="1">
      <c r="A639" s="40"/>
      <c r="B639" s="41"/>
      <c r="C639" s="42"/>
      <c r="D639" s="235" t="s">
        <v>306</v>
      </c>
      <c r="E639" s="42"/>
      <c r="F639" s="277" t="s">
        <v>460</v>
      </c>
      <c r="G639" s="42"/>
      <c r="H639" s="42"/>
      <c r="I639" s="278"/>
      <c r="J639" s="42"/>
      <c r="K639" s="42"/>
      <c r="L639" s="46"/>
      <c r="M639" s="279"/>
      <c r="N639" s="280"/>
      <c r="O639" s="93"/>
      <c r="P639" s="93"/>
      <c r="Q639" s="93"/>
      <c r="R639" s="93"/>
      <c r="S639" s="93"/>
      <c r="T639" s="94"/>
      <c r="U639" s="40"/>
      <c r="V639" s="40"/>
      <c r="W639" s="40"/>
      <c r="X639" s="40"/>
      <c r="Y639" s="40"/>
      <c r="Z639" s="40"/>
      <c r="AA639" s="40"/>
      <c r="AB639" s="40"/>
      <c r="AC639" s="40"/>
      <c r="AD639" s="40"/>
      <c r="AE639" s="40"/>
      <c r="AT639" s="19" t="s">
        <v>306</v>
      </c>
      <c r="AU639" s="19" t="s">
        <v>91</v>
      </c>
    </row>
    <row r="640" s="13" customFormat="1">
      <c r="A640" s="13"/>
      <c r="B640" s="233"/>
      <c r="C640" s="234"/>
      <c r="D640" s="235" t="s">
        <v>148</v>
      </c>
      <c r="E640" s="236" t="s">
        <v>1</v>
      </c>
      <c r="F640" s="237" t="s">
        <v>453</v>
      </c>
      <c r="G640" s="234"/>
      <c r="H640" s="236" t="s">
        <v>1</v>
      </c>
      <c r="I640" s="238"/>
      <c r="J640" s="234"/>
      <c r="K640" s="234"/>
      <c r="L640" s="239"/>
      <c r="M640" s="240"/>
      <c r="N640" s="241"/>
      <c r="O640" s="241"/>
      <c r="P640" s="241"/>
      <c r="Q640" s="241"/>
      <c r="R640" s="241"/>
      <c r="S640" s="241"/>
      <c r="T640" s="242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243" t="s">
        <v>148</v>
      </c>
      <c r="AU640" s="243" t="s">
        <v>91</v>
      </c>
      <c r="AV640" s="13" t="s">
        <v>89</v>
      </c>
      <c r="AW640" s="13" t="s">
        <v>36</v>
      </c>
      <c r="AX640" s="13" t="s">
        <v>81</v>
      </c>
      <c r="AY640" s="243" t="s">
        <v>139</v>
      </c>
    </row>
    <row r="641" s="13" customFormat="1">
      <c r="A641" s="13"/>
      <c r="B641" s="233"/>
      <c r="C641" s="234"/>
      <c r="D641" s="235" t="s">
        <v>148</v>
      </c>
      <c r="E641" s="236" t="s">
        <v>1</v>
      </c>
      <c r="F641" s="237" t="s">
        <v>240</v>
      </c>
      <c r="G641" s="234"/>
      <c r="H641" s="236" t="s">
        <v>1</v>
      </c>
      <c r="I641" s="238"/>
      <c r="J641" s="234"/>
      <c r="K641" s="234"/>
      <c r="L641" s="239"/>
      <c r="M641" s="240"/>
      <c r="N641" s="241"/>
      <c r="O641" s="241"/>
      <c r="P641" s="241"/>
      <c r="Q641" s="241"/>
      <c r="R641" s="241"/>
      <c r="S641" s="241"/>
      <c r="T641" s="242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T641" s="243" t="s">
        <v>148</v>
      </c>
      <c r="AU641" s="243" t="s">
        <v>91</v>
      </c>
      <c r="AV641" s="13" t="s">
        <v>89</v>
      </c>
      <c r="AW641" s="13" t="s">
        <v>36</v>
      </c>
      <c r="AX641" s="13" t="s">
        <v>81</v>
      </c>
      <c r="AY641" s="243" t="s">
        <v>139</v>
      </c>
    </row>
    <row r="642" s="14" customFormat="1">
      <c r="A642" s="14"/>
      <c r="B642" s="244"/>
      <c r="C642" s="245"/>
      <c r="D642" s="235" t="s">
        <v>148</v>
      </c>
      <c r="E642" s="246" t="s">
        <v>1</v>
      </c>
      <c r="F642" s="247" t="s">
        <v>649</v>
      </c>
      <c r="G642" s="245"/>
      <c r="H642" s="248">
        <v>4.04</v>
      </c>
      <c r="I642" s="249"/>
      <c r="J642" s="245"/>
      <c r="K642" s="245"/>
      <c r="L642" s="250"/>
      <c r="M642" s="251"/>
      <c r="N642" s="252"/>
      <c r="O642" s="252"/>
      <c r="P642" s="252"/>
      <c r="Q642" s="252"/>
      <c r="R642" s="252"/>
      <c r="S642" s="252"/>
      <c r="T642" s="253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T642" s="254" t="s">
        <v>148</v>
      </c>
      <c r="AU642" s="254" t="s">
        <v>91</v>
      </c>
      <c r="AV642" s="14" t="s">
        <v>91</v>
      </c>
      <c r="AW642" s="14" t="s">
        <v>36</v>
      </c>
      <c r="AX642" s="14" t="s">
        <v>81</v>
      </c>
      <c r="AY642" s="254" t="s">
        <v>139</v>
      </c>
    </row>
    <row r="643" s="13" customFormat="1">
      <c r="A643" s="13"/>
      <c r="B643" s="233"/>
      <c r="C643" s="234"/>
      <c r="D643" s="235" t="s">
        <v>148</v>
      </c>
      <c r="E643" s="236" t="s">
        <v>1</v>
      </c>
      <c r="F643" s="237" t="s">
        <v>406</v>
      </c>
      <c r="G643" s="234"/>
      <c r="H643" s="236" t="s">
        <v>1</v>
      </c>
      <c r="I643" s="238"/>
      <c r="J643" s="234"/>
      <c r="K643" s="234"/>
      <c r="L643" s="239"/>
      <c r="M643" s="240"/>
      <c r="N643" s="241"/>
      <c r="O643" s="241"/>
      <c r="P643" s="241"/>
      <c r="Q643" s="241"/>
      <c r="R643" s="241"/>
      <c r="S643" s="241"/>
      <c r="T643" s="242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43" t="s">
        <v>148</v>
      </c>
      <c r="AU643" s="243" t="s">
        <v>91</v>
      </c>
      <c r="AV643" s="13" t="s">
        <v>89</v>
      </c>
      <c r="AW643" s="13" t="s">
        <v>36</v>
      </c>
      <c r="AX643" s="13" t="s">
        <v>81</v>
      </c>
      <c r="AY643" s="243" t="s">
        <v>139</v>
      </c>
    </row>
    <row r="644" s="14" customFormat="1">
      <c r="A644" s="14"/>
      <c r="B644" s="244"/>
      <c r="C644" s="245"/>
      <c r="D644" s="235" t="s">
        <v>148</v>
      </c>
      <c r="E644" s="246" t="s">
        <v>1</v>
      </c>
      <c r="F644" s="247" t="s">
        <v>650</v>
      </c>
      <c r="G644" s="245"/>
      <c r="H644" s="248">
        <v>1.01</v>
      </c>
      <c r="I644" s="249"/>
      <c r="J644" s="245"/>
      <c r="K644" s="245"/>
      <c r="L644" s="250"/>
      <c r="M644" s="251"/>
      <c r="N644" s="252"/>
      <c r="O644" s="252"/>
      <c r="P644" s="252"/>
      <c r="Q644" s="252"/>
      <c r="R644" s="252"/>
      <c r="S644" s="252"/>
      <c r="T644" s="253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T644" s="254" t="s">
        <v>148</v>
      </c>
      <c r="AU644" s="254" t="s">
        <v>91</v>
      </c>
      <c r="AV644" s="14" t="s">
        <v>91</v>
      </c>
      <c r="AW644" s="14" t="s">
        <v>36</v>
      </c>
      <c r="AX644" s="14" t="s">
        <v>81</v>
      </c>
      <c r="AY644" s="254" t="s">
        <v>139</v>
      </c>
    </row>
    <row r="645" s="15" customFormat="1">
      <c r="A645" s="15"/>
      <c r="B645" s="255"/>
      <c r="C645" s="256"/>
      <c r="D645" s="235" t="s">
        <v>148</v>
      </c>
      <c r="E645" s="257" t="s">
        <v>1</v>
      </c>
      <c r="F645" s="258" t="s">
        <v>151</v>
      </c>
      <c r="G645" s="256"/>
      <c r="H645" s="259">
        <v>5.0499999999999998</v>
      </c>
      <c r="I645" s="260"/>
      <c r="J645" s="256"/>
      <c r="K645" s="256"/>
      <c r="L645" s="261"/>
      <c r="M645" s="262"/>
      <c r="N645" s="263"/>
      <c r="O645" s="263"/>
      <c r="P645" s="263"/>
      <c r="Q645" s="263"/>
      <c r="R645" s="263"/>
      <c r="S645" s="263"/>
      <c r="T645" s="264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T645" s="265" t="s">
        <v>148</v>
      </c>
      <c r="AU645" s="265" t="s">
        <v>91</v>
      </c>
      <c r="AV645" s="15" t="s">
        <v>146</v>
      </c>
      <c r="AW645" s="15" t="s">
        <v>36</v>
      </c>
      <c r="AX645" s="15" t="s">
        <v>89</v>
      </c>
      <c r="AY645" s="265" t="s">
        <v>139</v>
      </c>
    </row>
    <row r="646" s="2" customFormat="1" ht="33" customHeight="1">
      <c r="A646" s="40"/>
      <c r="B646" s="41"/>
      <c r="C646" s="281" t="s">
        <v>651</v>
      </c>
      <c r="D646" s="281" t="s">
        <v>317</v>
      </c>
      <c r="E646" s="282" t="s">
        <v>652</v>
      </c>
      <c r="F646" s="283" t="s">
        <v>653</v>
      </c>
      <c r="G646" s="284" t="s">
        <v>498</v>
      </c>
      <c r="H646" s="285">
        <v>1.01</v>
      </c>
      <c r="I646" s="286"/>
      <c r="J646" s="287">
        <f>ROUND(I646*H646,2)</f>
        <v>0</v>
      </c>
      <c r="K646" s="283" t="s">
        <v>145</v>
      </c>
      <c r="L646" s="288"/>
      <c r="M646" s="289" t="s">
        <v>1</v>
      </c>
      <c r="N646" s="290" t="s">
        <v>46</v>
      </c>
      <c r="O646" s="93"/>
      <c r="P646" s="229">
        <f>O646*H646</f>
        <v>0</v>
      </c>
      <c r="Q646" s="229">
        <v>0.031399999999999997</v>
      </c>
      <c r="R646" s="229">
        <f>Q646*H646</f>
        <v>0.031713999999999999</v>
      </c>
      <c r="S646" s="229">
        <v>0</v>
      </c>
      <c r="T646" s="230">
        <f>S646*H646</f>
        <v>0</v>
      </c>
      <c r="U646" s="40"/>
      <c r="V646" s="40"/>
      <c r="W646" s="40"/>
      <c r="X646" s="40"/>
      <c r="Y646" s="40"/>
      <c r="Z646" s="40"/>
      <c r="AA646" s="40"/>
      <c r="AB646" s="40"/>
      <c r="AC646" s="40"/>
      <c r="AD646" s="40"/>
      <c r="AE646" s="40"/>
      <c r="AR646" s="231" t="s">
        <v>200</v>
      </c>
      <c r="AT646" s="231" t="s">
        <v>317</v>
      </c>
      <c r="AU646" s="231" t="s">
        <v>91</v>
      </c>
      <c r="AY646" s="19" t="s">
        <v>139</v>
      </c>
      <c r="BE646" s="232">
        <f>IF(N646="základní",J646,0)</f>
        <v>0</v>
      </c>
      <c r="BF646" s="232">
        <f>IF(N646="snížená",J646,0)</f>
        <v>0</v>
      </c>
      <c r="BG646" s="232">
        <f>IF(N646="zákl. přenesená",J646,0)</f>
        <v>0</v>
      </c>
      <c r="BH646" s="232">
        <f>IF(N646="sníž. přenesená",J646,0)</f>
        <v>0</v>
      </c>
      <c r="BI646" s="232">
        <f>IF(N646="nulová",J646,0)</f>
        <v>0</v>
      </c>
      <c r="BJ646" s="19" t="s">
        <v>89</v>
      </c>
      <c r="BK646" s="232">
        <f>ROUND(I646*H646,2)</f>
        <v>0</v>
      </c>
      <c r="BL646" s="19" t="s">
        <v>146</v>
      </c>
      <c r="BM646" s="231" t="s">
        <v>654</v>
      </c>
    </row>
    <row r="647" s="13" customFormat="1">
      <c r="A647" s="13"/>
      <c r="B647" s="233"/>
      <c r="C647" s="234"/>
      <c r="D647" s="235" t="s">
        <v>148</v>
      </c>
      <c r="E647" s="236" t="s">
        <v>1</v>
      </c>
      <c r="F647" s="237" t="s">
        <v>408</v>
      </c>
      <c r="G647" s="234"/>
      <c r="H647" s="236" t="s">
        <v>1</v>
      </c>
      <c r="I647" s="238"/>
      <c r="J647" s="234"/>
      <c r="K647" s="234"/>
      <c r="L647" s="239"/>
      <c r="M647" s="240"/>
      <c r="N647" s="241"/>
      <c r="O647" s="241"/>
      <c r="P647" s="241"/>
      <c r="Q647" s="241"/>
      <c r="R647" s="241"/>
      <c r="S647" s="241"/>
      <c r="T647" s="242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243" t="s">
        <v>148</v>
      </c>
      <c r="AU647" s="243" t="s">
        <v>91</v>
      </c>
      <c r="AV647" s="13" t="s">
        <v>89</v>
      </c>
      <c r="AW647" s="13" t="s">
        <v>36</v>
      </c>
      <c r="AX647" s="13" t="s">
        <v>81</v>
      </c>
      <c r="AY647" s="243" t="s">
        <v>139</v>
      </c>
    </row>
    <row r="648" s="14" customFormat="1">
      <c r="A648" s="14"/>
      <c r="B648" s="244"/>
      <c r="C648" s="245"/>
      <c r="D648" s="235" t="s">
        <v>148</v>
      </c>
      <c r="E648" s="246" t="s">
        <v>1</v>
      </c>
      <c r="F648" s="247" t="s">
        <v>655</v>
      </c>
      <c r="G648" s="245"/>
      <c r="H648" s="248">
        <v>1.01</v>
      </c>
      <c r="I648" s="249"/>
      <c r="J648" s="245"/>
      <c r="K648" s="245"/>
      <c r="L648" s="250"/>
      <c r="M648" s="251"/>
      <c r="N648" s="252"/>
      <c r="O648" s="252"/>
      <c r="P648" s="252"/>
      <c r="Q648" s="252"/>
      <c r="R648" s="252"/>
      <c r="S648" s="252"/>
      <c r="T648" s="253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T648" s="254" t="s">
        <v>148</v>
      </c>
      <c r="AU648" s="254" t="s">
        <v>91</v>
      </c>
      <c r="AV648" s="14" t="s">
        <v>91</v>
      </c>
      <c r="AW648" s="14" t="s">
        <v>36</v>
      </c>
      <c r="AX648" s="14" t="s">
        <v>81</v>
      </c>
      <c r="AY648" s="254" t="s">
        <v>139</v>
      </c>
    </row>
    <row r="649" s="15" customFormat="1">
      <c r="A649" s="15"/>
      <c r="B649" s="255"/>
      <c r="C649" s="256"/>
      <c r="D649" s="235" t="s">
        <v>148</v>
      </c>
      <c r="E649" s="257" t="s">
        <v>1</v>
      </c>
      <c r="F649" s="258" t="s">
        <v>151</v>
      </c>
      <c r="G649" s="256"/>
      <c r="H649" s="259">
        <v>1.01</v>
      </c>
      <c r="I649" s="260"/>
      <c r="J649" s="256"/>
      <c r="K649" s="256"/>
      <c r="L649" s="261"/>
      <c r="M649" s="262"/>
      <c r="N649" s="263"/>
      <c r="O649" s="263"/>
      <c r="P649" s="263"/>
      <c r="Q649" s="263"/>
      <c r="R649" s="263"/>
      <c r="S649" s="263"/>
      <c r="T649" s="264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T649" s="265" t="s">
        <v>148</v>
      </c>
      <c r="AU649" s="265" t="s">
        <v>91</v>
      </c>
      <c r="AV649" s="15" t="s">
        <v>146</v>
      </c>
      <c r="AW649" s="15" t="s">
        <v>36</v>
      </c>
      <c r="AX649" s="15" t="s">
        <v>89</v>
      </c>
      <c r="AY649" s="265" t="s">
        <v>139</v>
      </c>
    </row>
    <row r="650" s="2" customFormat="1" ht="24.15" customHeight="1">
      <c r="A650" s="40"/>
      <c r="B650" s="41"/>
      <c r="C650" s="220" t="s">
        <v>656</v>
      </c>
      <c r="D650" s="220" t="s">
        <v>141</v>
      </c>
      <c r="E650" s="221" t="s">
        <v>657</v>
      </c>
      <c r="F650" s="222" t="s">
        <v>658</v>
      </c>
      <c r="G650" s="223" t="s">
        <v>498</v>
      </c>
      <c r="H650" s="224">
        <v>4</v>
      </c>
      <c r="I650" s="225"/>
      <c r="J650" s="226">
        <f>ROUND(I650*H650,2)</f>
        <v>0</v>
      </c>
      <c r="K650" s="222" t="s">
        <v>145</v>
      </c>
      <c r="L650" s="46"/>
      <c r="M650" s="227" t="s">
        <v>1</v>
      </c>
      <c r="N650" s="228" t="s">
        <v>46</v>
      </c>
      <c r="O650" s="93"/>
      <c r="P650" s="229">
        <f>O650*H650</f>
        <v>0</v>
      </c>
      <c r="Q650" s="229">
        <v>0.0042900000000000004</v>
      </c>
      <c r="R650" s="229">
        <f>Q650*H650</f>
        <v>0.017160000000000002</v>
      </c>
      <c r="S650" s="229">
        <v>0</v>
      </c>
      <c r="T650" s="230">
        <f>S650*H650</f>
        <v>0</v>
      </c>
      <c r="U650" s="40"/>
      <c r="V650" s="40"/>
      <c r="W650" s="40"/>
      <c r="X650" s="40"/>
      <c r="Y650" s="40"/>
      <c r="Z650" s="40"/>
      <c r="AA650" s="40"/>
      <c r="AB650" s="40"/>
      <c r="AC650" s="40"/>
      <c r="AD650" s="40"/>
      <c r="AE650" s="40"/>
      <c r="AR650" s="231" t="s">
        <v>146</v>
      </c>
      <c r="AT650" s="231" t="s">
        <v>141</v>
      </c>
      <c r="AU650" s="231" t="s">
        <v>91</v>
      </c>
      <c r="AY650" s="19" t="s">
        <v>139</v>
      </c>
      <c r="BE650" s="232">
        <f>IF(N650="základní",J650,0)</f>
        <v>0</v>
      </c>
      <c r="BF650" s="232">
        <f>IF(N650="snížená",J650,0)</f>
        <v>0</v>
      </c>
      <c r="BG650" s="232">
        <f>IF(N650="zákl. přenesená",J650,0)</f>
        <v>0</v>
      </c>
      <c r="BH650" s="232">
        <f>IF(N650="sníž. přenesená",J650,0)</f>
        <v>0</v>
      </c>
      <c r="BI650" s="232">
        <f>IF(N650="nulová",J650,0)</f>
        <v>0</v>
      </c>
      <c r="BJ650" s="19" t="s">
        <v>89</v>
      </c>
      <c r="BK650" s="232">
        <f>ROUND(I650*H650,2)</f>
        <v>0</v>
      </c>
      <c r="BL650" s="19" t="s">
        <v>146</v>
      </c>
      <c r="BM650" s="231" t="s">
        <v>659</v>
      </c>
    </row>
    <row r="651" s="13" customFormat="1">
      <c r="A651" s="13"/>
      <c r="B651" s="233"/>
      <c r="C651" s="234"/>
      <c r="D651" s="235" t="s">
        <v>148</v>
      </c>
      <c r="E651" s="236" t="s">
        <v>1</v>
      </c>
      <c r="F651" s="237" t="s">
        <v>453</v>
      </c>
      <c r="G651" s="234"/>
      <c r="H651" s="236" t="s">
        <v>1</v>
      </c>
      <c r="I651" s="238"/>
      <c r="J651" s="234"/>
      <c r="K651" s="234"/>
      <c r="L651" s="239"/>
      <c r="M651" s="240"/>
      <c r="N651" s="241"/>
      <c r="O651" s="241"/>
      <c r="P651" s="241"/>
      <c r="Q651" s="241"/>
      <c r="R651" s="241"/>
      <c r="S651" s="241"/>
      <c r="T651" s="242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243" t="s">
        <v>148</v>
      </c>
      <c r="AU651" s="243" t="s">
        <v>91</v>
      </c>
      <c r="AV651" s="13" t="s">
        <v>89</v>
      </c>
      <c r="AW651" s="13" t="s">
        <v>36</v>
      </c>
      <c r="AX651" s="13" t="s">
        <v>81</v>
      </c>
      <c r="AY651" s="243" t="s">
        <v>139</v>
      </c>
    </row>
    <row r="652" s="13" customFormat="1">
      <c r="A652" s="13"/>
      <c r="B652" s="233"/>
      <c r="C652" s="234"/>
      <c r="D652" s="235" t="s">
        <v>148</v>
      </c>
      <c r="E652" s="236" t="s">
        <v>1</v>
      </c>
      <c r="F652" s="237" t="s">
        <v>240</v>
      </c>
      <c r="G652" s="234"/>
      <c r="H652" s="236" t="s">
        <v>1</v>
      </c>
      <c r="I652" s="238"/>
      <c r="J652" s="234"/>
      <c r="K652" s="234"/>
      <c r="L652" s="239"/>
      <c r="M652" s="240"/>
      <c r="N652" s="241"/>
      <c r="O652" s="241"/>
      <c r="P652" s="241"/>
      <c r="Q652" s="241"/>
      <c r="R652" s="241"/>
      <c r="S652" s="241"/>
      <c r="T652" s="242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243" t="s">
        <v>148</v>
      </c>
      <c r="AU652" s="243" t="s">
        <v>91</v>
      </c>
      <c r="AV652" s="13" t="s">
        <v>89</v>
      </c>
      <c r="AW652" s="13" t="s">
        <v>36</v>
      </c>
      <c r="AX652" s="13" t="s">
        <v>81</v>
      </c>
      <c r="AY652" s="243" t="s">
        <v>139</v>
      </c>
    </row>
    <row r="653" s="14" customFormat="1">
      <c r="A653" s="14"/>
      <c r="B653" s="244"/>
      <c r="C653" s="245"/>
      <c r="D653" s="235" t="s">
        <v>148</v>
      </c>
      <c r="E653" s="246" t="s">
        <v>1</v>
      </c>
      <c r="F653" s="247" t="s">
        <v>660</v>
      </c>
      <c r="G653" s="245"/>
      <c r="H653" s="248">
        <v>4</v>
      </c>
      <c r="I653" s="249"/>
      <c r="J653" s="245"/>
      <c r="K653" s="245"/>
      <c r="L653" s="250"/>
      <c r="M653" s="251"/>
      <c r="N653" s="252"/>
      <c r="O653" s="252"/>
      <c r="P653" s="252"/>
      <c r="Q653" s="252"/>
      <c r="R653" s="252"/>
      <c r="S653" s="252"/>
      <c r="T653" s="253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T653" s="254" t="s">
        <v>148</v>
      </c>
      <c r="AU653" s="254" t="s">
        <v>91</v>
      </c>
      <c r="AV653" s="14" t="s">
        <v>91</v>
      </c>
      <c r="AW653" s="14" t="s">
        <v>36</v>
      </c>
      <c r="AX653" s="14" t="s">
        <v>81</v>
      </c>
      <c r="AY653" s="254" t="s">
        <v>139</v>
      </c>
    </row>
    <row r="654" s="15" customFormat="1">
      <c r="A654" s="15"/>
      <c r="B654" s="255"/>
      <c r="C654" s="256"/>
      <c r="D654" s="235" t="s">
        <v>148</v>
      </c>
      <c r="E654" s="257" t="s">
        <v>1</v>
      </c>
      <c r="F654" s="258" t="s">
        <v>151</v>
      </c>
      <c r="G654" s="256"/>
      <c r="H654" s="259">
        <v>4</v>
      </c>
      <c r="I654" s="260"/>
      <c r="J654" s="256"/>
      <c r="K654" s="256"/>
      <c r="L654" s="261"/>
      <c r="M654" s="262"/>
      <c r="N654" s="263"/>
      <c r="O654" s="263"/>
      <c r="P654" s="263"/>
      <c r="Q654" s="263"/>
      <c r="R654" s="263"/>
      <c r="S654" s="263"/>
      <c r="T654" s="264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T654" s="265" t="s">
        <v>148</v>
      </c>
      <c r="AU654" s="265" t="s">
        <v>91</v>
      </c>
      <c r="AV654" s="15" t="s">
        <v>146</v>
      </c>
      <c r="AW654" s="15" t="s">
        <v>36</v>
      </c>
      <c r="AX654" s="15" t="s">
        <v>89</v>
      </c>
      <c r="AY654" s="265" t="s">
        <v>139</v>
      </c>
    </row>
    <row r="655" s="2" customFormat="1" ht="33" customHeight="1">
      <c r="A655" s="40"/>
      <c r="B655" s="41"/>
      <c r="C655" s="281" t="s">
        <v>661</v>
      </c>
      <c r="D655" s="281" t="s">
        <v>317</v>
      </c>
      <c r="E655" s="282" t="s">
        <v>662</v>
      </c>
      <c r="F655" s="283" t="s">
        <v>663</v>
      </c>
      <c r="G655" s="284" t="s">
        <v>498</v>
      </c>
      <c r="H655" s="285">
        <v>2.02</v>
      </c>
      <c r="I655" s="286"/>
      <c r="J655" s="287">
        <f>ROUND(I655*H655,2)</f>
        <v>0</v>
      </c>
      <c r="K655" s="283" t="s">
        <v>145</v>
      </c>
      <c r="L655" s="288"/>
      <c r="M655" s="289" t="s">
        <v>1</v>
      </c>
      <c r="N655" s="290" t="s">
        <v>46</v>
      </c>
      <c r="O655" s="93"/>
      <c r="P655" s="229">
        <f>O655*H655</f>
        <v>0</v>
      </c>
      <c r="Q655" s="229">
        <v>0.042000000000000003</v>
      </c>
      <c r="R655" s="229">
        <f>Q655*H655</f>
        <v>0.084840000000000013</v>
      </c>
      <c r="S655" s="229">
        <v>0</v>
      </c>
      <c r="T655" s="230">
        <f>S655*H655</f>
        <v>0</v>
      </c>
      <c r="U655" s="40"/>
      <c r="V655" s="40"/>
      <c r="W655" s="40"/>
      <c r="X655" s="40"/>
      <c r="Y655" s="40"/>
      <c r="Z655" s="40"/>
      <c r="AA655" s="40"/>
      <c r="AB655" s="40"/>
      <c r="AC655" s="40"/>
      <c r="AD655" s="40"/>
      <c r="AE655" s="40"/>
      <c r="AR655" s="231" t="s">
        <v>200</v>
      </c>
      <c r="AT655" s="231" t="s">
        <v>317</v>
      </c>
      <c r="AU655" s="231" t="s">
        <v>91</v>
      </c>
      <c r="AY655" s="19" t="s">
        <v>139</v>
      </c>
      <c r="BE655" s="232">
        <f>IF(N655="základní",J655,0)</f>
        <v>0</v>
      </c>
      <c r="BF655" s="232">
        <f>IF(N655="snížená",J655,0)</f>
        <v>0</v>
      </c>
      <c r="BG655" s="232">
        <f>IF(N655="zákl. přenesená",J655,0)</f>
        <v>0</v>
      </c>
      <c r="BH655" s="232">
        <f>IF(N655="sníž. přenesená",J655,0)</f>
        <v>0</v>
      </c>
      <c r="BI655" s="232">
        <f>IF(N655="nulová",J655,0)</f>
        <v>0</v>
      </c>
      <c r="BJ655" s="19" t="s">
        <v>89</v>
      </c>
      <c r="BK655" s="232">
        <f>ROUND(I655*H655,2)</f>
        <v>0</v>
      </c>
      <c r="BL655" s="19" t="s">
        <v>146</v>
      </c>
      <c r="BM655" s="231" t="s">
        <v>664</v>
      </c>
    </row>
    <row r="656" s="2" customFormat="1">
      <c r="A656" s="40"/>
      <c r="B656" s="41"/>
      <c r="C656" s="42"/>
      <c r="D656" s="235" t="s">
        <v>306</v>
      </c>
      <c r="E656" s="42"/>
      <c r="F656" s="277" t="s">
        <v>460</v>
      </c>
      <c r="G656" s="42"/>
      <c r="H656" s="42"/>
      <c r="I656" s="278"/>
      <c r="J656" s="42"/>
      <c r="K656" s="42"/>
      <c r="L656" s="46"/>
      <c r="M656" s="279"/>
      <c r="N656" s="280"/>
      <c r="O656" s="93"/>
      <c r="P656" s="93"/>
      <c r="Q656" s="93"/>
      <c r="R656" s="93"/>
      <c r="S656" s="93"/>
      <c r="T656" s="94"/>
      <c r="U656" s="40"/>
      <c r="V656" s="40"/>
      <c r="W656" s="40"/>
      <c r="X656" s="40"/>
      <c r="Y656" s="40"/>
      <c r="Z656" s="40"/>
      <c r="AA656" s="40"/>
      <c r="AB656" s="40"/>
      <c r="AC656" s="40"/>
      <c r="AD656" s="40"/>
      <c r="AE656" s="40"/>
      <c r="AT656" s="19" t="s">
        <v>306</v>
      </c>
      <c r="AU656" s="19" t="s">
        <v>91</v>
      </c>
    </row>
    <row r="657" s="13" customFormat="1">
      <c r="A657" s="13"/>
      <c r="B657" s="233"/>
      <c r="C657" s="234"/>
      <c r="D657" s="235" t="s">
        <v>148</v>
      </c>
      <c r="E657" s="236" t="s">
        <v>1</v>
      </c>
      <c r="F657" s="237" t="s">
        <v>453</v>
      </c>
      <c r="G657" s="234"/>
      <c r="H657" s="236" t="s">
        <v>1</v>
      </c>
      <c r="I657" s="238"/>
      <c r="J657" s="234"/>
      <c r="K657" s="234"/>
      <c r="L657" s="239"/>
      <c r="M657" s="240"/>
      <c r="N657" s="241"/>
      <c r="O657" s="241"/>
      <c r="P657" s="241"/>
      <c r="Q657" s="241"/>
      <c r="R657" s="241"/>
      <c r="S657" s="241"/>
      <c r="T657" s="242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43" t="s">
        <v>148</v>
      </c>
      <c r="AU657" s="243" t="s">
        <v>91</v>
      </c>
      <c r="AV657" s="13" t="s">
        <v>89</v>
      </c>
      <c r="AW657" s="13" t="s">
        <v>36</v>
      </c>
      <c r="AX657" s="13" t="s">
        <v>81</v>
      </c>
      <c r="AY657" s="243" t="s">
        <v>139</v>
      </c>
    </row>
    <row r="658" s="13" customFormat="1">
      <c r="A658" s="13"/>
      <c r="B658" s="233"/>
      <c r="C658" s="234"/>
      <c r="D658" s="235" t="s">
        <v>148</v>
      </c>
      <c r="E658" s="236" t="s">
        <v>1</v>
      </c>
      <c r="F658" s="237" t="s">
        <v>240</v>
      </c>
      <c r="G658" s="234"/>
      <c r="H658" s="236" t="s">
        <v>1</v>
      </c>
      <c r="I658" s="238"/>
      <c r="J658" s="234"/>
      <c r="K658" s="234"/>
      <c r="L658" s="239"/>
      <c r="M658" s="240"/>
      <c r="N658" s="241"/>
      <c r="O658" s="241"/>
      <c r="P658" s="241"/>
      <c r="Q658" s="241"/>
      <c r="R658" s="241"/>
      <c r="S658" s="241"/>
      <c r="T658" s="242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243" t="s">
        <v>148</v>
      </c>
      <c r="AU658" s="243" t="s">
        <v>91</v>
      </c>
      <c r="AV658" s="13" t="s">
        <v>89</v>
      </c>
      <c r="AW658" s="13" t="s">
        <v>36</v>
      </c>
      <c r="AX658" s="13" t="s">
        <v>81</v>
      </c>
      <c r="AY658" s="243" t="s">
        <v>139</v>
      </c>
    </row>
    <row r="659" s="14" customFormat="1">
      <c r="A659" s="14"/>
      <c r="B659" s="244"/>
      <c r="C659" s="245"/>
      <c r="D659" s="235" t="s">
        <v>148</v>
      </c>
      <c r="E659" s="246" t="s">
        <v>1</v>
      </c>
      <c r="F659" s="247" t="s">
        <v>665</v>
      </c>
      <c r="G659" s="245"/>
      <c r="H659" s="248">
        <v>2.02</v>
      </c>
      <c r="I659" s="249"/>
      <c r="J659" s="245"/>
      <c r="K659" s="245"/>
      <c r="L659" s="250"/>
      <c r="M659" s="251"/>
      <c r="N659" s="252"/>
      <c r="O659" s="252"/>
      <c r="P659" s="252"/>
      <c r="Q659" s="252"/>
      <c r="R659" s="252"/>
      <c r="S659" s="252"/>
      <c r="T659" s="253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T659" s="254" t="s">
        <v>148</v>
      </c>
      <c r="AU659" s="254" t="s">
        <v>91</v>
      </c>
      <c r="AV659" s="14" t="s">
        <v>91</v>
      </c>
      <c r="AW659" s="14" t="s">
        <v>36</v>
      </c>
      <c r="AX659" s="14" t="s">
        <v>81</v>
      </c>
      <c r="AY659" s="254" t="s">
        <v>139</v>
      </c>
    </row>
    <row r="660" s="15" customFormat="1">
      <c r="A660" s="15"/>
      <c r="B660" s="255"/>
      <c r="C660" s="256"/>
      <c r="D660" s="235" t="s">
        <v>148</v>
      </c>
      <c r="E660" s="257" t="s">
        <v>1</v>
      </c>
      <c r="F660" s="258" t="s">
        <v>151</v>
      </c>
      <c r="G660" s="256"/>
      <c r="H660" s="259">
        <v>2.02</v>
      </c>
      <c r="I660" s="260"/>
      <c r="J660" s="256"/>
      <c r="K660" s="256"/>
      <c r="L660" s="261"/>
      <c r="M660" s="262"/>
      <c r="N660" s="263"/>
      <c r="O660" s="263"/>
      <c r="P660" s="263"/>
      <c r="Q660" s="263"/>
      <c r="R660" s="263"/>
      <c r="S660" s="263"/>
      <c r="T660" s="264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T660" s="265" t="s">
        <v>148</v>
      </c>
      <c r="AU660" s="265" t="s">
        <v>91</v>
      </c>
      <c r="AV660" s="15" t="s">
        <v>146</v>
      </c>
      <c r="AW660" s="15" t="s">
        <v>36</v>
      </c>
      <c r="AX660" s="15" t="s">
        <v>89</v>
      </c>
      <c r="AY660" s="265" t="s">
        <v>139</v>
      </c>
    </row>
    <row r="661" s="2" customFormat="1" ht="33" customHeight="1">
      <c r="A661" s="40"/>
      <c r="B661" s="41"/>
      <c r="C661" s="281" t="s">
        <v>666</v>
      </c>
      <c r="D661" s="281" t="s">
        <v>317</v>
      </c>
      <c r="E661" s="282" t="s">
        <v>667</v>
      </c>
      <c r="F661" s="283" t="s">
        <v>668</v>
      </c>
      <c r="G661" s="284" t="s">
        <v>498</v>
      </c>
      <c r="H661" s="285">
        <v>1.01</v>
      </c>
      <c r="I661" s="286"/>
      <c r="J661" s="287">
        <f>ROUND(I661*H661,2)</f>
        <v>0</v>
      </c>
      <c r="K661" s="283" t="s">
        <v>145</v>
      </c>
      <c r="L661" s="288"/>
      <c r="M661" s="289" t="s">
        <v>1</v>
      </c>
      <c r="N661" s="290" t="s">
        <v>46</v>
      </c>
      <c r="O661" s="93"/>
      <c r="P661" s="229">
        <f>O661*H661</f>
        <v>0</v>
      </c>
      <c r="Q661" s="229">
        <v>0.042999999999999997</v>
      </c>
      <c r="R661" s="229">
        <f>Q661*H661</f>
        <v>0.043429999999999996</v>
      </c>
      <c r="S661" s="229">
        <v>0</v>
      </c>
      <c r="T661" s="230">
        <f>S661*H661</f>
        <v>0</v>
      </c>
      <c r="U661" s="40"/>
      <c r="V661" s="40"/>
      <c r="W661" s="40"/>
      <c r="X661" s="40"/>
      <c r="Y661" s="40"/>
      <c r="Z661" s="40"/>
      <c r="AA661" s="40"/>
      <c r="AB661" s="40"/>
      <c r="AC661" s="40"/>
      <c r="AD661" s="40"/>
      <c r="AE661" s="40"/>
      <c r="AR661" s="231" t="s">
        <v>200</v>
      </c>
      <c r="AT661" s="231" t="s">
        <v>317</v>
      </c>
      <c r="AU661" s="231" t="s">
        <v>91</v>
      </c>
      <c r="AY661" s="19" t="s">
        <v>139</v>
      </c>
      <c r="BE661" s="232">
        <f>IF(N661="základní",J661,0)</f>
        <v>0</v>
      </c>
      <c r="BF661" s="232">
        <f>IF(N661="snížená",J661,0)</f>
        <v>0</v>
      </c>
      <c r="BG661" s="232">
        <f>IF(N661="zákl. přenesená",J661,0)</f>
        <v>0</v>
      </c>
      <c r="BH661" s="232">
        <f>IF(N661="sníž. přenesená",J661,0)</f>
        <v>0</v>
      </c>
      <c r="BI661" s="232">
        <f>IF(N661="nulová",J661,0)</f>
        <v>0</v>
      </c>
      <c r="BJ661" s="19" t="s">
        <v>89</v>
      </c>
      <c r="BK661" s="232">
        <f>ROUND(I661*H661,2)</f>
        <v>0</v>
      </c>
      <c r="BL661" s="19" t="s">
        <v>146</v>
      </c>
      <c r="BM661" s="231" t="s">
        <v>669</v>
      </c>
    </row>
    <row r="662" s="2" customFormat="1">
      <c r="A662" s="40"/>
      <c r="B662" s="41"/>
      <c r="C662" s="42"/>
      <c r="D662" s="235" t="s">
        <v>306</v>
      </c>
      <c r="E662" s="42"/>
      <c r="F662" s="277" t="s">
        <v>460</v>
      </c>
      <c r="G662" s="42"/>
      <c r="H662" s="42"/>
      <c r="I662" s="278"/>
      <c r="J662" s="42"/>
      <c r="K662" s="42"/>
      <c r="L662" s="46"/>
      <c r="M662" s="279"/>
      <c r="N662" s="280"/>
      <c r="O662" s="93"/>
      <c r="P662" s="93"/>
      <c r="Q662" s="93"/>
      <c r="R662" s="93"/>
      <c r="S662" s="93"/>
      <c r="T662" s="94"/>
      <c r="U662" s="40"/>
      <c r="V662" s="40"/>
      <c r="W662" s="40"/>
      <c r="X662" s="40"/>
      <c r="Y662" s="40"/>
      <c r="Z662" s="40"/>
      <c r="AA662" s="40"/>
      <c r="AB662" s="40"/>
      <c r="AC662" s="40"/>
      <c r="AD662" s="40"/>
      <c r="AE662" s="40"/>
      <c r="AT662" s="19" t="s">
        <v>306</v>
      </c>
      <c r="AU662" s="19" t="s">
        <v>91</v>
      </c>
    </row>
    <row r="663" s="13" customFormat="1">
      <c r="A663" s="13"/>
      <c r="B663" s="233"/>
      <c r="C663" s="234"/>
      <c r="D663" s="235" t="s">
        <v>148</v>
      </c>
      <c r="E663" s="236" t="s">
        <v>1</v>
      </c>
      <c r="F663" s="237" t="s">
        <v>453</v>
      </c>
      <c r="G663" s="234"/>
      <c r="H663" s="236" t="s">
        <v>1</v>
      </c>
      <c r="I663" s="238"/>
      <c r="J663" s="234"/>
      <c r="K663" s="234"/>
      <c r="L663" s="239"/>
      <c r="M663" s="240"/>
      <c r="N663" s="241"/>
      <c r="O663" s="241"/>
      <c r="P663" s="241"/>
      <c r="Q663" s="241"/>
      <c r="R663" s="241"/>
      <c r="S663" s="241"/>
      <c r="T663" s="242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243" t="s">
        <v>148</v>
      </c>
      <c r="AU663" s="243" t="s">
        <v>91</v>
      </c>
      <c r="AV663" s="13" t="s">
        <v>89</v>
      </c>
      <c r="AW663" s="13" t="s">
        <v>36</v>
      </c>
      <c r="AX663" s="13" t="s">
        <v>81</v>
      </c>
      <c r="AY663" s="243" t="s">
        <v>139</v>
      </c>
    </row>
    <row r="664" s="13" customFormat="1">
      <c r="A664" s="13"/>
      <c r="B664" s="233"/>
      <c r="C664" s="234"/>
      <c r="D664" s="235" t="s">
        <v>148</v>
      </c>
      <c r="E664" s="236" t="s">
        <v>1</v>
      </c>
      <c r="F664" s="237" t="s">
        <v>240</v>
      </c>
      <c r="G664" s="234"/>
      <c r="H664" s="236" t="s">
        <v>1</v>
      </c>
      <c r="I664" s="238"/>
      <c r="J664" s="234"/>
      <c r="K664" s="234"/>
      <c r="L664" s="239"/>
      <c r="M664" s="240"/>
      <c r="N664" s="241"/>
      <c r="O664" s="241"/>
      <c r="P664" s="241"/>
      <c r="Q664" s="241"/>
      <c r="R664" s="241"/>
      <c r="S664" s="241"/>
      <c r="T664" s="242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43" t="s">
        <v>148</v>
      </c>
      <c r="AU664" s="243" t="s">
        <v>91</v>
      </c>
      <c r="AV664" s="13" t="s">
        <v>89</v>
      </c>
      <c r="AW664" s="13" t="s">
        <v>36</v>
      </c>
      <c r="AX664" s="13" t="s">
        <v>81</v>
      </c>
      <c r="AY664" s="243" t="s">
        <v>139</v>
      </c>
    </row>
    <row r="665" s="14" customFormat="1">
      <c r="A665" s="14"/>
      <c r="B665" s="244"/>
      <c r="C665" s="245"/>
      <c r="D665" s="235" t="s">
        <v>148</v>
      </c>
      <c r="E665" s="246" t="s">
        <v>1</v>
      </c>
      <c r="F665" s="247" t="s">
        <v>670</v>
      </c>
      <c r="G665" s="245"/>
      <c r="H665" s="248">
        <v>1.01</v>
      </c>
      <c r="I665" s="249"/>
      <c r="J665" s="245"/>
      <c r="K665" s="245"/>
      <c r="L665" s="250"/>
      <c r="M665" s="251"/>
      <c r="N665" s="252"/>
      <c r="O665" s="252"/>
      <c r="P665" s="252"/>
      <c r="Q665" s="252"/>
      <c r="R665" s="252"/>
      <c r="S665" s="252"/>
      <c r="T665" s="253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T665" s="254" t="s">
        <v>148</v>
      </c>
      <c r="AU665" s="254" t="s">
        <v>91</v>
      </c>
      <c r="AV665" s="14" t="s">
        <v>91</v>
      </c>
      <c r="AW665" s="14" t="s">
        <v>36</v>
      </c>
      <c r="AX665" s="14" t="s">
        <v>81</v>
      </c>
      <c r="AY665" s="254" t="s">
        <v>139</v>
      </c>
    </row>
    <row r="666" s="15" customFormat="1">
      <c r="A666" s="15"/>
      <c r="B666" s="255"/>
      <c r="C666" s="256"/>
      <c r="D666" s="235" t="s">
        <v>148</v>
      </c>
      <c r="E666" s="257" t="s">
        <v>1</v>
      </c>
      <c r="F666" s="258" t="s">
        <v>151</v>
      </c>
      <c r="G666" s="256"/>
      <c r="H666" s="259">
        <v>1.01</v>
      </c>
      <c r="I666" s="260"/>
      <c r="J666" s="256"/>
      <c r="K666" s="256"/>
      <c r="L666" s="261"/>
      <c r="M666" s="262"/>
      <c r="N666" s="263"/>
      <c r="O666" s="263"/>
      <c r="P666" s="263"/>
      <c r="Q666" s="263"/>
      <c r="R666" s="263"/>
      <c r="S666" s="263"/>
      <c r="T666" s="264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T666" s="265" t="s">
        <v>148</v>
      </c>
      <c r="AU666" s="265" t="s">
        <v>91</v>
      </c>
      <c r="AV666" s="15" t="s">
        <v>146</v>
      </c>
      <c r="AW666" s="15" t="s">
        <v>36</v>
      </c>
      <c r="AX666" s="15" t="s">
        <v>89</v>
      </c>
      <c r="AY666" s="265" t="s">
        <v>139</v>
      </c>
    </row>
    <row r="667" s="2" customFormat="1" ht="33" customHeight="1">
      <c r="A667" s="40"/>
      <c r="B667" s="41"/>
      <c r="C667" s="281" t="s">
        <v>671</v>
      </c>
      <c r="D667" s="281" t="s">
        <v>317</v>
      </c>
      <c r="E667" s="282" t="s">
        <v>672</v>
      </c>
      <c r="F667" s="283" t="s">
        <v>673</v>
      </c>
      <c r="G667" s="284" t="s">
        <v>498</v>
      </c>
      <c r="H667" s="285">
        <v>1.01</v>
      </c>
      <c r="I667" s="286"/>
      <c r="J667" s="287">
        <f>ROUND(I667*H667,2)</f>
        <v>0</v>
      </c>
      <c r="K667" s="283" t="s">
        <v>145</v>
      </c>
      <c r="L667" s="288"/>
      <c r="M667" s="289" t="s">
        <v>1</v>
      </c>
      <c r="N667" s="290" t="s">
        <v>46</v>
      </c>
      <c r="O667" s="93"/>
      <c r="P667" s="229">
        <f>O667*H667</f>
        <v>0</v>
      </c>
      <c r="Q667" s="229">
        <v>0.0465</v>
      </c>
      <c r="R667" s="229">
        <f>Q667*H667</f>
        <v>0.046965</v>
      </c>
      <c r="S667" s="229">
        <v>0</v>
      </c>
      <c r="T667" s="230">
        <f>S667*H667</f>
        <v>0</v>
      </c>
      <c r="U667" s="40"/>
      <c r="V667" s="40"/>
      <c r="W667" s="40"/>
      <c r="X667" s="40"/>
      <c r="Y667" s="40"/>
      <c r="Z667" s="40"/>
      <c r="AA667" s="40"/>
      <c r="AB667" s="40"/>
      <c r="AC667" s="40"/>
      <c r="AD667" s="40"/>
      <c r="AE667" s="40"/>
      <c r="AR667" s="231" t="s">
        <v>200</v>
      </c>
      <c r="AT667" s="231" t="s">
        <v>317</v>
      </c>
      <c r="AU667" s="231" t="s">
        <v>91</v>
      </c>
      <c r="AY667" s="19" t="s">
        <v>139</v>
      </c>
      <c r="BE667" s="232">
        <f>IF(N667="základní",J667,0)</f>
        <v>0</v>
      </c>
      <c r="BF667" s="232">
        <f>IF(N667="snížená",J667,0)</f>
        <v>0</v>
      </c>
      <c r="BG667" s="232">
        <f>IF(N667="zákl. přenesená",J667,0)</f>
        <v>0</v>
      </c>
      <c r="BH667" s="232">
        <f>IF(N667="sníž. přenesená",J667,0)</f>
        <v>0</v>
      </c>
      <c r="BI667" s="232">
        <f>IF(N667="nulová",J667,0)</f>
        <v>0</v>
      </c>
      <c r="BJ667" s="19" t="s">
        <v>89</v>
      </c>
      <c r="BK667" s="232">
        <f>ROUND(I667*H667,2)</f>
        <v>0</v>
      </c>
      <c r="BL667" s="19" t="s">
        <v>146</v>
      </c>
      <c r="BM667" s="231" t="s">
        <v>674</v>
      </c>
    </row>
    <row r="668" s="2" customFormat="1">
      <c r="A668" s="40"/>
      <c r="B668" s="41"/>
      <c r="C668" s="42"/>
      <c r="D668" s="235" t="s">
        <v>306</v>
      </c>
      <c r="E668" s="42"/>
      <c r="F668" s="277" t="s">
        <v>460</v>
      </c>
      <c r="G668" s="42"/>
      <c r="H668" s="42"/>
      <c r="I668" s="278"/>
      <c r="J668" s="42"/>
      <c r="K668" s="42"/>
      <c r="L668" s="46"/>
      <c r="M668" s="279"/>
      <c r="N668" s="280"/>
      <c r="O668" s="93"/>
      <c r="P668" s="93"/>
      <c r="Q668" s="93"/>
      <c r="R668" s="93"/>
      <c r="S668" s="93"/>
      <c r="T668" s="94"/>
      <c r="U668" s="40"/>
      <c r="V668" s="40"/>
      <c r="W668" s="40"/>
      <c r="X668" s="40"/>
      <c r="Y668" s="40"/>
      <c r="Z668" s="40"/>
      <c r="AA668" s="40"/>
      <c r="AB668" s="40"/>
      <c r="AC668" s="40"/>
      <c r="AD668" s="40"/>
      <c r="AE668" s="40"/>
      <c r="AT668" s="19" t="s">
        <v>306</v>
      </c>
      <c r="AU668" s="19" t="s">
        <v>91</v>
      </c>
    </row>
    <row r="669" s="13" customFormat="1">
      <c r="A669" s="13"/>
      <c r="B669" s="233"/>
      <c r="C669" s="234"/>
      <c r="D669" s="235" t="s">
        <v>148</v>
      </c>
      <c r="E669" s="236" t="s">
        <v>1</v>
      </c>
      <c r="F669" s="237" t="s">
        <v>453</v>
      </c>
      <c r="G669" s="234"/>
      <c r="H669" s="236" t="s">
        <v>1</v>
      </c>
      <c r="I669" s="238"/>
      <c r="J669" s="234"/>
      <c r="K669" s="234"/>
      <c r="L669" s="239"/>
      <c r="M669" s="240"/>
      <c r="N669" s="241"/>
      <c r="O669" s="241"/>
      <c r="P669" s="241"/>
      <c r="Q669" s="241"/>
      <c r="R669" s="241"/>
      <c r="S669" s="241"/>
      <c r="T669" s="242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T669" s="243" t="s">
        <v>148</v>
      </c>
      <c r="AU669" s="243" t="s">
        <v>91</v>
      </c>
      <c r="AV669" s="13" t="s">
        <v>89</v>
      </c>
      <c r="AW669" s="13" t="s">
        <v>36</v>
      </c>
      <c r="AX669" s="13" t="s">
        <v>81</v>
      </c>
      <c r="AY669" s="243" t="s">
        <v>139</v>
      </c>
    </row>
    <row r="670" s="13" customFormat="1">
      <c r="A670" s="13"/>
      <c r="B670" s="233"/>
      <c r="C670" s="234"/>
      <c r="D670" s="235" t="s">
        <v>148</v>
      </c>
      <c r="E670" s="236" t="s">
        <v>1</v>
      </c>
      <c r="F670" s="237" t="s">
        <v>240</v>
      </c>
      <c r="G670" s="234"/>
      <c r="H670" s="236" t="s">
        <v>1</v>
      </c>
      <c r="I670" s="238"/>
      <c r="J670" s="234"/>
      <c r="K670" s="234"/>
      <c r="L670" s="239"/>
      <c r="M670" s="240"/>
      <c r="N670" s="241"/>
      <c r="O670" s="241"/>
      <c r="P670" s="241"/>
      <c r="Q670" s="241"/>
      <c r="R670" s="241"/>
      <c r="S670" s="241"/>
      <c r="T670" s="242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43" t="s">
        <v>148</v>
      </c>
      <c r="AU670" s="243" t="s">
        <v>91</v>
      </c>
      <c r="AV670" s="13" t="s">
        <v>89</v>
      </c>
      <c r="AW670" s="13" t="s">
        <v>36</v>
      </c>
      <c r="AX670" s="13" t="s">
        <v>81</v>
      </c>
      <c r="AY670" s="243" t="s">
        <v>139</v>
      </c>
    </row>
    <row r="671" s="14" customFormat="1">
      <c r="A671" s="14"/>
      <c r="B671" s="244"/>
      <c r="C671" s="245"/>
      <c r="D671" s="235" t="s">
        <v>148</v>
      </c>
      <c r="E671" s="246" t="s">
        <v>1</v>
      </c>
      <c r="F671" s="247" t="s">
        <v>670</v>
      </c>
      <c r="G671" s="245"/>
      <c r="H671" s="248">
        <v>1.01</v>
      </c>
      <c r="I671" s="249"/>
      <c r="J671" s="245"/>
      <c r="K671" s="245"/>
      <c r="L671" s="250"/>
      <c r="M671" s="251"/>
      <c r="N671" s="252"/>
      <c r="O671" s="252"/>
      <c r="P671" s="252"/>
      <c r="Q671" s="252"/>
      <c r="R671" s="252"/>
      <c r="S671" s="252"/>
      <c r="T671" s="253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T671" s="254" t="s">
        <v>148</v>
      </c>
      <c r="AU671" s="254" t="s">
        <v>91</v>
      </c>
      <c r="AV671" s="14" t="s">
        <v>91</v>
      </c>
      <c r="AW671" s="14" t="s">
        <v>36</v>
      </c>
      <c r="AX671" s="14" t="s">
        <v>81</v>
      </c>
      <c r="AY671" s="254" t="s">
        <v>139</v>
      </c>
    </row>
    <row r="672" s="15" customFormat="1">
      <c r="A672" s="15"/>
      <c r="B672" s="255"/>
      <c r="C672" s="256"/>
      <c r="D672" s="235" t="s">
        <v>148</v>
      </c>
      <c r="E672" s="257" t="s">
        <v>1</v>
      </c>
      <c r="F672" s="258" t="s">
        <v>151</v>
      </c>
      <c r="G672" s="256"/>
      <c r="H672" s="259">
        <v>1.01</v>
      </c>
      <c r="I672" s="260"/>
      <c r="J672" s="256"/>
      <c r="K672" s="256"/>
      <c r="L672" s="261"/>
      <c r="M672" s="262"/>
      <c r="N672" s="263"/>
      <c r="O672" s="263"/>
      <c r="P672" s="263"/>
      <c r="Q672" s="263"/>
      <c r="R672" s="263"/>
      <c r="S672" s="263"/>
      <c r="T672" s="264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T672" s="265" t="s">
        <v>148</v>
      </c>
      <c r="AU672" s="265" t="s">
        <v>91</v>
      </c>
      <c r="AV672" s="15" t="s">
        <v>146</v>
      </c>
      <c r="AW672" s="15" t="s">
        <v>36</v>
      </c>
      <c r="AX672" s="15" t="s">
        <v>89</v>
      </c>
      <c r="AY672" s="265" t="s">
        <v>139</v>
      </c>
    </row>
    <row r="673" s="2" customFormat="1" ht="21.75" customHeight="1">
      <c r="A673" s="40"/>
      <c r="B673" s="41"/>
      <c r="C673" s="220" t="s">
        <v>675</v>
      </c>
      <c r="D673" s="220" t="s">
        <v>141</v>
      </c>
      <c r="E673" s="221" t="s">
        <v>676</v>
      </c>
      <c r="F673" s="222" t="s">
        <v>677</v>
      </c>
      <c r="G673" s="223" t="s">
        <v>498</v>
      </c>
      <c r="H673" s="224">
        <v>4</v>
      </c>
      <c r="I673" s="225"/>
      <c r="J673" s="226">
        <f>ROUND(I673*H673,2)</f>
        <v>0</v>
      </c>
      <c r="K673" s="222" t="s">
        <v>145</v>
      </c>
      <c r="L673" s="46"/>
      <c r="M673" s="227" t="s">
        <v>1</v>
      </c>
      <c r="N673" s="228" t="s">
        <v>46</v>
      </c>
      <c r="O673" s="93"/>
      <c r="P673" s="229">
        <f>O673*H673</f>
        <v>0</v>
      </c>
      <c r="Q673" s="229">
        <v>0.0016199999999999999</v>
      </c>
      <c r="R673" s="229">
        <f>Q673*H673</f>
        <v>0.0064799999999999996</v>
      </c>
      <c r="S673" s="229">
        <v>0</v>
      </c>
      <c r="T673" s="230">
        <f>S673*H673</f>
        <v>0</v>
      </c>
      <c r="U673" s="40"/>
      <c r="V673" s="40"/>
      <c r="W673" s="40"/>
      <c r="X673" s="40"/>
      <c r="Y673" s="40"/>
      <c r="Z673" s="40"/>
      <c r="AA673" s="40"/>
      <c r="AB673" s="40"/>
      <c r="AC673" s="40"/>
      <c r="AD673" s="40"/>
      <c r="AE673" s="40"/>
      <c r="AR673" s="231" t="s">
        <v>146</v>
      </c>
      <c r="AT673" s="231" t="s">
        <v>141</v>
      </c>
      <c r="AU673" s="231" t="s">
        <v>91</v>
      </c>
      <c r="AY673" s="19" t="s">
        <v>139</v>
      </c>
      <c r="BE673" s="232">
        <f>IF(N673="základní",J673,0)</f>
        <v>0</v>
      </c>
      <c r="BF673" s="232">
        <f>IF(N673="snížená",J673,0)</f>
        <v>0</v>
      </c>
      <c r="BG673" s="232">
        <f>IF(N673="zákl. přenesená",J673,0)</f>
        <v>0</v>
      </c>
      <c r="BH673" s="232">
        <f>IF(N673="sníž. přenesená",J673,0)</f>
        <v>0</v>
      </c>
      <c r="BI673" s="232">
        <f>IF(N673="nulová",J673,0)</f>
        <v>0</v>
      </c>
      <c r="BJ673" s="19" t="s">
        <v>89</v>
      </c>
      <c r="BK673" s="232">
        <f>ROUND(I673*H673,2)</f>
        <v>0</v>
      </c>
      <c r="BL673" s="19" t="s">
        <v>146</v>
      </c>
      <c r="BM673" s="231" t="s">
        <v>678</v>
      </c>
    </row>
    <row r="674" s="13" customFormat="1">
      <c r="A674" s="13"/>
      <c r="B674" s="233"/>
      <c r="C674" s="234"/>
      <c r="D674" s="235" t="s">
        <v>148</v>
      </c>
      <c r="E674" s="236" t="s">
        <v>1</v>
      </c>
      <c r="F674" s="237" t="s">
        <v>453</v>
      </c>
      <c r="G674" s="234"/>
      <c r="H674" s="236" t="s">
        <v>1</v>
      </c>
      <c r="I674" s="238"/>
      <c r="J674" s="234"/>
      <c r="K674" s="234"/>
      <c r="L674" s="239"/>
      <c r="M674" s="240"/>
      <c r="N674" s="241"/>
      <c r="O674" s="241"/>
      <c r="P674" s="241"/>
      <c r="Q674" s="241"/>
      <c r="R674" s="241"/>
      <c r="S674" s="241"/>
      <c r="T674" s="242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243" t="s">
        <v>148</v>
      </c>
      <c r="AU674" s="243" t="s">
        <v>91</v>
      </c>
      <c r="AV674" s="13" t="s">
        <v>89</v>
      </c>
      <c r="AW674" s="13" t="s">
        <v>36</v>
      </c>
      <c r="AX674" s="13" t="s">
        <v>81</v>
      </c>
      <c r="AY674" s="243" t="s">
        <v>139</v>
      </c>
    </row>
    <row r="675" s="13" customFormat="1">
      <c r="A675" s="13"/>
      <c r="B675" s="233"/>
      <c r="C675" s="234"/>
      <c r="D675" s="235" t="s">
        <v>148</v>
      </c>
      <c r="E675" s="236" t="s">
        <v>1</v>
      </c>
      <c r="F675" s="237" t="s">
        <v>240</v>
      </c>
      <c r="G675" s="234"/>
      <c r="H675" s="236" t="s">
        <v>1</v>
      </c>
      <c r="I675" s="238"/>
      <c r="J675" s="234"/>
      <c r="K675" s="234"/>
      <c r="L675" s="239"/>
      <c r="M675" s="240"/>
      <c r="N675" s="241"/>
      <c r="O675" s="241"/>
      <c r="P675" s="241"/>
      <c r="Q675" s="241"/>
      <c r="R675" s="241"/>
      <c r="S675" s="241"/>
      <c r="T675" s="242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243" t="s">
        <v>148</v>
      </c>
      <c r="AU675" s="243" t="s">
        <v>91</v>
      </c>
      <c r="AV675" s="13" t="s">
        <v>89</v>
      </c>
      <c r="AW675" s="13" t="s">
        <v>36</v>
      </c>
      <c r="AX675" s="13" t="s">
        <v>81</v>
      </c>
      <c r="AY675" s="243" t="s">
        <v>139</v>
      </c>
    </row>
    <row r="676" s="14" customFormat="1">
      <c r="A676" s="14"/>
      <c r="B676" s="244"/>
      <c r="C676" s="245"/>
      <c r="D676" s="235" t="s">
        <v>148</v>
      </c>
      <c r="E676" s="246" t="s">
        <v>1</v>
      </c>
      <c r="F676" s="247" t="s">
        <v>679</v>
      </c>
      <c r="G676" s="245"/>
      <c r="H676" s="248">
        <v>2</v>
      </c>
      <c r="I676" s="249"/>
      <c r="J676" s="245"/>
      <c r="K676" s="245"/>
      <c r="L676" s="250"/>
      <c r="M676" s="251"/>
      <c r="N676" s="252"/>
      <c r="O676" s="252"/>
      <c r="P676" s="252"/>
      <c r="Q676" s="252"/>
      <c r="R676" s="252"/>
      <c r="S676" s="252"/>
      <c r="T676" s="253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T676" s="254" t="s">
        <v>148</v>
      </c>
      <c r="AU676" s="254" t="s">
        <v>91</v>
      </c>
      <c r="AV676" s="14" t="s">
        <v>91</v>
      </c>
      <c r="AW676" s="14" t="s">
        <v>36</v>
      </c>
      <c r="AX676" s="14" t="s">
        <v>81</v>
      </c>
      <c r="AY676" s="254" t="s">
        <v>139</v>
      </c>
    </row>
    <row r="677" s="13" customFormat="1">
      <c r="A677" s="13"/>
      <c r="B677" s="233"/>
      <c r="C677" s="234"/>
      <c r="D677" s="235" t="s">
        <v>148</v>
      </c>
      <c r="E677" s="236" t="s">
        <v>1</v>
      </c>
      <c r="F677" s="237" t="s">
        <v>500</v>
      </c>
      <c r="G677" s="234"/>
      <c r="H677" s="236" t="s">
        <v>1</v>
      </c>
      <c r="I677" s="238"/>
      <c r="J677" s="234"/>
      <c r="K677" s="234"/>
      <c r="L677" s="239"/>
      <c r="M677" s="240"/>
      <c r="N677" s="241"/>
      <c r="O677" s="241"/>
      <c r="P677" s="241"/>
      <c r="Q677" s="241"/>
      <c r="R677" s="241"/>
      <c r="S677" s="241"/>
      <c r="T677" s="242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T677" s="243" t="s">
        <v>148</v>
      </c>
      <c r="AU677" s="243" t="s">
        <v>91</v>
      </c>
      <c r="AV677" s="13" t="s">
        <v>89</v>
      </c>
      <c r="AW677" s="13" t="s">
        <v>36</v>
      </c>
      <c r="AX677" s="13" t="s">
        <v>81</v>
      </c>
      <c r="AY677" s="243" t="s">
        <v>139</v>
      </c>
    </row>
    <row r="678" s="14" customFormat="1">
      <c r="A678" s="14"/>
      <c r="B678" s="244"/>
      <c r="C678" s="245"/>
      <c r="D678" s="235" t="s">
        <v>148</v>
      </c>
      <c r="E678" s="246" t="s">
        <v>1</v>
      </c>
      <c r="F678" s="247" t="s">
        <v>680</v>
      </c>
      <c r="G678" s="245"/>
      <c r="H678" s="248">
        <v>1</v>
      </c>
      <c r="I678" s="249"/>
      <c r="J678" s="245"/>
      <c r="K678" s="245"/>
      <c r="L678" s="250"/>
      <c r="M678" s="251"/>
      <c r="N678" s="252"/>
      <c r="O678" s="252"/>
      <c r="P678" s="252"/>
      <c r="Q678" s="252"/>
      <c r="R678" s="252"/>
      <c r="S678" s="252"/>
      <c r="T678" s="253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T678" s="254" t="s">
        <v>148</v>
      </c>
      <c r="AU678" s="254" t="s">
        <v>91</v>
      </c>
      <c r="AV678" s="14" t="s">
        <v>91</v>
      </c>
      <c r="AW678" s="14" t="s">
        <v>36</v>
      </c>
      <c r="AX678" s="14" t="s">
        <v>81</v>
      </c>
      <c r="AY678" s="254" t="s">
        <v>139</v>
      </c>
    </row>
    <row r="679" s="13" customFormat="1">
      <c r="A679" s="13"/>
      <c r="B679" s="233"/>
      <c r="C679" s="234"/>
      <c r="D679" s="235" t="s">
        <v>148</v>
      </c>
      <c r="E679" s="236" t="s">
        <v>1</v>
      </c>
      <c r="F679" s="237" t="s">
        <v>502</v>
      </c>
      <c r="G679" s="234"/>
      <c r="H679" s="236" t="s">
        <v>1</v>
      </c>
      <c r="I679" s="238"/>
      <c r="J679" s="234"/>
      <c r="K679" s="234"/>
      <c r="L679" s="239"/>
      <c r="M679" s="240"/>
      <c r="N679" s="241"/>
      <c r="O679" s="241"/>
      <c r="P679" s="241"/>
      <c r="Q679" s="241"/>
      <c r="R679" s="241"/>
      <c r="S679" s="241"/>
      <c r="T679" s="242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43" t="s">
        <v>148</v>
      </c>
      <c r="AU679" s="243" t="s">
        <v>91</v>
      </c>
      <c r="AV679" s="13" t="s">
        <v>89</v>
      </c>
      <c r="AW679" s="13" t="s">
        <v>36</v>
      </c>
      <c r="AX679" s="13" t="s">
        <v>81</v>
      </c>
      <c r="AY679" s="243" t="s">
        <v>139</v>
      </c>
    </row>
    <row r="680" s="14" customFormat="1">
      <c r="A680" s="14"/>
      <c r="B680" s="244"/>
      <c r="C680" s="245"/>
      <c r="D680" s="235" t="s">
        <v>148</v>
      </c>
      <c r="E680" s="246" t="s">
        <v>1</v>
      </c>
      <c r="F680" s="247" t="s">
        <v>680</v>
      </c>
      <c r="G680" s="245"/>
      <c r="H680" s="248">
        <v>1</v>
      </c>
      <c r="I680" s="249"/>
      <c r="J680" s="245"/>
      <c r="K680" s="245"/>
      <c r="L680" s="250"/>
      <c r="M680" s="251"/>
      <c r="N680" s="252"/>
      <c r="O680" s="252"/>
      <c r="P680" s="252"/>
      <c r="Q680" s="252"/>
      <c r="R680" s="252"/>
      <c r="S680" s="252"/>
      <c r="T680" s="253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T680" s="254" t="s">
        <v>148</v>
      </c>
      <c r="AU680" s="254" t="s">
        <v>91</v>
      </c>
      <c r="AV680" s="14" t="s">
        <v>91</v>
      </c>
      <c r="AW680" s="14" t="s">
        <v>36</v>
      </c>
      <c r="AX680" s="14" t="s">
        <v>81</v>
      </c>
      <c r="AY680" s="254" t="s">
        <v>139</v>
      </c>
    </row>
    <row r="681" s="15" customFormat="1">
      <c r="A681" s="15"/>
      <c r="B681" s="255"/>
      <c r="C681" s="256"/>
      <c r="D681" s="235" t="s">
        <v>148</v>
      </c>
      <c r="E681" s="257" t="s">
        <v>1</v>
      </c>
      <c r="F681" s="258" t="s">
        <v>151</v>
      </c>
      <c r="G681" s="256"/>
      <c r="H681" s="259">
        <v>4</v>
      </c>
      <c r="I681" s="260"/>
      <c r="J681" s="256"/>
      <c r="K681" s="256"/>
      <c r="L681" s="261"/>
      <c r="M681" s="262"/>
      <c r="N681" s="263"/>
      <c r="O681" s="263"/>
      <c r="P681" s="263"/>
      <c r="Q681" s="263"/>
      <c r="R681" s="263"/>
      <c r="S681" s="263"/>
      <c r="T681" s="264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T681" s="265" t="s">
        <v>148</v>
      </c>
      <c r="AU681" s="265" t="s">
        <v>91</v>
      </c>
      <c r="AV681" s="15" t="s">
        <v>146</v>
      </c>
      <c r="AW681" s="15" t="s">
        <v>36</v>
      </c>
      <c r="AX681" s="15" t="s">
        <v>89</v>
      </c>
      <c r="AY681" s="265" t="s">
        <v>139</v>
      </c>
    </row>
    <row r="682" s="2" customFormat="1" ht="16.5" customHeight="1">
      <c r="A682" s="40"/>
      <c r="B682" s="41"/>
      <c r="C682" s="281" t="s">
        <v>681</v>
      </c>
      <c r="D682" s="281" t="s">
        <v>317</v>
      </c>
      <c r="E682" s="282" t="s">
        <v>682</v>
      </c>
      <c r="F682" s="283" t="s">
        <v>683</v>
      </c>
      <c r="G682" s="284" t="s">
        <v>498</v>
      </c>
      <c r="H682" s="285">
        <v>4</v>
      </c>
      <c r="I682" s="286"/>
      <c r="J682" s="287">
        <f>ROUND(I682*H682,2)</f>
        <v>0</v>
      </c>
      <c r="K682" s="283" t="s">
        <v>145</v>
      </c>
      <c r="L682" s="288"/>
      <c r="M682" s="289" t="s">
        <v>1</v>
      </c>
      <c r="N682" s="290" t="s">
        <v>46</v>
      </c>
      <c r="O682" s="93"/>
      <c r="P682" s="229">
        <f>O682*H682</f>
        <v>0</v>
      </c>
      <c r="Q682" s="229">
        <v>0.01847</v>
      </c>
      <c r="R682" s="229">
        <f>Q682*H682</f>
        <v>0.073880000000000001</v>
      </c>
      <c r="S682" s="229">
        <v>0</v>
      </c>
      <c r="T682" s="230">
        <f>S682*H682</f>
        <v>0</v>
      </c>
      <c r="U682" s="40"/>
      <c r="V682" s="40"/>
      <c r="W682" s="40"/>
      <c r="X682" s="40"/>
      <c r="Y682" s="40"/>
      <c r="Z682" s="40"/>
      <c r="AA682" s="40"/>
      <c r="AB682" s="40"/>
      <c r="AC682" s="40"/>
      <c r="AD682" s="40"/>
      <c r="AE682" s="40"/>
      <c r="AR682" s="231" t="s">
        <v>200</v>
      </c>
      <c r="AT682" s="231" t="s">
        <v>317</v>
      </c>
      <c r="AU682" s="231" t="s">
        <v>91</v>
      </c>
      <c r="AY682" s="19" t="s">
        <v>139</v>
      </c>
      <c r="BE682" s="232">
        <f>IF(N682="základní",J682,0)</f>
        <v>0</v>
      </c>
      <c r="BF682" s="232">
        <f>IF(N682="snížená",J682,0)</f>
        <v>0</v>
      </c>
      <c r="BG682" s="232">
        <f>IF(N682="zákl. přenesená",J682,0)</f>
        <v>0</v>
      </c>
      <c r="BH682" s="232">
        <f>IF(N682="sníž. přenesená",J682,0)</f>
        <v>0</v>
      </c>
      <c r="BI682" s="232">
        <f>IF(N682="nulová",J682,0)</f>
        <v>0</v>
      </c>
      <c r="BJ682" s="19" t="s">
        <v>89</v>
      </c>
      <c r="BK682" s="232">
        <f>ROUND(I682*H682,2)</f>
        <v>0</v>
      </c>
      <c r="BL682" s="19" t="s">
        <v>146</v>
      </c>
      <c r="BM682" s="231" t="s">
        <v>684</v>
      </c>
    </row>
    <row r="683" s="13" customFormat="1">
      <c r="A683" s="13"/>
      <c r="B683" s="233"/>
      <c r="C683" s="234"/>
      <c r="D683" s="235" t="s">
        <v>148</v>
      </c>
      <c r="E683" s="236" t="s">
        <v>1</v>
      </c>
      <c r="F683" s="237" t="s">
        <v>453</v>
      </c>
      <c r="G683" s="234"/>
      <c r="H683" s="236" t="s">
        <v>1</v>
      </c>
      <c r="I683" s="238"/>
      <c r="J683" s="234"/>
      <c r="K683" s="234"/>
      <c r="L683" s="239"/>
      <c r="M683" s="240"/>
      <c r="N683" s="241"/>
      <c r="O683" s="241"/>
      <c r="P683" s="241"/>
      <c r="Q683" s="241"/>
      <c r="R683" s="241"/>
      <c r="S683" s="241"/>
      <c r="T683" s="242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243" t="s">
        <v>148</v>
      </c>
      <c r="AU683" s="243" t="s">
        <v>91</v>
      </c>
      <c r="AV683" s="13" t="s">
        <v>89</v>
      </c>
      <c r="AW683" s="13" t="s">
        <v>36</v>
      </c>
      <c r="AX683" s="13" t="s">
        <v>81</v>
      </c>
      <c r="AY683" s="243" t="s">
        <v>139</v>
      </c>
    </row>
    <row r="684" s="13" customFormat="1">
      <c r="A684" s="13"/>
      <c r="B684" s="233"/>
      <c r="C684" s="234"/>
      <c r="D684" s="235" t="s">
        <v>148</v>
      </c>
      <c r="E684" s="236" t="s">
        <v>1</v>
      </c>
      <c r="F684" s="237" t="s">
        <v>240</v>
      </c>
      <c r="G684" s="234"/>
      <c r="H684" s="236" t="s">
        <v>1</v>
      </c>
      <c r="I684" s="238"/>
      <c r="J684" s="234"/>
      <c r="K684" s="234"/>
      <c r="L684" s="239"/>
      <c r="M684" s="240"/>
      <c r="N684" s="241"/>
      <c r="O684" s="241"/>
      <c r="P684" s="241"/>
      <c r="Q684" s="241"/>
      <c r="R684" s="241"/>
      <c r="S684" s="241"/>
      <c r="T684" s="242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T684" s="243" t="s">
        <v>148</v>
      </c>
      <c r="AU684" s="243" t="s">
        <v>91</v>
      </c>
      <c r="AV684" s="13" t="s">
        <v>89</v>
      </c>
      <c r="AW684" s="13" t="s">
        <v>36</v>
      </c>
      <c r="AX684" s="13" t="s">
        <v>81</v>
      </c>
      <c r="AY684" s="243" t="s">
        <v>139</v>
      </c>
    </row>
    <row r="685" s="14" customFormat="1">
      <c r="A685" s="14"/>
      <c r="B685" s="244"/>
      <c r="C685" s="245"/>
      <c r="D685" s="235" t="s">
        <v>148</v>
      </c>
      <c r="E685" s="246" t="s">
        <v>1</v>
      </c>
      <c r="F685" s="247" t="s">
        <v>679</v>
      </c>
      <c r="G685" s="245"/>
      <c r="H685" s="248">
        <v>2</v>
      </c>
      <c r="I685" s="249"/>
      <c r="J685" s="245"/>
      <c r="K685" s="245"/>
      <c r="L685" s="250"/>
      <c r="M685" s="251"/>
      <c r="N685" s="252"/>
      <c r="O685" s="252"/>
      <c r="P685" s="252"/>
      <c r="Q685" s="252"/>
      <c r="R685" s="252"/>
      <c r="S685" s="252"/>
      <c r="T685" s="253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T685" s="254" t="s">
        <v>148</v>
      </c>
      <c r="AU685" s="254" t="s">
        <v>91</v>
      </c>
      <c r="AV685" s="14" t="s">
        <v>91</v>
      </c>
      <c r="AW685" s="14" t="s">
        <v>36</v>
      </c>
      <c r="AX685" s="14" t="s">
        <v>81</v>
      </c>
      <c r="AY685" s="254" t="s">
        <v>139</v>
      </c>
    </row>
    <row r="686" s="13" customFormat="1">
      <c r="A686" s="13"/>
      <c r="B686" s="233"/>
      <c r="C686" s="234"/>
      <c r="D686" s="235" t="s">
        <v>148</v>
      </c>
      <c r="E686" s="236" t="s">
        <v>1</v>
      </c>
      <c r="F686" s="237" t="s">
        <v>500</v>
      </c>
      <c r="G686" s="234"/>
      <c r="H686" s="236" t="s">
        <v>1</v>
      </c>
      <c r="I686" s="238"/>
      <c r="J686" s="234"/>
      <c r="K686" s="234"/>
      <c r="L686" s="239"/>
      <c r="M686" s="240"/>
      <c r="N686" s="241"/>
      <c r="O686" s="241"/>
      <c r="P686" s="241"/>
      <c r="Q686" s="241"/>
      <c r="R686" s="241"/>
      <c r="S686" s="241"/>
      <c r="T686" s="242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T686" s="243" t="s">
        <v>148</v>
      </c>
      <c r="AU686" s="243" t="s">
        <v>91</v>
      </c>
      <c r="AV686" s="13" t="s">
        <v>89</v>
      </c>
      <c r="AW686" s="13" t="s">
        <v>36</v>
      </c>
      <c r="AX686" s="13" t="s">
        <v>81</v>
      </c>
      <c r="AY686" s="243" t="s">
        <v>139</v>
      </c>
    </row>
    <row r="687" s="14" customFormat="1">
      <c r="A687" s="14"/>
      <c r="B687" s="244"/>
      <c r="C687" s="245"/>
      <c r="D687" s="235" t="s">
        <v>148</v>
      </c>
      <c r="E687" s="246" t="s">
        <v>1</v>
      </c>
      <c r="F687" s="247" t="s">
        <v>680</v>
      </c>
      <c r="G687" s="245"/>
      <c r="H687" s="248">
        <v>1</v>
      </c>
      <c r="I687" s="249"/>
      <c r="J687" s="245"/>
      <c r="K687" s="245"/>
      <c r="L687" s="250"/>
      <c r="M687" s="251"/>
      <c r="N687" s="252"/>
      <c r="O687" s="252"/>
      <c r="P687" s="252"/>
      <c r="Q687" s="252"/>
      <c r="R687" s="252"/>
      <c r="S687" s="252"/>
      <c r="T687" s="253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T687" s="254" t="s">
        <v>148</v>
      </c>
      <c r="AU687" s="254" t="s">
        <v>91</v>
      </c>
      <c r="AV687" s="14" t="s">
        <v>91</v>
      </c>
      <c r="AW687" s="14" t="s">
        <v>36</v>
      </c>
      <c r="AX687" s="14" t="s">
        <v>81</v>
      </c>
      <c r="AY687" s="254" t="s">
        <v>139</v>
      </c>
    </row>
    <row r="688" s="13" customFormat="1">
      <c r="A688" s="13"/>
      <c r="B688" s="233"/>
      <c r="C688" s="234"/>
      <c r="D688" s="235" t="s">
        <v>148</v>
      </c>
      <c r="E688" s="236" t="s">
        <v>1</v>
      </c>
      <c r="F688" s="237" t="s">
        <v>502</v>
      </c>
      <c r="G688" s="234"/>
      <c r="H688" s="236" t="s">
        <v>1</v>
      </c>
      <c r="I688" s="238"/>
      <c r="J688" s="234"/>
      <c r="K688" s="234"/>
      <c r="L688" s="239"/>
      <c r="M688" s="240"/>
      <c r="N688" s="241"/>
      <c r="O688" s="241"/>
      <c r="P688" s="241"/>
      <c r="Q688" s="241"/>
      <c r="R688" s="241"/>
      <c r="S688" s="241"/>
      <c r="T688" s="242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243" t="s">
        <v>148</v>
      </c>
      <c r="AU688" s="243" t="s">
        <v>91</v>
      </c>
      <c r="AV688" s="13" t="s">
        <v>89</v>
      </c>
      <c r="AW688" s="13" t="s">
        <v>36</v>
      </c>
      <c r="AX688" s="13" t="s">
        <v>81</v>
      </c>
      <c r="AY688" s="243" t="s">
        <v>139</v>
      </c>
    </row>
    <row r="689" s="14" customFormat="1">
      <c r="A689" s="14"/>
      <c r="B689" s="244"/>
      <c r="C689" s="245"/>
      <c r="D689" s="235" t="s">
        <v>148</v>
      </c>
      <c r="E689" s="246" t="s">
        <v>1</v>
      </c>
      <c r="F689" s="247" t="s">
        <v>680</v>
      </c>
      <c r="G689" s="245"/>
      <c r="H689" s="248">
        <v>1</v>
      </c>
      <c r="I689" s="249"/>
      <c r="J689" s="245"/>
      <c r="K689" s="245"/>
      <c r="L689" s="250"/>
      <c r="M689" s="251"/>
      <c r="N689" s="252"/>
      <c r="O689" s="252"/>
      <c r="P689" s="252"/>
      <c r="Q689" s="252"/>
      <c r="R689" s="252"/>
      <c r="S689" s="252"/>
      <c r="T689" s="253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T689" s="254" t="s">
        <v>148</v>
      </c>
      <c r="AU689" s="254" t="s">
        <v>91</v>
      </c>
      <c r="AV689" s="14" t="s">
        <v>91</v>
      </c>
      <c r="AW689" s="14" t="s">
        <v>36</v>
      </c>
      <c r="AX689" s="14" t="s">
        <v>81</v>
      </c>
      <c r="AY689" s="254" t="s">
        <v>139</v>
      </c>
    </row>
    <row r="690" s="15" customFormat="1">
      <c r="A690" s="15"/>
      <c r="B690" s="255"/>
      <c r="C690" s="256"/>
      <c r="D690" s="235" t="s">
        <v>148</v>
      </c>
      <c r="E690" s="257" t="s">
        <v>1</v>
      </c>
      <c r="F690" s="258" t="s">
        <v>151</v>
      </c>
      <c r="G690" s="256"/>
      <c r="H690" s="259">
        <v>4</v>
      </c>
      <c r="I690" s="260"/>
      <c r="J690" s="256"/>
      <c r="K690" s="256"/>
      <c r="L690" s="261"/>
      <c r="M690" s="262"/>
      <c r="N690" s="263"/>
      <c r="O690" s="263"/>
      <c r="P690" s="263"/>
      <c r="Q690" s="263"/>
      <c r="R690" s="263"/>
      <c r="S690" s="263"/>
      <c r="T690" s="264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T690" s="265" t="s">
        <v>148</v>
      </c>
      <c r="AU690" s="265" t="s">
        <v>91</v>
      </c>
      <c r="AV690" s="15" t="s">
        <v>146</v>
      </c>
      <c r="AW690" s="15" t="s">
        <v>36</v>
      </c>
      <c r="AX690" s="15" t="s">
        <v>89</v>
      </c>
      <c r="AY690" s="265" t="s">
        <v>139</v>
      </c>
    </row>
    <row r="691" s="2" customFormat="1" ht="24.15" customHeight="1">
      <c r="A691" s="40"/>
      <c r="B691" s="41"/>
      <c r="C691" s="281" t="s">
        <v>685</v>
      </c>
      <c r="D691" s="281" t="s">
        <v>317</v>
      </c>
      <c r="E691" s="282" t="s">
        <v>686</v>
      </c>
      <c r="F691" s="283" t="s">
        <v>687</v>
      </c>
      <c r="G691" s="284" t="s">
        <v>498</v>
      </c>
      <c r="H691" s="285">
        <v>4</v>
      </c>
      <c r="I691" s="286"/>
      <c r="J691" s="287">
        <f>ROUND(I691*H691,2)</f>
        <v>0</v>
      </c>
      <c r="K691" s="283" t="s">
        <v>145</v>
      </c>
      <c r="L691" s="288"/>
      <c r="M691" s="289" t="s">
        <v>1</v>
      </c>
      <c r="N691" s="290" t="s">
        <v>46</v>
      </c>
      <c r="O691" s="93"/>
      <c r="P691" s="229">
        <f>O691*H691</f>
        <v>0</v>
      </c>
      <c r="Q691" s="229">
        <v>0.0035000000000000001</v>
      </c>
      <c r="R691" s="229">
        <f>Q691*H691</f>
        <v>0.014</v>
      </c>
      <c r="S691" s="229">
        <v>0</v>
      </c>
      <c r="T691" s="230">
        <f>S691*H691</f>
        <v>0</v>
      </c>
      <c r="U691" s="40"/>
      <c r="V691" s="40"/>
      <c r="W691" s="40"/>
      <c r="X691" s="40"/>
      <c r="Y691" s="40"/>
      <c r="Z691" s="40"/>
      <c r="AA691" s="40"/>
      <c r="AB691" s="40"/>
      <c r="AC691" s="40"/>
      <c r="AD691" s="40"/>
      <c r="AE691" s="40"/>
      <c r="AR691" s="231" t="s">
        <v>200</v>
      </c>
      <c r="AT691" s="231" t="s">
        <v>317</v>
      </c>
      <c r="AU691" s="231" t="s">
        <v>91</v>
      </c>
      <c r="AY691" s="19" t="s">
        <v>139</v>
      </c>
      <c r="BE691" s="232">
        <f>IF(N691="základní",J691,0)</f>
        <v>0</v>
      </c>
      <c r="BF691" s="232">
        <f>IF(N691="snížená",J691,0)</f>
        <v>0</v>
      </c>
      <c r="BG691" s="232">
        <f>IF(N691="zákl. přenesená",J691,0)</f>
        <v>0</v>
      </c>
      <c r="BH691" s="232">
        <f>IF(N691="sníž. přenesená",J691,0)</f>
        <v>0</v>
      </c>
      <c r="BI691" s="232">
        <f>IF(N691="nulová",J691,0)</f>
        <v>0</v>
      </c>
      <c r="BJ691" s="19" t="s">
        <v>89</v>
      </c>
      <c r="BK691" s="232">
        <f>ROUND(I691*H691,2)</f>
        <v>0</v>
      </c>
      <c r="BL691" s="19" t="s">
        <v>146</v>
      </c>
      <c r="BM691" s="231" t="s">
        <v>688</v>
      </c>
    </row>
    <row r="692" s="13" customFormat="1">
      <c r="A692" s="13"/>
      <c r="B692" s="233"/>
      <c r="C692" s="234"/>
      <c r="D692" s="235" t="s">
        <v>148</v>
      </c>
      <c r="E692" s="236" t="s">
        <v>1</v>
      </c>
      <c r="F692" s="237" t="s">
        <v>453</v>
      </c>
      <c r="G692" s="234"/>
      <c r="H692" s="236" t="s">
        <v>1</v>
      </c>
      <c r="I692" s="238"/>
      <c r="J692" s="234"/>
      <c r="K692" s="234"/>
      <c r="L692" s="239"/>
      <c r="M692" s="240"/>
      <c r="N692" s="241"/>
      <c r="O692" s="241"/>
      <c r="P692" s="241"/>
      <c r="Q692" s="241"/>
      <c r="R692" s="241"/>
      <c r="S692" s="241"/>
      <c r="T692" s="242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T692" s="243" t="s">
        <v>148</v>
      </c>
      <c r="AU692" s="243" t="s">
        <v>91</v>
      </c>
      <c r="AV692" s="13" t="s">
        <v>89</v>
      </c>
      <c r="AW692" s="13" t="s">
        <v>36</v>
      </c>
      <c r="AX692" s="13" t="s">
        <v>81</v>
      </c>
      <c r="AY692" s="243" t="s">
        <v>139</v>
      </c>
    </row>
    <row r="693" s="13" customFormat="1">
      <c r="A693" s="13"/>
      <c r="B693" s="233"/>
      <c r="C693" s="234"/>
      <c r="D693" s="235" t="s">
        <v>148</v>
      </c>
      <c r="E693" s="236" t="s">
        <v>1</v>
      </c>
      <c r="F693" s="237" t="s">
        <v>240</v>
      </c>
      <c r="G693" s="234"/>
      <c r="H693" s="236" t="s">
        <v>1</v>
      </c>
      <c r="I693" s="238"/>
      <c r="J693" s="234"/>
      <c r="K693" s="234"/>
      <c r="L693" s="239"/>
      <c r="M693" s="240"/>
      <c r="N693" s="241"/>
      <c r="O693" s="241"/>
      <c r="P693" s="241"/>
      <c r="Q693" s="241"/>
      <c r="R693" s="241"/>
      <c r="S693" s="241"/>
      <c r="T693" s="242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T693" s="243" t="s">
        <v>148</v>
      </c>
      <c r="AU693" s="243" t="s">
        <v>91</v>
      </c>
      <c r="AV693" s="13" t="s">
        <v>89</v>
      </c>
      <c r="AW693" s="13" t="s">
        <v>36</v>
      </c>
      <c r="AX693" s="13" t="s">
        <v>81</v>
      </c>
      <c r="AY693" s="243" t="s">
        <v>139</v>
      </c>
    </row>
    <row r="694" s="14" customFormat="1">
      <c r="A694" s="14"/>
      <c r="B694" s="244"/>
      <c r="C694" s="245"/>
      <c r="D694" s="235" t="s">
        <v>148</v>
      </c>
      <c r="E694" s="246" t="s">
        <v>1</v>
      </c>
      <c r="F694" s="247" t="s">
        <v>679</v>
      </c>
      <c r="G694" s="245"/>
      <c r="H694" s="248">
        <v>2</v>
      </c>
      <c r="I694" s="249"/>
      <c r="J694" s="245"/>
      <c r="K694" s="245"/>
      <c r="L694" s="250"/>
      <c r="M694" s="251"/>
      <c r="N694" s="252"/>
      <c r="O694" s="252"/>
      <c r="P694" s="252"/>
      <c r="Q694" s="252"/>
      <c r="R694" s="252"/>
      <c r="S694" s="252"/>
      <c r="T694" s="253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T694" s="254" t="s">
        <v>148</v>
      </c>
      <c r="AU694" s="254" t="s">
        <v>91</v>
      </c>
      <c r="AV694" s="14" t="s">
        <v>91</v>
      </c>
      <c r="AW694" s="14" t="s">
        <v>36</v>
      </c>
      <c r="AX694" s="14" t="s">
        <v>81</v>
      </c>
      <c r="AY694" s="254" t="s">
        <v>139</v>
      </c>
    </row>
    <row r="695" s="13" customFormat="1">
      <c r="A695" s="13"/>
      <c r="B695" s="233"/>
      <c r="C695" s="234"/>
      <c r="D695" s="235" t="s">
        <v>148</v>
      </c>
      <c r="E695" s="236" t="s">
        <v>1</v>
      </c>
      <c r="F695" s="237" t="s">
        <v>500</v>
      </c>
      <c r="G695" s="234"/>
      <c r="H695" s="236" t="s">
        <v>1</v>
      </c>
      <c r="I695" s="238"/>
      <c r="J695" s="234"/>
      <c r="K695" s="234"/>
      <c r="L695" s="239"/>
      <c r="M695" s="240"/>
      <c r="N695" s="241"/>
      <c r="O695" s="241"/>
      <c r="P695" s="241"/>
      <c r="Q695" s="241"/>
      <c r="R695" s="241"/>
      <c r="S695" s="241"/>
      <c r="T695" s="242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T695" s="243" t="s">
        <v>148</v>
      </c>
      <c r="AU695" s="243" t="s">
        <v>91</v>
      </c>
      <c r="AV695" s="13" t="s">
        <v>89</v>
      </c>
      <c r="AW695" s="13" t="s">
        <v>36</v>
      </c>
      <c r="AX695" s="13" t="s">
        <v>81</v>
      </c>
      <c r="AY695" s="243" t="s">
        <v>139</v>
      </c>
    </row>
    <row r="696" s="14" customFormat="1">
      <c r="A696" s="14"/>
      <c r="B696" s="244"/>
      <c r="C696" s="245"/>
      <c r="D696" s="235" t="s">
        <v>148</v>
      </c>
      <c r="E696" s="246" t="s">
        <v>1</v>
      </c>
      <c r="F696" s="247" t="s">
        <v>680</v>
      </c>
      <c r="G696" s="245"/>
      <c r="H696" s="248">
        <v>1</v>
      </c>
      <c r="I696" s="249"/>
      <c r="J696" s="245"/>
      <c r="K696" s="245"/>
      <c r="L696" s="250"/>
      <c r="M696" s="251"/>
      <c r="N696" s="252"/>
      <c r="O696" s="252"/>
      <c r="P696" s="252"/>
      <c r="Q696" s="252"/>
      <c r="R696" s="252"/>
      <c r="S696" s="252"/>
      <c r="T696" s="253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T696" s="254" t="s">
        <v>148</v>
      </c>
      <c r="AU696" s="254" t="s">
        <v>91</v>
      </c>
      <c r="AV696" s="14" t="s">
        <v>91</v>
      </c>
      <c r="AW696" s="14" t="s">
        <v>36</v>
      </c>
      <c r="AX696" s="14" t="s">
        <v>81</v>
      </c>
      <c r="AY696" s="254" t="s">
        <v>139</v>
      </c>
    </row>
    <row r="697" s="13" customFormat="1">
      <c r="A697" s="13"/>
      <c r="B697" s="233"/>
      <c r="C697" s="234"/>
      <c r="D697" s="235" t="s">
        <v>148</v>
      </c>
      <c r="E697" s="236" t="s">
        <v>1</v>
      </c>
      <c r="F697" s="237" t="s">
        <v>502</v>
      </c>
      <c r="G697" s="234"/>
      <c r="H697" s="236" t="s">
        <v>1</v>
      </c>
      <c r="I697" s="238"/>
      <c r="J697" s="234"/>
      <c r="K697" s="234"/>
      <c r="L697" s="239"/>
      <c r="M697" s="240"/>
      <c r="N697" s="241"/>
      <c r="O697" s="241"/>
      <c r="P697" s="241"/>
      <c r="Q697" s="241"/>
      <c r="R697" s="241"/>
      <c r="S697" s="241"/>
      <c r="T697" s="242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243" t="s">
        <v>148</v>
      </c>
      <c r="AU697" s="243" t="s">
        <v>91</v>
      </c>
      <c r="AV697" s="13" t="s">
        <v>89</v>
      </c>
      <c r="AW697" s="13" t="s">
        <v>36</v>
      </c>
      <c r="AX697" s="13" t="s">
        <v>81</v>
      </c>
      <c r="AY697" s="243" t="s">
        <v>139</v>
      </c>
    </row>
    <row r="698" s="14" customFormat="1">
      <c r="A698" s="14"/>
      <c r="B698" s="244"/>
      <c r="C698" s="245"/>
      <c r="D698" s="235" t="s">
        <v>148</v>
      </c>
      <c r="E698" s="246" t="s">
        <v>1</v>
      </c>
      <c r="F698" s="247" t="s">
        <v>680</v>
      </c>
      <c r="G698" s="245"/>
      <c r="H698" s="248">
        <v>1</v>
      </c>
      <c r="I698" s="249"/>
      <c r="J698" s="245"/>
      <c r="K698" s="245"/>
      <c r="L698" s="250"/>
      <c r="M698" s="251"/>
      <c r="N698" s="252"/>
      <c r="O698" s="252"/>
      <c r="P698" s="252"/>
      <c r="Q698" s="252"/>
      <c r="R698" s="252"/>
      <c r="S698" s="252"/>
      <c r="T698" s="253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T698" s="254" t="s">
        <v>148</v>
      </c>
      <c r="AU698" s="254" t="s">
        <v>91</v>
      </c>
      <c r="AV698" s="14" t="s">
        <v>91</v>
      </c>
      <c r="AW698" s="14" t="s">
        <v>36</v>
      </c>
      <c r="AX698" s="14" t="s">
        <v>81</v>
      </c>
      <c r="AY698" s="254" t="s">
        <v>139</v>
      </c>
    </row>
    <row r="699" s="15" customFormat="1">
      <c r="A699" s="15"/>
      <c r="B699" s="255"/>
      <c r="C699" s="256"/>
      <c r="D699" s="235" t="s">
        <v>148</v>
      </c>
      <c r="E699" s="257" t="s">
        <v>1</v>
      </c>
      <c r="F699" s="258" t="s">
        <v>151</v>
      </c>
      <c r="G699" s="256"/>
      <c r="H699" s="259">
        <v>4</v>
      </c>
      <c r="I699" s="260"/>
      <c r="J699" s="256"/>
      <c r="K699" s="256"/>
      <c r="L699" s="261"/>
      <c r="M699" s="262"/>
      <c r="N699" s="263"/>
      <c r="O699" s="263"/>
      <c r="P699" s="263"/>
      <c r="Q699" s="263"/>
      <c r="R699" s="263"/>
      <c r="S699" s="263"/>
      <c r="T699" s="264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T699" s="265" t="s">
        <v>148</v>
      </c>
      <c r="AU699" s="265" t="s">
        <v>91</v>
      </c>
      <c r="AV699" s="15" t="s">
        <v>146</v>
      </c>
      <c r="AW699" s="15" t="s">
        <v>36</v>
      </c>
      <c r="AX699" s="15" t="s">
        <v>89</v>
      </c>
      <c r="AY699" s="265" t="s">
        <v>139</v>
      </c>
    </row>
    <row r="700" s="2" customFormat="1" ht="16.5" customHeight="1">
      <c r="A700" s="40"/>
      <c r="B700" s="41"/>
      <c r="C700" s="220" t="s">
        <v>689</v>
      </c>
      <c r="D700" s="220" t="s">
        <v>141</v>
      </c>
      <c r="E700" s="221" t="s">
        <v>690</v>
      </c>
      <c r="F700" s="222" t="s">
        <v>691</v>
      </c>
      <c r="G700" s="223" t="s">
        <v>498</v>
      </c>
      <c r="H700" s="224">
        <v>2</v>
      </c>
      <c r="I700" s="225"/>
      <c r="J700" s="226">
        <f>ROUND(I700*H700,2)</f>
        <v>0</v>
      </c>
      <c r="K700" s="222" t="s">
        <v>145</v>
      </c>
      <c r="L700" s="46"/>
      <c r="M700" s="227" t="s">
        <v>1</v>
      </c>
      <c r="N700" s="228" t="s">
        <v>46</v>
      </c>
      <c r="O700" s="93"/>
      <c r="P700" s="229">
        <f>O700*H700</f>
        <v>0</v>
      </c>
      <c r="Q700" s="229">
        <v>0.0013600000000000001</v>
      </c>
      <c r="R700" s="229">
        <f>Q700*H700</f>
        <v>0.0027200000000000002</v>
      </c>
      <c r="S700" s="229">
        <v>0</v>
      </c>
      <c r="T700" s="230">
        <f>S700*H700</f>
        <v>0</v>
      </c>
      <c r="U700" s="40"/>
      <c r="V700" s="40"/>
      <c r="W700" s="40"/>
      <c r="X700" s="40"/>
      <c r="Y700" s="40"/>
      <c r="Z700" s="40"/>
      <c r="AA700" s="40"/>
      <c r="AB700" s="40"/>
      <c r="AC700" s="40"/>
      <c r="AD700" s="40"/>
      <c r="AE700" s="40"/>
      <c r="AR700" s="231" t="s">
        <v>146</v>
      </c>
      <c r="AT700" s="231" t="s">
        <v>141</v>
      </c>
      <c r="AU700" s="231" t="s">
        <v>91</v>
      </c>
      <c r="AY700" s="19" t="s">
        <v>139</v>
      </c>
      <c r="BE700" s="232">
        <f>IF(N700="základní",J700,0)</f>
        <v>0</v>
      </c>
      <c r="BF700" s="232">
        <f>IF(N700="snížená",J700,0)</f>
        <v>0</v>
      </c>
      <c r="BG700" s="232">
        <f>IF(N700="zákl. přenesená",J700,0)</f>
        <v>0</v>
      </c>
      <c r="BH700" s="232">
        <f>IF(N700="sníž. přenesená",J700,0)</f>
        <v>0</v>
      </c>
      <c r="BI700" s="232">
        <f>IF(N700="nulová",J700,0)</f>
        <v>0</v>
      </c>
      <c r="BJ700" s="19" t="s">
        <v>89</v>
      </c>
      <c r="BK700" s="232">
        <f>ROUND(I700*H700,2)</f>
        <v>0</v>
      </c>
      <c r="BL700" s="19" t="s">
        <v>146</v>
      </c>
      <c r="BM700" s="231" t="s">
        <v>692</v>
      </c>
    </row>
    <row r="701" s="13" customFormat="1">
      <c r="A701" s="13"/>
      <c r="B701" s="233"/>
      <c r="C701" s="234"/>
      <c r="D701" s="235" t="s">
        <v>148</v>
      </c>
      <c r="E701" s="236" t="s">
        <v>1</v>
      </c>
      <c r="F701" s="237" t="s">
        <v>453</v>
      </c>
      <c r="G701" s="234"/>
      <c r="H701" s="236" t="s">
        <v>1</v>
      </c>
      <c r="I701" s="238"/>
      <c r="J701" s="234"/>
      <c r="K701" s="234"/>
      <c r="L701" s="239"/>
      <c r="M701" s="240"/>
      <c r="N701" s="241"/>
      <c r="O701" s="241"/>
      <c r="P701" s="241"/>
      <c r="Q701" s="241"/>
      <c r="R701" s="241"/>
      <c r="S701" s="241"/>
      <c r="T701" s="242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243" t="s">
        <v>148</v>
      </c>
      <c r="AU701" s="243" t="s">
        <v>91</v>
      </c>
      <c r="AV701" s="13" t="s">
        <v>89</v>
      </c>
      <c r="AW701" s="13" t="s">
        <v>36</v>
      </c>
      <c r="AX701" s="13" t="s">
        <v>81</v>
      </c>
      <c r="AY701" s="243" t="s">
        <v>139</v>
      </c>
    </row>
    <row r="702" s="13" customFormat="1">
      <c r="A702" s="13"/>
      <c r="B702" s="233"/>
      <c r="C702" s="234"/>
      <c r="D702" s="235" t="s">
        <v>148</v>
      </c>
      <c r="E702" s="236" t="s">
        <v>1</v>
      </c>
      <c r="F702" s="237" t="s">
        <v>240</v>
      </c>
      <c r="G702" s="234"/>
      <c r="H702" s="236" t="s">
        <v>1</v>
      </c>
      <c r="I702" s="238"/>
      <c r="J702" s="234"/>
      <c r="K702" s="234"/>
      <c r="L702" s="239"/>
      <c r="M702" s="240"/>
      <c r="N702" s="241"/>
      <c r="O702" s="241"/>
      <c r="P702" s="241"/>
      <c r="Q702" s="241"/>
      <c r="R702" s="241"/>
      <c r="S702" s="241"/>
      <c r="T702" s="242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T702" s="243" t="s">
        <v>148</v>
      </c>
      <c r="AU702" s="243" t="s">
        <v>91</v>
      </c>
      <c r="AV702" s="13" t="s">
        <v>89</v>
      </c>
      <c r="AW702" s="13" t="s">
        <v>36</v>
      </c>
      <c r="AX702" s="13" t="s">
        <v>81</v>
      </c>
      <c r="AY702" s="243" t="s">
        <v>139</v>
      </c>
    </row>
    <row r="703" s="14" customFormat="1">
      <c r="A703" s="14"/>
      <c r="B703" s="244"/>
      <c r="C703" s="245"/>
      <c r="D703" s="235" t="s">
        <v>148</v>
      </c>
      <c r="E703" s="246" t="s">
        <v>1</v>
      </c>
      <c r="F703" s="247" t="s">
        <v>679</v>
      </c>
      <c r="G703" s="245"/>
      <c r="H703" s="248">
        <v>2</v>
      </c>
      <c r="I703" s="249"/>
      <c r="J703" s="245"/>
      <c r="K703" s="245"/>
      <c r="L703" s="250"/>
      <c r="M703" s="251"/>
      <c r="N703" s="252"/>
      <c r="O703" s="252"/>
      <c r="P703" s="252"/>
      <c r="Q703" s="252"/>
      <c r="R703" s="252"/>
      <c r="S703" s="252"/>
      <c r="T703" s="253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T703" s="254" t="s">
        <v>148</v>
      </c>
      <c r="AU703" s="254" t="s">
        <v>91</v>
      </c>
      <c r="AV703" s="14" t="s">
        <v>91</v>
      </c>
      <c r="AW703" s="14" t="s">
        <v>36</v>
      </c>
      <c r="AX703" s="14" t="s">
        <v>81</v>
      </c>
      <c r="AY703" s="254" t="s">
        <v>139</v>
      </c>
    </row>
    <row r="704" s="15" customFormat="1">
      <c r="A704" s="15"/>
      <c r="B704" s="255"/>
      <c r="C704" s="256"/>
      <c r="D704" s="235" t="s">
        <v>148</v>
      </c>
      <c r="E704" s="257" t="s">
        <v>1</v>
      </c>
      <c r="F704" s="258" t="s">
        <v>151</v>
      </c>
      <c r="G704" s="256"/>
      <c r="H704" s="259">
        <v>2</v>
      </c>
      <c r="I704" s="260"/>
      <c r="J704" s="256"/>
      <c r="K704" s="256"/>
      <c r="L704" s="261"/>
      <c r="M704" s="262"/>
      <c r="N704" s="263"/>
      <c r="O704" s="263"/>
      <c r="P704" s="263"/>
      <c r="Q704" s="263"/>
      <c r="R704" s="263"/>
      <c r="S704" s="263"/>
      <c r="T704" s="264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T704" s="265" t="s">
        <v>148</v>
      </c>
      <c r="AU704" s="265" t="s">
        <v>91</v>
      </c>
      <c r="AV704" s="15" t="s">
        <v>146</v>
      </c>
      <c r="AW704" s="15" t="s">
        <v>36</v>
      </c>
      <c r="AX704" s="15" t="s">
        <v>89</v>
      </c>
      <c r="AY704" s="265" t="s">
        <v>139</v>
      </c>
    </row>
    <row r="705" s="2" customFormat="1" ht="24.15" customHeight="1">
      <c r="A705" s="40"/>
      <c r="B705" s="41"/>
      <c r="C705" s="281" t="s">
        <v>693</v>
      </c>
      <c r="D705" s="281" t="s">
        <v>317</v>
      </c>
      <c r="E705" s="282" t="s">
        <v>694</v>
      </c>
      <c r="F705" s="283" t="s">
        <v>695</v>
      </c>
      <c r="G705" s="284" t="s">
        <v>498</v>
      </c>
      <c r="H705" s="285">
        <v>2</v>
      </c>
      <c r="I705" s="286"/>
      <c r="J705" s="287">
        <f>ROUND(I705*H705,2)</f>
        <v>0</v>
      </c>
      <c r="K705" s="283" t="s">
        <v>145</v>
      </c>
      <c r="L705" s="288"/>
      <c r="M705" s="289" t="s">
        <v>1</v>
      </c>
      <c r="N705" s="290" t="s">
        <v>46</v>
      </c>
      <c r="O705" s="93"/>
      <c r="P705" s="229">
        <f>O705*H705</f>
        <v>0</v>
      </c>
      <c r="Q705" s="229">
        <v>0.048000000000000001</v>
      </c>
      <c r="R705" s="229">
        <f>Q705*H705</f>
        <v>0.096000000000000002</v>
      </c>
      <c r="S705" s="229">
        <v>0</v>
      </c>
      <c r="T705" s="230">
        <f>S705*H705</f>
        <v>0</v>
      </c>
      <c r="U705" s="40"/>
      <c r="V705" s="40"/>
      <c r="W705" s="40"/>
      <c r="X705" s="40"/>
      <c r="Y705" s="40"/>
      <c r="Z705" s="40"/>
      <c r="AA705" s="40"/>
      <c r="AB705" s="40"/>
      <c r="AC705" s="40"/>
      <c r="AD705" s="40"/>
      <c r="AE705" s="40"/>
      <c r="AR705" s="231" t="s">
        <v>200</v>
      </c>
      <c r="AT705" s="231" t="s">
        <v>317</v>
      </c>
      <c r="AU705" s="231" t="s">
        <v>91</v>
      </c>
      <c r="AY705" s="19" t="s">
        <v>139</v>
      </c>
      <c r="BE705" s="232">
        <f>IF(N705="základní",J705,0)</f>
        <v>0</v>
      </c>
      <c r="BF705" s="232">
        <f>IF(N705="snížená",J705,0)</f>
        <v>0</v>
      </c>
      <c r="BG705" s="232">
        <f>IF(N705="zákl. přenesená",J705,0)</f>
        <v>0</v>
      </c>
      <c r="BH705" s="232">
        <f>IF(N705="sníž. přenesená",J705,0)</f>
        <v>0</v>
      </c>
      <c r="BI705" s="232">
        <f>IF(N705="nulová",J705,0)</f>
        <v>0</v>
      </c>
      <c r="BJ705" s="19" t="s">
        <v>89</v>
      </c>
      <c r="BK705" s="232">
        <f>ROUND(I705*H705,2)</f>
        <v>0</v>
      </c>
      <c r="BL705" s="19" t="s">
        <v>146</v>
      </c>
      <c r="BM705" s="231" t="s">
        <v>696</v>
      </c>
    </row>
    <row r="706" s="13" customFormat="1">
      <c r="A706" s="13"/>
      <c r="B706" s="233"/>
      <c r="C706" s="234"/>
      <c r="D706" s="235" t="s">
        <v>148</v>
      </c>
      <c r="E706" s="236" t="s">
        <v>1</v>
      </c>
      <c r="F706" s="237" t="s">
        <v>453</v>
      </c>
      <c r="G706" s="234"/>
      <c r="H706" s="236" t="s">
        <v>1</v>
      </c>
      <c r="I706" s="238"/>
      <c r="J706" s="234"/>
      <c r="K706" s="234"/>
      <c r="L706" s="239"/>
      <c r="M706" s="240"/>
      <c r="N706" s="241"/>
      <c r="O706" s="241"/>
      <c r="P706" s="241"/>
      <c r="Q706" s="241"/>
      <c r="R706" s="241"/>
      <c r="S706" s="241"/>
      <c r="T706" s="242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T706" s="243" t="s">
        <v>148</v>
      </c>
      <c r="AU706" s="243" t="s">
        <v>91</v>
      </c>
      <c r="AV706" s="13" t="s">
        <v>89</v>
      </c>
      <c r="AW706" s="13" t="s">
        <v>36</v>
      </c>
      <c r="AX706" s="13" t="s">
        <v>81</v>
      </c>
      <c r="AY706" s="243" t="s">
        <v>139</v>
      </c>
    </row>
    <row r="707" s="13" customFormat="1">
      <c r="A707" s="13"/>
      <c r="B707" s="233"/>
      <c r="C707" s="234"/>
      <c r="D707" s="235" t="s">
        <v>148</v>
      </c>
      <c r="E707" s="236" t="s">
        <v>1</v>
      </c>
      <c r="F707" s="237" t="s">
        <v>240</v>
      </c>
      <c r="G707" s="234"/>
      <c r="H707" s="236" t="s">
        <v>1</v>
      </c>
      <c r="I707" s="238"/>
      <c r="J707" s="234"/>
      <c r="K707" s="234"/>
      <c r="L707" s="239"/>
      <c r="M707" s="240"/>
      <c r="N707" s="241"/>
      <c r="O707" s="241"/>
      <c r="P707" s="241"/>
      <c r="Q707" s="241"/>
      <c r="R707" s="241"/>
      <c r="S707" s="241"/>
      <c r="T707" s="242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43" t="s">
        <v>148</v>
      </c>
      <c r="AU707" s="243" t="s">
        <v>91</v>
      </c>
      <c r="AV707" s="13" t="s">
        <v>89</v>
      </c>
      <c r="AW707" s="13" t="s">
        <v>36</v>
      </c>
      <c r="AX707" s="13" t="s">
        <v>81</v>
      </c>
      <c r="AY707" s="243" t="s">
        <v>139</v>
      </c>
    </row>
    <row r="708" s="14" customFormat="1">
      <c r="A708" s="14"/>
      <c r="B708" s="244"/>
      <c r="C708" s="245"/>
      <c r="D708" s="235" t="s">
        <v>148</v>
      </c>
      <c r="E708" s="246" t="s">
        <v>1</v>
      </c>
      <c r="F708" s="247" t="s">
        <v>679</v>
      </c>
      <c r="G708" s="245"/>
      <c r="H708" s="248">
        <v>2</v>
      </c>
      <c r="I708" s="249"/>
      <c r="J708" s="245"/>
      <c r="K708" s="245"/>
      <c r="L708" s="250"/>
      <c r="M708" s="251"/>
      <c r="N708" s="252"/>
      <c r="O708" s="252"/>
      <c r="P708" s="252"/>
      <c r="Q708" s="252"/>
      <c r="R708" s="252"/>
      <c r="S708" s="252"/>
      <c r="T708" s="253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T708" s="254" t="s">
        <v>148</v>
      </c>
      <c r="AU708" s="254" t="s">
        <v>91</v>
      </c>
      <c r="AV708" s="14" t="s">
        <v>91</v>
      </c>
      <c r="AW708" s="14" t="s">
        <v>36</v>
      </c>
      <c r="AX708" s="14" t="s">
        <v>81</v>
      </c>
      <c r="AY708" s="254" t="s">
        <v>139</v>
      </c>
    </row>
    <row r="709" s="15" customFormat="1">
      <c r="A709" s="15"/>
      <c r="B709" s="255"/>
      <c r="C709" s="256"/>
      <c r="D709" s="235" t="s">
        <v>148</v>
      </c>
      <c r="E709" s="257" t="s">
        <v>1</v>
      </c>
      <c r="F709" s="258" t="s">
        <v>151</v>
      </c>
      <c r="G709" s="256"/>
      <c r="H709" s="259">
        <v>2</v>
      </c>
      <c r="I709" s="260"/>
      <c r="J709" s="256"/>
      <c r="K709" s="256"/>
      <c r="L709" s="261"/>
      <c r="M709" s="262"/>
      <c r="N709" s="263"/>
      <c r="O709" s="263"/>
      <c r="P709" s="263"/>
      <c r="Q709" s="263"/>
      <c r="R709" s="263"/>
      <c r="S709" s="263"/>
      <c r="T709" s="264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T709" s="265" t="s">
        <v>148</v>
      </c>
      <c r="AU709" s="265" t="s">
        <v>91</v>
      </c>
      <c r="AV709" s="15" t="s">
        <v>146</v>
      </c>
      <c r="AW709" s="15" t="s">
        <v>36</v>
      </c>
      <c r="AX709" s="15" t="s">
        <v>89</v>
      </c>
      <c r="AY709" s="265" t="s">
        <v>139</v>
      </c>
    </row>
    <row r="710" s="2" customFormat="1" ht="21.75" customHeight="1">
      <c r="A710" s="40"/>
      <c r="B710" s="41"/>
      <c r="C710" s="220" t="s">
        <v>697</v>
      </c>
      <c r="D710" s="220" t="s">
        <v>141</v>
      </c>
      <c r="E710" s="221" t="s">
        <v>698</v>
      </c>
      <c r="F710" s="222" t="s">
        <v>699</v>
      </c>
      <c r="G710" s="223" t="s">
        <v>498</v>
      </c>
      <c r="H710" s="224">
        <v>1</v>
      </c>
      <c r="I710" s="225"/>
      <c r="J710" s="226">
        <f>ROUND(I710*H710,2)</f>
        <v>0</v>
      </c>
      <c r="K710" s="222" t="s">
        <v>145</v>
      </c>
      <c r="L710" s="46"/>
      <c r="M710" s="227" t="s">
        <v>1</v>
      </c>
      <c r="N710" s="228" t="s">
        <v>46</v>
      </c>
      <c r="O710" s="93"/>
      <c r="P710" s="229">
        <f>O710*H710</f>
        <v>0</v>
      </c>
      <c r="Q710" s="229">
        <v>0.00165</v>
      </c>
      <c r="R710" s="229">
        <f>Q710*H710</f>
        <v>0.00165</v>
      </c>
      <c r="S710" s="229">
        <v>0</v>
      </c>
      <c r="T710" s="230">
        <f>S710*H710</f>
        <v>0</v>
      </c>
      <c r="U710" s="40"/>
      <c r="V710" s="40"/>
      <c r="W710" s="40"/>
      <c r="X710" s="40"/>
      <c r="Y710" s="40"/>
      <c r="Z710" s="40"/>
      <c r="AA710" s="40"/>
      <c r="AB710" s="40"/>
      <c r="AC710" s="40"/>
      <c r="AD710" s="40"/>
      <c r="AE710" s="40"/>
      <c r="AR710" s="231" t="s">
        <v>146</v>
      </c>
      <c r="AT710" s="231" t="s">
        <v>141</v>
      </c>
      <c r="AU710" s="231" t="s">
        <v>91</v>
      </c>
      <c r="AY710" s="19" t="s">
        <v>139</v>
      </c>
      <c r="BE710" s="232">
        <f>IF(N710="základní",J710,0)</f>
        <v>0</v>
      </c>
      <c r="BF710" s="232">
        <f>IF(N710="snížená",J710,0)</f>
        <v>0</v>
      </c>
      <c r="BG710" s="232">
        <f>IF(N710="zákl. přenesená",J710,0)</f>
        <v>0</v>
      </c>
      <c r="BH710" s="232">
        <f>IF(N710="sníž. přenesená",J710,0)</f>
        <v>0</v>
      </c>
      <c r="BI710" s="232">
        <f>IF(N710="nulová",J710,0)</f>
        <v>0</v>
      </c>
      <c r="BJ710" s="19" t="s">
        <v>89</v>
      </c>
      <c r="BK710" s="232">
        <f>ROUND(I710*H710,2)</f>
        <v>0</v>
      </c>
      <c r="BL710" s="19" t="s">
        <v>146</v>
      </c>
      <c r="BM710" s="231" t="s">
        <v>700</v>
      </c>
    </row>
    <row r="711" s="13" customFormat="1">
      <c r="A711" s="13"/>
      <c r="B711" s="233"/>
      <c r="C711" s="234"/>
      <c r="D711" s="235" t="s">
        <v>148</v>
      </c>
      <c r="E711" s="236" t="s">
        <v>1</v>
      </c>
      <c r="F711" s="237" t="s">
        <v>453</v>
      </c>
      <c r="G711" s="234"/>
      <c r="H711" s="236" t="s">
        <v>1</v>
      </c>
      <c r="I711" s="238"/>
      <c r="J711" s="234"/>
      <c r="K711" s="234"/>
      <c r="L711" s="239"/>
      <c r="M711" s="240"/>
      <c r="N711" s="241"/>
      <c r="O711" s="241"/>
      <c r="P711" s="241"/>
      <c r="Q711" s="241"/>
      <c r="R711" s="241"/>
      <c r="S711" s="241"/>
      <c r="T711" s="242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T711" s="243" t="s">
        <v>148</v>
      </c>
      <c r="AU711" s="243" t="s">
        <v>91</v>
      </c>
      <c r="AV711" s="13" t="s">
        <v>89</v>
      </c>
      <c r="AW711" s="13" t="s">
        <v>36</v>
      </c>
      <c r="AX711" s="13" t="s">
        <v>81</v>
      </c>
      <c r="AY711" s="243" t="s">
        <v>139</v>
      </c>
    </row>
    <row r="712" s="13" customFormat="1">
      <c r="A712" s="13"/>
      <c r="B712" s="233"/>
      <c r="C712" s="234"/>
      <c r="D712" s="235" t="s">
        <v>148</v>
      </c>
      <c r="E712" s="236" t="s">
        <v>1</v>
      </c>
      <c r="F712" s="237" t="s">
        <v>553</v>
      </c>
      <c r="G712" s="234"/>
      <c r="H712" s="236" t="s">
        <v>1</v>
      </c>
      <c r="I712" s="238"/>
      <c r="J712" s="234"/>
      <c r="K712" s="234"/>
      <c r="L712" s="239"/>
      <c r="M712" s="240"/>
      <c r="N712" s="241"/>
      <c r="O712" s="241"/>
      <c r="P712" s="241"/>
      <c r="Q712" s="241"/>
      <c r="R712" s="241"/>
      <c r="S712" s="241"/>
      <c r="T712" s="242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243" t="s">
        <v>148</v>
      </c>
      <c r="AU712" s="243" t="s">
        <v>91</v>
      </c>
      <c r="AV712" s="13" t="s">
        <v>89</v>
      </c>
      <c r="AW712" s="13" t="s">
        <v>36</v>
      </c>
      <c r="AX712" s="13" t="s">
        <v>81</v>
      </c>
      <c r="AY712" s="243" t="s">
        <v>139</v>
      </c>
    </row>
    <row r="713" s="14" customFormat="1">
      <c r="A713" s="14"/>
      <c r="B713" s="244"/>
      <c r="C713" s="245"/>
      <c r="D713" s="235" t="s">
        <v>148</v>
      </c>
      <c r="E713" s="246" t="s">
        <v>1</v>
      </c>
      <c r="F713" s="247" t="s">
        <v>680</v>
      </c>
      <c r="G713" s="245"/>
      <c r="H713" s="248">
        <v>1</v>
      </c>
      <c r="I713" s="249"/>
      <c r="J713" s="245"/>
      <c r="K713" s="245"/>
      <c r="L713" s="250"/>
      <c r="M713" s="251"/>
      <c r="N713" s="252"/>
      <c r="O713" s="252"/>
      <c r="P713" s="252"/>
      <c r="Q713" s="252"/>
      <c r="R713" s="252"/>
      <c r="S713" s="252"/>
      <c r="T713" s="253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T713" s="254" t="s">
        <v>148</v>
      </c>
      <c r="AU713" s="254" t="s">
        <v>91</v>
      </c>
      <c r="AV713" s="14" t="s">
        <v>91</v>
      </c>
      <c r="AW713" s="14" t="s">
        <v>36</v>
      </c>
      <c r="AX713" s="14" t="s">
        <v>81</v>
      </c>
      <c r="AY713" s="254" t="s">
        <v>139</v>
      </c>
    </row>
    <row r="714" s="15" customFormat="1">
      <c r="A714" s="15"/>
      <c r="B714" s="255"/>
      <c r="C714" s="256"/>
      <c r="D714" s="235" t="s">
        <v>148</v>
      </c>
      <c r="E714" s="257" t="s">
        <v>1</v>
      </c>
      <c r="F714" s="258" t="s">
        <v>151</v>
      </c>
      <c r="G714" s="256"/>
      <c r="H714" s="259">
        <v>1</v>
      </c>
      <c r="I714" s="260"/>
      <c r="J714" s="256"/>
      <c r="K714" s="256"/>
      <c r="L714" s="261"/>
      <c r="M714" s="262"/>
      <c r="N714" s="263"/>
      <c r="O714" s="263"/>
      <c r="P714" s="263"/>
      <c r="Q714" s="263"/>
      <c r="R714" s="263"/>
      <c r="S714" s="263"/>
      <c r="T714" s="264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T714" s="265" t="s">
        <v>148</v>
      </c>
      <c r="AU714" s="265" t="s">
        <v>91</v>
      </c>
      <c r="AV714" s="15" t="s">
        <v>146</v>
      </c>
      <c r="AW714" s="15" t="s">
        <v>36</v>
      </c>
      <c r="AX714" s="15" t="s">
        <v>89</v>
      </c>
      <c r="AY714" s="265" t="s">
        <v>139</v>
      </c>
    </row>
    <row r="715" s="2" customFormat="1" ht="16.5" customHeight="1">
      <c r="A715" s="40"/>
      <c r="B715" s="41"/>
      <c r="C715" s="281" t="s">
        <v>701</v>
      </c>
      <c r="D715" s="281" t="s">
        <v>317</v>
      </c>
      <c r="E715" s="282" t="s">
        <v>702</v>
      </c>
      <c r="F715" s="283" t="s">
        <v>703</v>
      </c>
      <c r="G715" s="284" t="s">
        <v>498</v>
      </c>
      <c r="H715" s="285">
        <v>1</v>
      </c>
      <c r="I715" s="286"/>
      <c r="J715" s="287">
        <f>ROUND(I715*H715,2)</f>
        <v>0</v>
      </c>
      <c r="K715" s="283" t="s">
        <v>145</v>
      </c>
      <c r="L715" s="288"/>
      <c r="M715" s="289" t="s">
        <v>1</v>
      </c>
      <c r="N715" s="290" t="s">
        <v>46</v>
      </c>
      <c r="O715" s="93"/>
      <c r="P715" s="229">
        <f>O715*H715</f>
        <v>0</v>
      </c>
      <c r="Q715" s="229">
        <v>0.024500000000000001</v>
      </c>
      <c r="R715" s="229">
        <f>Q715*H715</f>
        <v>0.024500000000000001</v>
      </c>
      <c r="S715" s="229">
        <v>0</v>
      </c>
      <c r="T715" s="230">
        <f>S715*H715</f>
        <v>0</v>
      </c>
      <c r="U715" s="40"/>
      <c r="V715" s="40"/>
      <c r="W715" s="40"/>
      <c r="X715" s="40"/>
      <c r="Y715" s="40"/>
      <c r="Z715" s="40"/>
      <c r="AA715" s="40"/>
      <c r="AB715" s="40"/>
      <c r="AC715" s="40"/>
      <c r="AD715" s="40"/>
      <c r="AE715" s="40"/>
      <c r="AR715" s="231" t="s">
        <v>200</v>
      </c>
      <c r="AT715" s="231" t="s">
        <v>317</v>
      </c>
      <c r="AU715" s="231" t="s">
        <v>91</v>
      </c>
      <c r="AY715" s="19" t="s">
        <v>139</v>
      </c>
      <c r="BE715" s="232">
        <f>IF(N715="základní",J715,0)</f>
        <v>0</v>
      </c>
      <c r="BF715" s="232">
        <f>IF(N715="snížená",J715,0)</f>
        <v>0</v>
      </c>
      <c r="BG715" s="232">
        <f>IF(N715="zákl. přenesená",J715,0)</f>
        <v>0</v>
      </c>
      <c r="BH715" s="232">
        <f>IF(N715="sníž. přenesená",J715,0)</f>
        <v>0</v>
      </c>
      <c r="BI715" s="232">
        <f>IF(N715="nulová",J715,0)</f>
        <v>0</v>
      </c>
      <c r="BJ715" s="19" t="s">
        <v>89</v>
      </c>
      <c r="BK715" s="232">
        <f>ROUND(I715*H715,2)</f>
        <v>0</v>
      </c>
      <c r="BL715" s="19" t="s">
        <v>146</v>
      </c>
      <c r="BM715" s="231" t="s">
        <v>704</v>
      </c>
    </row>
    <row r="716" s="13" customFormat="1">
      <c r="A716" s="13"/>
      <c r="B716" s="233"/>
      <c r="C716" s="234"/>
      <c r="D716" s="235" t="s">
        <v>148</v>
      </c>
      <c r="E716" s="236" t="s">
        <v>1</v>
      </c>
      <c r="F716" s="237" t="s">
        <v>453</v>
      </c>
      <c r="G716" s="234"/>
      <c r="H716" s="236" t="s">
        <v>1</v>
      </c>
      <c r="I716" s="238"/>
      <c r="J716" s="234"/>
      <c r="K716" s="234"/>
      <c r="L716" s="239"/>
      <c r="M716" s="240"/>
      <c r="N716" s="241"/>
      <c r="O716" s="241"/>
      <c r="P716" s="241"/>
      <c r="Q716" s="241"/>
      <c r="R716" s="241"/>
      <c r="S716" s="241"/>
      <c r="T716" s="242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243" t="s">
        <v>148</v>
      </c>
      <c r="AU716" s="243" t="s">
        <v>91</v>
      </c>
      <c r="AV716" s="13" t="s">
        <v>89</v>
      </c>
      <c r="AW716" s="13" t="s">
        <v>36</v>
      </c>
      <c r="AX716" s="13" t="s">
        <v>81</v>
      </c>
      <c r="AY716" s="243" t="s">
        <v>139</v>
      </c>
    </row>
    <row r="717" s="13" customFormat="1">
      <c r="A717" s="13"/>
      <c r="B717" s="233"/>
      <c r="C717" s="234"/>
      <c r="D717" s="235" t="s">
        <v>148</v>
      </c>
      <c r="E717" s="236" t="s">
        <v>1</v>
      </c>
      <c r="F717" s="237" t="s">
        <v>553</v>
      </c>
      <c r="G717" s="234"/>
      <c r="H717" s="236" t="s">
        <v>1</v>
      </c>
      <c r="I717" s="238"/>
      <c r="J717" s="234"/>
      <c r="K717" s="234"/>
      <c r="L717" s="239"/>
      <c r="M717" s="240"/>
      <c r="N717" s="241"/>
      <c r="O717" s="241"/>
      <c r="P717" s="241"/>
      <c r="Q717" s="241"/>
      <c r="R717" s="241"/>
      <c r="S717" s="241"/>
      <c r="T717" s="242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T717" s="243" t="s">
        <v>148</v>
      </c>
      <c r="AU717" s="243" t="s">
        <v>91</v>
      </c>
      <c r="AV717" s="13" t="s">
        <v>89</v>
      </c>
      <c r="AW717" s="13" t="s">
        <v>36</v>
      </c>
      <c r="AX717" s="13" t="s">
        <v>81</v>
      </c>
      <c r="AY717" s="243" t="s">
        <v>139</v>
      </c>
    </row>
    <row r="718" s="14" customFormat="1">
      <c r="A718" s="14"/>
      <c r="B718" s="244"/>
      <c r="C718" s="245"/>
      <c r="D718" s="235" t="s">
        <v>148</v>
      </c>
      <c r="E718" s="246" t="s">
        <v>1</v>
      </c>
      <c r="F718" s="247" t="s">
        <v>680</v>
      </c>
      <c r="G718" s="245"/>
      <c r="H718" s="248">
        <v>1</v>
      </c>
      <c r="I718" s="249"/>
      <c r="J718" s="245"/>
      <c r="K718" s="245"/>
      <c r="L718" s="250"/>
      <c r="M718" s="251"/>
      <c r="N718" s="252"/>
      <c r="O718" s="252"/>
      <c r="P718" s="252"/>
      <c r="Q718" s="252"/>
      <c r="R718" s="252"/>
      <c r="S718" s="252"/>
      <c r="T718" s="253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T718" s="254" t="s">
        <v>148</v>
      </c>
      <c r="AU718" s="254" t="s">
        <v>91</v>
      </c>
      <c r="AV718" s="14" t="s">
        <v>91</v>
      </c>
      <c r="AW718" s="14" t="s">
        <v>36</v>
      </c>
      <c r="AX718" s="14" t="s">
        <v>81</v>
      </c>
      <c r="AY718" s="254" t="s">
        <v>139</v>
      </c>
    </row>
    <row r="719" s="15" customFormat="1">
      <c r="A719" s="15"/>
      <c r="B719" s="255"/>
      <c r="C719" s="256"/>
      <c r="D719" s="235" t="s">
        <v>148</v>
      </c>
      <c r="E719" s="257" t="s">
        <v>1</v>
      </c>
      <c r="F719" s="258" t="s">
        <v>151</v>
      </c>
      <c r="G719" s="256"/>
      <c r="H719" s="259">
        <v>1</v>
      </c>
      <c r="I719" s="260"/>
      <c r="J719" s="256"/>
      <c r="K719" s="256"/>
      <c r="L719" s="261"/>
      <c r="M719" s="262"/>
      <c r="N719" s="263"/>
      <c r="O719" s="263"/>
      <c r="P719" s="263"/>
      <c r="Q719" s="263"/>
      <c r="R719" s="263"/>
      <c r="S719" s="263"/>
      <c r="T719" s="264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T719" s="265" t="s">
        <v>148</v>
      </c>
      <c r="AU719" s="265" t="s">
        <v>91</v>
      </c>
      <c r="AV719" s="15" t="s">
        <v>146</v>
      </c>
      <c r="AW719" s="15" t="s">
        <v>36</v>
      </c>
      <c r="AX719" s="15" t="s">
        <v>89</v>
      </c>
      <c r="AY719" s="265" t="s">
        <v>139</v>
      </c>
    </row>
    <row r="720" s="2" customFormat="1" ht="21.75" customHeight="1">
      <c r="A720" s="40"/>
      <c r="B720" s="41"/>
      <c r="C720" s="220" t="s">
        <v>705</v>
      </c>
      <c r="D720" s="220" t="s">
        <v>141</v>
      </c>
      <c r="E720" s="221" t="s">
        <v>706</v>
      </c>
      <c r="F720" s="222" t="s">
        <v>707</v>
      </c>
      <c r="G720" s="223" t="s">
        <v>498</v>
      </c>
      <c r="H720" s="224">
        <v>1</v>
      </c>
      <c r="I720" s="225"/>
      <c r="J720" s="226">
        <f>ROUND(I720*H720,2)</f>
        <v>0</v>
      </c>
      <c r="K720" s="222" t="s">
        <v>145</v>
      </c>
      <c r="L720" s="46"/>
      <c r="M720" s="227" t="s">
        <v>1</v>
      </c>
      <c r="N720" s="228" t="s">
        <v>46</v>
      </c>
      <c r="O720" s="93"/>
      <c r="P720" s="229">
        <f>O720*H720</f>
        <v>0</v>
      </c>
      <c r="Q720" s="229">
        <v>0.00281</v>
      </c>
      <c r="R720" s="229">
        <f>Q720*H720</f>
        <v>0.00281</v>
      </c>
      <c r="S720" s="229">
        <v>0</v>
      </c>
      <c r="T720" s="230">
        <f>S720*H720</f>
        <v>0</v>
      </c>
      <c r="U720" s="40"/>
      <c r="V720" s="40"/>
      <c r="W720" s="40"/>
      <c r="X720" s="40"/>
      <c r="Y720" s="40"/>
      <c r="Z720" s="40"/>
      <c r="AA720" s="40"/>
      <c r="AB720" s="40"/>
      <c r="AC720" s="40"/>
      <c r="AD720" s="40"/>
      <c r="AE720" s="40"/>
      <c r="AR720" s="231" t="s">
        <v>146</v>
      </c>
      <c r="AT720" s="231" t="s">
        <v>141</v>
      </c>
      <c r="AU720" s="231" t="s">
        <v>91</v>
      </c>
      <c r="AY720" s="19" t="s">
        <v>139</v>
      </c>
      <c r="BE720" s="232">
        <f>IF(N720="základní",J720,0)</f>
        <v>0</v>
      </c>
      <c r="BF720" s="232">
        <f>IF(N720="snížená",J720,0)</f>
        <v>0</v>
      </c>
      <c r="BG720" s="232">
        <f>IF(N720="zákl. přenesená",J720,0)</f>
        <v>0</v>
      </c>
      <c r="BH720" s="232">
        <f>IF(N720="sníž. přenesená",J720,0)</f>
        <v>0</v>
      </c>
      <c r="BI720" s="232">
        <f>IF(N720="nulová",J720,0)</f>
        <v>0</v>
      </c>
      <c r="BJ720" s="19" t="s">
        <v>89</v>
      </c>
      <c r="BK720" s="232">
        <f>ROUND(I720*H720,2)</f>
        <v>0</v>
      </c>
      <c r="BL720" s="19" t="s">
        <v>146</v>
      </c>
      <c r="BM720" s="231" t="s">
        <v>708</v>
      </c>
    </row>
    <row r="721" s="13" customFormat="1">
      <c r="A721" s="13"/>
      <c r="B721" s="233"/>
      <c r="C721" s="234"/>
      <c r="D721" s="235" t="s">
        <v>148</v>
      </c>
      <c r="E721" s="236" t="s">
        <v>1</v>
      </c>
      <c r="F721" s="237" t="s">
        <v>453</v>
      </c>
      <c r="G721" s="234"/>
      <c r="H721" s="236" t="s">
        <v>1</v>
      </c>
      <c r="I721" s="238"/>
      <c r="J721" s="234"/>
      <c r="K721" s="234"/>
      <c r="L721" s="239"/>
      <c r="M721" s="240"/>
      <c r="N721" s="241"/>
      <c r="O721" s="241"/>
      <c r="P721" s="241"/>
      <c r="Q721" s="241"/>
      <c r="R721" s="241"/>
      <c r="S721" s="241"/>
      <c r="T721" s="242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243" t="s">
        <v>148</v>
      </c>
      <c r="AU721" s="243" t="s">
        <v>91</v>
      </c>
      <c r="AV721" s="13" t="s">
        <v>89</v>
      </c>
      <c r="AW721" s="13" t="s">
        <v>36</v>
      </c>
      <c r="AX721" s="13" t="s">
        <v>81</v>
      </c>
      <c r="AY721" s="243" t="s">
        <v>139</v>
      </c>
    </row>
    <row r="722" s="13" customFormat="1">
      <c r="A722" s="13"/>
      <c r="B722" s="233"/>
      <c r="C722" s="234"/>
      <c r="D722" s="235" t="s">
        <v>148</v>
      </c>
      <c r="E722" s="236" t="s">
        <v>1</v>
      </c>
      <c r="F722" s="237" t="s">
        <v>574</v>
      </c>
      <c r="G722" s="234"/>
      <c r="H722" s="236" t="s">
        <v>1</v>
      </c>
      <c r="I722" s="238"/>
      <c r="J722" s="234"/>
      <c r="K722" s="234"/>
      <c r="L722" s="239"/>
      <c r="M722" s="240"/>
      <c r="N722" s="241"/>
      <c r="O722" s="241"/>
      <c r="P722" s="241"/>
      <c r="Q722" s="241"/>
      <c r="R722" s="241"/>
      <c r="S722" s="241"/>
      <c r="T722" s="242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T722" s="243" t="s">
        <v>148</v>
      </c>
      <c r="AU722" s="243" t="s">
        <v>91</v>
      </c>
      <c r="AV722" s="13" t="s">
        <v>89</v>
      </c>
      <c r="AW722" s="13" t="s">
        <v>36</v>
      </c>
      <c r="AX722" s="13" t="s">
        <v>81</v>
      </c>
      <c r="AY722" s="243" t="s">
        <v>139</v>
      </c>
    </row>
    <row r="723" s="14" customFormat="1">
      <c r="A723" s="14"/>
      <c r="B723" s="244"/>
      <c r="C723" s="245"/>
      <c r="D723" s="235" t="s">
        <v>148</v>
      </c>
      <c r="E723" s="246" t="s">
        <v>1</v>
      </c>
      <c r="F723" s="247" t="s">
        <v>680</v>
      </c>
      <c r="G723" s="245"/>
      <c r="H723" s="248">
        <v>1</v>
      </c>
      <c r="I723" s="249"/>
      <c r="J723" s="245"/>
      <c r="K723" s="245"/>
      <c r="L723" s="250"/>
      <c r="M723" s="251"/>
      <c r="N723" s="252"/>
      <c r="O723" s="252"/>
      <c r="P723" s="252"/>
      <c r="Q723" s="252"/>
      <c r="R723" s="252"/>
      <c r="S723" s="252"/>
      <c r="T723" s="253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T723" s="254" t="s">
        <v>148</v>
      </c>
      <c r="AU723" s="254" t="s">
        <v>91</v>
      </c>
      <c r="AV723" s="14" t="s">
        <v>91</v>
      </c>
      <c r="AW723" s="14" t="s">
        <v>36</v>
      </c>
      <c r="AX723" s="14" t="s">
        <v>81</v>
      </c>
      <c r="AY723" s="254" t="s">
        <v>139</v>
      </c>
    </row>
    <row r="724" s="15" customFormat="1">
      <c r="A724" s="15"/>
      <c r="B724" s="255"/>
      <c r="C724" s="256"/>
      <c r="D724" s="235" t="s">
        <v>148</v>
      </c>
      <c r="E724" s="257" t="s">
        <v>1</v>
      </c>
      <c r="F724" s="258" t="s">
        <v>151</v>
      </c>
      <c r="G724" s="256"/>
      <c r="H724" s="259">
        <v>1</v>
      </c>
      <c r="I724" s="260"/>
      <c r="J724" s="256"/>
      <c r="K724" s="256"/>
      <c r="L724" s="261"/>
      <c r="M724" s="262"/>
      <c r="N724" s="263"/>
      <c r="O724" s="263"/>
      <c r="P724" s="263"/>
      <c r="Q724" s="263"/>
      <c r="R724" s="263"/>
      <c r="S724" s="263"/>
      <c r="T724" s="264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T724" s="265" t="s">
        <v>148</v>
      </c>
      <c r="AU724" s="265" t="s">
        <v>91</v>
      </c>
      <c r="AV724" s="15" t="s">
        <v>146</v>
      </c>
      <c r="AW724" s="15" t="s">
        <v>36</v>
      </c>
      <c r="AX724" s="15" t="s">
        <v>89</v>
      </c>
      <c r="AY724" s="265" t="s">
        <v>139</v>
      </c>
    </row>
    <row r="725" s="2" customFormat="1" ht="16.5" customHeight="1">
      <c r="A725" s="40"/>
      <c r="B725" s="41"/>
      <c r="C725" s="281" t="s">
        <v>709</v>
      </c>
      <c r="D725" s="281" t="s">
        <v>317</v>
      </c>
      <c r="E725" s="282" t="s">
        <v>710</v>
      </c>
      <c r="F725" s="283" t="s">
        <v>711</v>
      </c>
      <c r="G725" s="284" t="s">
        <v>498</v>
      </c>
      <c r="H725" s="285">
        <v>1</v>
      </c>
      <c r="I725" s="286"/>
      <c r="J725" s="287">
        <f>ROUND(I725*H725,2)</f>
        <v>0</v>
      </c>
      <c r="K725" s="283" t="s">
        <v>145</v>
      </c>
      <c r="L725" s="288"/>
      <c r="M725" s="289" t="s">
        <v>1</v>
      </c>
      <c r="N725" s="290" t="s">
        <v>46</v>
      </c>
      <c r="O725" s="93"/>
      <c r="P725" s="229">
        <f>O725*H725</f>
        <v>0</v>
      </c>
      <c r="Q725" s="229">
        <v>0.040500000000000001</v>
      </c>
      <c r="R725" s="229">
        <f>Q725*H725</f>
        <v>0.040500000000000001</v>
      </c>
      <c r="S725" s="229">
        <v>0</v>
      </c>
      <c r="T725" s="230">
        <f>S725*H725</f>
        <v>0</v>
      </c>
      <c r="U725" s="40"/>
      <c r="V725" s="40"/>
      <c r="W725" s="40"/>
      <c r="X725" s="40"/>
      <c r="Y725" s="40"/>
      <c r="Z725" s="40"/>
      <c r="AA725" s="40"/>
      <c r="AB725" s="40"/>
      <c r="AC725" s="40"/>
      <c r="AD725" s="40"/>
      <c r="AE725" s="40"/>
      <c r="AR725" s="231" t="s">
        <v>200</v>
      </c>
      <c r="AT725" s="231" t="s">
        <v>317</v>
      </c>
      <c r="AU725" s="231" t="s">
        <v>91</v>
      </c>
      <c r="AY725" s="19" t="s">
        <v>139</v>
      </c>
      <c r="BE725" s="232">
        <f>IF(N725="základní",J725,0)</f>
        <v>0</v>
      </c>
      <c r="BF725" s="232">
        <f>IF(N725="snížená",J725,0)</f>
        <v>0</v>
      </c>
      <c r="BG725" s="232">
        <f>IF(N725="zákl. přenesená",J725,0)</f>
        <v>0</v>
      </c>
      <c r="BH725" s="232">
        <f>IF(N725="sníž. přenesená",J725,0)</f>
        <v>0</v>
      </c>
      <c r="BI725" s="232">
        <f>IF(N725="nulová",J725,0)</f>
        <v>0</v>
      </c>
      <c r="BJ725" s="19" t="s">
        <v>89</v>
      </c>
      <c r="BK725" s="232">
        <f>ROUND(I725*H725,2)</f>
        <v>0</v>
      </c>
      <c r="BL725" s="19" t="s">
        <v>146</v>
      </c>
      <c r="BM725" s="231" t="s">
        <v>712</v>
      </c>
    </row>
    <row r="726" s="13" customFormat="1">
      <c r="A726" s="13"/>
      <c r="B726" s="233"/>
      <c r="C726" s="234"/>
      <c r="D726" s="235" t="s">
        <v>148</v>
      </c>
      <c r="E726" s="236" t="s">
        <v>1</v>
      </c>
      <c r="F726" s="237" t="s">
        <v>453</v>
      </c>
      <c r="G726" s="234"/>
      <c r="H726" s="236" t="s">
        <v>1</v>
      </c>
      <c r="I726" s="238"/>
      <c r="J726" s="234"/>
      <c r="K726" s="234"/>
      <c r="L726" s="239"/>
      <c r="M726" s="240"/>
      <c r="N726" s="241"/>
      <c r="O726" s="241"/>
      <c r="P726" s="241"/>
      <c r="Q726" s="241"/>
      <c r="R726" s="241"/>
      <c r="S726" s="241"/>
      <c r="T726" s="242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T726" s="243" t="s">
        <v>148</v>
      </c>
      <c r="AU726" s="243" t="s">
        <v>91</v>
      </c>
      <c r="AV726" s="13" t="s">
        <v>89</v>
      </c>
      <c r="AW726" s="13" t="s">
        <v>36</v>
      </c>
      <c r="AX726" s="13" t="s">
        <v>81</v>
      </c>
      <c r="AY726" s="243" t="s">
        <v>139</v>
      </c>
    </row>
    <row r="727" s="13" customFormat="1">
      <c r="A727" s="13"/>
      <c r="B727" s="233"/>
      <c r="C727" s="234"/>
      <c r="D727" s="235" t="s">
        <v>148</v>
      </c>
      <c r="E727" s="236" t="s">
        <v>1</v>
      </c>
      <c r="F727" s="237" t="s">
        <v>574</v>
      </c>
      <c r="G727" s="234"/>
      <c r="H727" s="236" t="s">
        <v>1</v>
      </c>
      <c r="I727" s="238"/>
      <c r="J727" s="234"/>
      <c r="K727" s="234"/>
      <c r="L727" s="239"/>
      <c r="M727" s="240"/>
      <c r="N727" s="241"/>
      <c r="O727" s="241"/>
      <c r="P727" s="241"/>
      <c r="Q727" s="241"/>
      <c r="R727" s="241"/>
      <c r="S727" s="241"/>
      <c r="T727" s="242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T727" s="243" t="s">
        <v>148</v>
      </c>
      <c r="AU727" s="243" t="s">
        <v>91</v>
      </c>
      <c r="AV727" s="13" t="s">
        <v>89</v>
      </c>
      <c r="AW727" s="13" t="s">
        <v>36</v>
      </c>
      <c r="AX727" s="13" t="s">
        <v>81</v>
      </c>
      <c r="AY727" s="243" t="s">
        <v>139</v>
      </c>
    </row>
    <row r="728" s="14" customFormat="1">
      <c r="A728" s="14"/>
      <c r="B728" s="244"/>
      <c r="C728" s="245"/>
      <c r="D728" s="235" t="s">
        <v>148</v>
      </c>
      <c r="E728" s="246" t="s">
        <v>1</v>
      </c>
      <c r="F728" s="247" t="s">
        <v>680</v>
      </c>
      <c r="G728" s="245"/>
      <c r="H728" s="248">
        <v>1</v>
      </c>
      <c r="I728" s="249"/>
      <c r="J728" s="245"/>
      <c r="K728" s="245"/>
      <c r="L728" s="250"/>
      <c r="M728" s="251"/>
      <c r="N728" s="252"/>
      <c r="O728" s="252"/>
      <c r="P728" s="252"/>
      <c r="Q728" s="252"/>
      <c r="R728" s="252"/>
      <c r="S728" s="252"/>
      <c r="T728" s="253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T728" s="254" t="s">
        <v>148</v>
      </c>
      <c r="AU728" s="254" t="s">
        <v>91</v>
      </c>
      <c r="AV728" s="14" t="s">
        <v>91</v>
      </c>
      <c r="AW728" s="14" t="s">
        <v>36</v>
      </c>
      <c r="AX728" s="14" t="s">
        <v>81</v>
      </c>
      <c r="AY728" s="254" t="s">
        <v>139</v>
      </c>
    </row>
    <row r="729" s="15" customFormat="1">
      <c r="A729" s="15"/>
      <c r="B729" s="255"/>
      <c r="C729" s="256"/>
      <c r="D729" s="235" t="s">
        <v>148</v>
      </c>
      <c r="E729" s="257" t="s">
        <v>1</v>
      </c>
      <c r="F729" s="258" t="s">
        <v>151</v>
      </c>
      <c r="G729" s="256"/>
      <c r="H729" s="259">
        <v>1</v>
      </c>
      <c r="I729" s="260"/>
      <c r="J729" s="256"/>
      <c r="K729" s="256"/>
      <c r="L729" s="261"/>
      <c r="M729" s="262"/>
      <c r="N729" s="263"/>
      <c r="O729" s="263"/>
      <c r="P729" s="263"/>
      <c r="Q729" s="263"/>
      <c r="R729" s="263"/>
      <c r="S729" s="263"/>
      <c r="T729" s="264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T729" s="265" t="s">
        <v>148</v>
      </c>
      <c r="AU729" s="265" t="s">
        <v>91</v>
      </c>
      <c r="AV729" s="15" t="s">
        <v>146</v>
      </c>
      <c r="AW729" s="15" t="s">
        <v>36</v>
      </c>
      <c r="AX729" s="15" t="s">
        <v>89</v>
      </c>
      <c r="AY729" s="265" t="s">
        <v>139</v>
      </c>
    </row>
    <row r="730" s="2" customFormat="1" ht="24.15" customHeight="1">
      <c r="A730" s="40"/>
      <c r="B730" s="41"/>
      <c r="C730" s="281" t="s">
        <v>713</v>
      </c>
      <c r="D730" s="281" t="s">
        <v>317</v>
      </c>
      <c r="E730" s="282" t="s">
        <v>714</v>
      </c>
      <c r="F730" s="283" t="s">
        <v>715</v>
      </c>
      <c r="G730" s="284" t="s">
        <v>498</v>
      </c>
      <c r="H730" s="285">
        <v>2</v>
      </c>
      <c r="I730" s="286"/>
      <c r="J730" s="287">
        <f>ROUND(I730*H730,2)</f>
        <v>0</v>
      </c>
      <c r="K730" s="283" t="s">
        <v>145</v>
      </c>
      <c r="L730" s="288"/>
      <c r="M730" s="289" t="s">
        <v>1</v>
      </c>
      <c r="N730" s="290" t="s">
        <v>46</v>
      </c>
      <c r="O730" s="93"/>
      <c r="P730" s="229">
        <f>O730*H730</f>
        <v>0</v>
      </c>
      <c r="Q730" s="229">
        <v>0.0040000000000000001</v>
      </c>
      <c r="R730" s="229">
        <f>Q730*H730</f>
        <v>0.0080000000000000002</v>
      </c>
      <c r="S730" s="229">
        <v>0</v>
      </c>
      <c r="T730" s="230">
        <f>S730*H730</f>
        <v>0</v>
      </c>
      <c r="U730" s="40"/>
      <c r="V730" s="40"/>
      <c r="W730" s="40"/>
      <c r="X730" s="40"/>
      <c r="Y730" s="40"/>
      <c r="Z730" s="40"/>
      <c r="AA730" s="40"/>
      <c r="AB730" s="40"/>
      <c r="AC730" s="40"/>
      <c r="AD730" s="40"/>
      <c r="AE730" s="40"/>
      <c r="AR730" s="231" t="s">
        <v>200</v>
      </c>
      <c r="AT730" s="231" t="s">
        <v>317</v>
      </c>
      <c r="AU730" s="231" t="s">
        <v>91</v>
      </c>
      <c r="AY730" s="19" t="s">
        <v>139</v>
      </c>
      <c r="BE730" s="232">
        <f>IF(N730="základní",J730,0)</f>
        <v>0</v>
      </c>
      <c r="BF730" s="232">
        <f>IF(N730="snížená",J730,0)</f>
        <v>0</v>
      </c>
      <c r="BG730" s="232">
        <f>IF(N730="zákl. přenesená",J730,0)</f>
        <v>0</v>
      </c>
      <c r="BH730" s="232">
        <f>IF(N730="sníž. přenesená",J730,0)</f>
        <v>0</v>
      </c>
      <c r="BI730" s="232">
        <f>IF(N730="nulová",J730,0)</f>
        <v>0</v>
      </c>
      <c r="BJ730" s="19" t="s">
        <v>89</v>
      </c>
      <c r="BK730" s="232">
        <f>ROUND(I730*H730,2)</f>
        <v>0</v>
      </c>
      <c r="BL730" s="19" t="s">
        <v>146</v>
      </c>
      <c r="BM730" s="231" t="s">
        <v>716</v>
      </c>
    </row>
    <row r="731" s="13" customFormat="1">
      <c r="A731" s="13"/>
      <c r="B731" s="233"/>
      <c r="C731" s="234"/>
      <c r="D731" s="235" t="s">
        <v>148</v>
      </c>
      <c r="E731" s="236" t="s">
        <v>1</v>
      </c>
      <c r="F731" s="237" t="s">
        <v>453</v>
      </c>
      <c r="G731" s="234"/>
      <c r="H731" s="236" t="s">
        <v>1</v>
      </c>
      <c r="I731" s="238"/>
      <c r="J731" s="234"/>
      <c r="K731" s="234"/>
      <c r="L731" s="239"/>
      <c r="M731" s="240"/>
      <c r="N731" s="241"/>
      <c r="O731" s="241"/>
      <c r="P731" s="241"/>
      <c r="Q731" s="241"/>
      <c r="R731" s="241"/>
      <c r="S731" s="241"/>
      <c r="T731" s="242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T731" s="243" t="s">
        <v>148</v>
      </c>
      <c r="AU731" s="243" t="s">
        <v>91</v>
      </c>
      <c r="AV731" s="13" t="s">
        <v>89</v>
      </c>
      <c r="AW731" s="13" t="s">
        <v>36</v>
      </c>
      <c r="AX731" s="13" t="s">
        <v>81</v>
      </c>
      <c r="AY731" s="243" t="s">
        <v>139</v>
      </c>
    </row>
    <row r="732" s="13" customFormat="1">
      <c r="A732" s="13"/>
      <c r="B732" s="233"/>
      <c r="C732" s="234"/>
      <c r="D732" s="235" t="s">
        <v>148</v>
      </c>
      <c r="E732" s="236" t="s">
        <v>1</v>
      </c>
      <c r="F732" s="237" t="s">
        <v>574</v>
      </c>
      <c r="G732" s="234"/>
      <c r="H732" s="236" t="s">
        <v>1</v>
      </c>
      <c r="I732" s="238"/>
      <c r="J732" s="234"/>
      <c r="K732" s="234"/>
      <c r="L732" s="239"/>
      <c r="M732" s="240"/>
      <c r="N732" s="241"/>
      <c r="O732" s="241"/>
      <c r="P732" s="241"/>
      <c r="Q732" s="241"/>
      <c r="R732" s="241"/>
      <c r="S732" s="241"/>
      <c r="T732" s="242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T732" s="243" t="s">
        <v>148</v>
      </c>
      <c r="AU732" s="243" t="s">
        <v>91</v>
      </c>
      <c r="AV732" s="13" t="s">
        <v>89</v>
      </c>
      <c r="AW732" s="13" t="s">
        <v>36</v>
      </c>
      <c r="AX732" s="13" t="s">
        <v>81</v>
      </c>
      <c r="AY732" s="243" t="s">
        <v>139</v>
      </c>
    </row>
    <row r="733" s="14" customFormat="1">
      <c r="A733" s="14"/>
      <c r="B733" s="244"/>
      <c r="C733" s="245"/>
      <c r="D733" s="235" t="s">
        <v>148</v>
      </c>
      <c r="E733" s="246" t="s">
        <v>1</v>
      </c>
      <c r="F733" s="247" t="s">
        <v>680</v>
      </c>
      <c r="G733" s="245"/>
      <c r="H733" s="248">
        <v>1</v>
      </c>
      <c r="I733" s="249"/>
      <c r="J733" s="245"/>
      <c r="K733" s="245"/>
      <c r="L733" s="250"/>
      <c r="M733" s="251"/>
      <c r="N733" s="252"/>
      <c r="O733" s="252"/>
      <c r="P733" s="252"/>
      <c r="Q733" s="252"/>
      <c r="R733" s="252"/>
      <c r="S733" s="252"/>
      <c r="T733" s="253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T733" s="254" t="s">
        <v>148</v>
      </c>
      <c r="AU733" s="254" t="s">
        <v>91</v>
      </c>
      <c r="AV733" s="14" t="s">
        <v>91</v>
      </c>
      <c r="AW733" s="14" t="s">
        <v>36</v>
      </c>
      <c r="AX733" s="14" t="s">
        <v>81</v>
      </c>
      <c r="AY733" s="254" t="s">
        <v>139</v>
      </c>
    </row>
    <row r="734" s="13" customFormat="1">
      <c r="A734" s="13"/>
      <c r="B734" s="233"/>
      <c r="C734" s="234"/>
      <c r="D734" s="235" t="s">
        <v>148</v>
      </c>
      <c r="E734" s="236" t="s">
        <v>1</v>
      </c>
      <c r="F734" s="237" t="s">
        <v>553</v>
      </c>
      <c r="G734" s="234"/>
      <c r="H734" s="236" t="s">
        <v>1</v>
      </c>
      <c r="I734" s="238"/>
      <c r="J734" s="234"/>
      <c r="K734" s="234"/>
      <c r="L734" s="239"/>
      <c r="M734" s="240"/>
      <c r="N734" s="241"/>
      <c r="O734" s="241"/>
      <c r="P734" s="241"/>
      <c r="Q734" s="241"/>
      <c r="R734" s="241"/>
      <c r="S734" s="241"/>
      <c r="T734" s="242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T734" s="243" t="s">
        <v>148</v>
      </c>
      <c r="AU734" s="243" t="s">
        <v>91</v>
      </c>
      <c r="AV734" s="13" t="s">
        <v>89</v>
      </c>
      <c r="AW734" s="13" t="s">
        <v>36</v>
      </c>
      <c r="AX734" s="13" t="s">
        <v>81</v>
      </c>
      <c r="AY734" s="243" t="s">
        <v>139</v>
      </c>
    </row>
    <row r="735" s="14" customFormat="1">
      <c r="A735" s="14"/>
      <c r="B735" s="244"/>
      <c r="C735" s="245"/>
      <c r="D735" s="235" t="s">
        <v>148</v>
      </c>
      <c r="E735" s="246" t="s">
        <v>1</v>
      </c>
      <c r="F735" s="247" t="s">
        <v>680</v>
      </c>
      <c r="G735" s="245"/>
      <c r="H735" s="248">
        <v>1</v>
      </c>
      <c r="I735" s="249"/>
      <c r="J735" s="245"/>
      <c r="K735" s="245"/>
      <c r="L735" s="250"/>
      <c r="M735" s="251"/>
      <c r="N735" s="252"/>
      <c r="O735" s="252"/>
      <c r="P735" s="252"/>
      <c r="Q735" s="252"/>
      <c r="R735" s="252"/>
      <c r="S735" s="252"/>
      <c r="T735" s="253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T735" s="254" t="s">
        <v>148</v>
      </c>
      <c r="AU735" s="254" t="s">
        <v>91</v>
      </c>
      <c r="AV735" s="14" t="s">
        <v>91</v>
      </c>
      <c r="AW735" s="14" t="s">
        <v>36</v>
      </c>
      <c r="AX735" s="14" t="s">
        <v>81</v>
      </c>
      <c r="AY735" s="254" t="s">
        <v>139</v>
      </c>
    </row>
    <row r="736" s="15" customFormat="1">
      <c r="A736" s="15"/>
      <c r="B736" s="255"/>
      <c r="C736" s="256"/>
      <c r="D736" s="235" t="s">
        <v>148</v>
      </c>
      <c r="E736" s="257" t="s">
        <v>1</v>
      </c>
      <c r="F736" s="258" t="s">
        <v>151</v>
      </c>
      <c r="G736" s="256"/>
      <c r="H736" s="259">
        <v>2</v>
      </c>
      <c r="I736" s="260"/>
      <c r="J736" s="256"/>
      <c r="K736" s="256"/>
      <c r="L736" s="261"/>
      <c r="M736" s="262"/>
      <c r="N736" s="263"/>
      <c r="O736" s="263"/>
      <c r="P736" s="263"/>
      <c r="Q736" s="263"/>
      <c r="R736" s="263"/>
      <c r="S736" s="263"/>
      <c r="T736" s="264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T736" s="265" t="s">
        <v>148</v>
      </c>
      <c r="AU736" s="265" t="s">
        <v>91</v>
      </c>
      <c r="AV736" s="15" t="s">
        <v>146</v>
      </c>
      <c r="AW736" s="15" t="s">
        <v>36</v>
      </c>
      <c r="AX736" s="15" t="s">
        <v>89</v>
      </c>
      <c r="AY736" s="265" t="s">
        <v>139</v>
      </c>
    </row>
    <row r="737" s="2" customFormat="1" ht="21.75" customHeight="1">
      <c r="A737" s="40"/>
      <c r="B737" s="41"/>
      <c r="C737" s="220" t="s">
        <v>717</v>
      </c>
      <c r="D737" s="220" t="s">
        <v>141</v>
      </c>
      <c r="E737" s="221" t="s">
        <v>718</v>
      </c>
      <c r="F737" s="222" t="s">
        <v>719</v>
      </c>
      <c r="G737" s="223" t="s">
        <v>498</v>
      </c>
      <c r="H737" s="224">
        <v>6</v>
      </c>
      <c r="I737" s="225"/>
      <c r="J737" s="226">
        <f>ROUND(I737*H737,2)</f>
        <v>0</v>
      </c>
      <c r="K737" s="222" t="s">
        <v>145</v>
      </c>
      <c r="L737" s="46"/>
      <c r="M737" s="227" t="s">
        <v>1</v>
      </c>
      <c r="N737" s="228" t="s">
        <v>46</v>
      </c>
      <c r="O737" s="93"/>
      <c r="P737" s="229">
        <f>O737*H737</f>
        <v>0</v>
      </c>
      <c r="Q737" s="229">
        <v>0.0028600000000000001</v>
      </c>
      <c r="R737" s="229">
        <f>Q737*H737</f>
        <v>0.017160000000000002</v>
      </c>
      <c r="S737" s="229">
        <v>0</v>
      </c>
      <c r="T737" s="230">
        <f>S737*H737</f>
        <v>0</v>
      </c>
      <c r="U737" s="40"/>
      <c r="V737" s="40"/>
      <c r="W737" s="40"/>
      <c r="X737" s="40"/>
      <c r="Y737" s="40"/>
      <c r="Z737" s="40"/>
      <c r="AA737" s="40"/>
      <c r="AB737" s="40"/>
      <c r="AC737" s="40"/>
      <c r="AD737" s="40"/>
      <c r="AE737" s="40"/>
      <c r="AR737" s="231" t="s">
        <v>146</v>
      </c>
      <c r="AT737" s="231" t="s">
        <v>141</v>
      </c>
      <c r="AU737" s="231" t="s">
        <v>91</v>
      </c>
      <c r="AY737" s="19" t="s">
        <v>139</v>
      </c>
      <c r="BE737" s="232">
        <f>IF(N737="základní",J737,0)</f>
        <v>0</v>
      </c>
      <c r="BF737" s="232">
        <f>IF(N737="snížená",J737,0)</f>
        <v>0</v>
      </c>
      <c r="BG737" s="232">
        <f>IF(N737="zákl. přenesená",J737,0)</f>
        <v>0</v>
      </c>
      <c r="BH737" s="232">
        <f>IF(N737="sníž. přenesená",J737,0)</f>
        <v>0</v>
      </c>
      <c r="BI737" s="232">
        <f>IF(N737="nulová",J737,0)</f>
        <v>0</v>
      </c>
      <c r="BJ737" s="19" t="s">
        <v>89</v>
      </c>
      <c r="BK737" s="232">
        <f>ROUND(I737*H737,2)</f>
        <v>0</v>
      </c>
      <c r="BL737" s="19" t="s">
        <v>146</v>
      </c>
      <c r="BM737" s="231" t="s">
        <v>720</v>
      </c>
    </row>
    <row r="738" s="13" customFormat="1">
      <c r="A738" s="13"/>
      <c r="B738" s="233"/>
      <c r="C738" s="234"/>
      <c r="D738" s="235" t="s">
        <v>148</v>
      </c>
      <c r="E738" s="236" t="s">
        <v>1</v>
      </c>
      <c r="F738" s="237" t="s">
        <v>453</v>
      </c>
      <c r="G738" s="234"/>
      <c r="H738" s="236" t="s">
        <v>1</v>
      </c>
      <c r="I738" s="238"/>
      <c r="J738" s="234"/>
      <c r="K738" s="234"/>
      <c r="L738" s="239"/>
      <c r="M738" s="240"/>
      <c r="N738" s="241"/>
      <c r="O738" s="241"/>
      <c r="P738" s="241"/>
      <c r="Q738" s="241"/>
      <c r="R738" s="241"/>
      <c r="S738" s="241"/>
      <c r="T738" s="242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T738" s="243" t="s">
        <v>148</v>
      </c>
      <c r="AU738" s="243" t="s">
        <v>91</v>
      </c>
      <c r="AV738" s="13" t="s">
        <v>89</v>
      </c>
      <c r="AW738" s="13" t="s">
        <v>36</v>
      </c>
      <c r="AX738" s="13" t="s">
        <v>81</v>
      </c>
      <c r="AY738" s="243" t="s">
        <v>139</v>
      </c>
    </row>
    <row r="739" s="13" customFormat="1">
      <c r="A739" s="13"/>
      <c r="B739" s="233"/>
      <c r="C739" s="234"/>
      <c r="D739" s="235" t="s">
        <v>148</v>
      </c>
      <c r="E739" s="236" t="s">
        <v>1</v>
      </c>
      <c r="F739" s="237" t="s">
        <v>240</v>
      </c>
      <c r="G739" s="234"/>
      <c r="H739" s="236" t="s">
        <v>1</v>
      </c>
      <c r="I739" s="238"/>
      <c r="J739" s="234"/>
      <c r="K739" s="234"/>
      <c r="L739" s="239"/>
      <c r="M739" s="240"/>
      <c r="N739" s="241"/>
      <c r="O739" s="241"/>
      <c r="P739" s="241"/>
      <c r="Q739" s="241"/>
      <c r="R739" s="241"/>
      <c r="S739" s="241"/>
      <c r="T739" s="242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T739" s="243" t="s">
        <v>148</v>
      </c>
      <c r="AU739" s="243" t="s">
        <v>91</v>
      </c>
      <c r="AV739" s="13" t="s">
        <v>89</v>
      </c>
      <c r="AW739" s="13" t="s">
        <v>36</v>
      </c>
      <c r="AX739" s="13" t="s">
        <v>81</v>
      </c>
      <c r="AY739" s="243" t="s">
        <v>139</v>
      </c>
    </row>
    <row r="740" s="14" customFormat="1">
      <c r="A740" s="14"/>
      <c r="B740" s="244"/>
      <c r="C740" s="245"/>
      <c r="D740" s="235" t="s">
        <v>148</v>
      </c>
      <c r="E740" s="246" t="s">
        <v>1</v>
      </c>
      <c r="F740" s="247" t="s">
        <v>721</v>
      </c>
      <c r="G740" s="245"/>
      <c r="H740" s="248">
        <v>6</v>
      </c>
      <c r="I740" s="249"/>
      <c r="J740" s="245"/>
      <c r="K740" s="245"/>
      <c r="L740" s="250"/>
      <c r="M740" s="251"/>
      <c r="N740" s="252"/>
      <c r="O740" s="252"/>
      <c r="P740" s="252"/>
      <c r="Q740" s="252"/>
      <c r="R740" s="252"/>
      <c r="S740" s="252"/>
      <c r="T740" s="253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T740" s="254" t="s">
        <v>148</v>
      </c>
      <c r="AU740" s="254" t="s">
        <v>91</v>
      </c>
      <c r="AV740" s="14" t="s">
        <v>91</v>
      </c>
      <c r="AW740" s="14" t="s">
        <v>36</v>
      </c>
      <c r="AX740" s="14" t="s">
        <v>81</v>
      </c>
      <c r="AY740" s="254" t="s">
        <v>139</v>
      </c>
    </row>
    <row r="741" s="15" customFormat="1">
      <c r="A741" s="15"/>
      <c r="B741" s="255"/>
      <c r="C741" s="256"/>
      <c r="D741" s="235" t="s">
        <v>148</v>
      </c>
      <c r="E741" s="257" t="s">
        <v>1</v>
      </c>
      <c r="F741" s="258" t="s">
        <v>151</v>
      </c>
      <c r="G741" s="256"/>
      <c r="H741" s="259">
        <v>6</v>
      </c>
      <c r="I741" s="260"/>
      <c r="J741" s="256"/>
      <c r="K741" s="256"/>
      <c r="L741" s="261"/>
      <c r="M741" s="262"/>
      <c r="N741" s="263"/>
      <c r="O741" s="263"/>
      <c r="P741" s="263"/>
      <c r="Q741" s="263"/>
      <c r="R741" s="263"/>
      <c r="S741" s="263"/>
      <c r="T741" s="264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T741" s="265" t="s">
        <v>148</v>
      </c>
      <c r="AU741" s="265" t="s">
        <v>91</v>
      </c>
      <c r="AV741" s="15" t="s">
        <v>146</v>
      </c>
      <c r="AW741" s="15" t="s">
        <v>36</v>
      </c>
      <c r="AX741" s="15" t="s">
        <v>89</v>
      </c>
      <c r="AY741" s="265" t="s">
        <v>139</v>
      </c>
    </row>
    <row r="742" s="2" customFormat="1" ht="16.5" customHeight="1">
      <c r="A742" s="40"/>
      <c r="B742" s="41"/>
      <c r="C742" s="281" t="s">
        <v>722</v>
      </c>
      <c r="D742" s="281" t="s">
        <v>317</v>
      </c>
      <c r="E742" s="282" t="s">
        <v>723</v>
      </c>
      <c r="F742" s="283" t="s">
        <v>724</v>
      </c>
      <c r="G742" s="284" t="s">
        <v>498</v>
      </c>
      <c r="H742" s="285">
        <v>6</v>
      </c>
      <c r="I742" s="286"/>
      <c r="J742" s="287">
        <f>ROUND(I742*H742,2)</f>
        <v>0</v>
      </c>
      <c r="K742" s="283" t="s">
        <v>145</v>
      </c>
      <c r="L742" s="288"/>
      <c r="M742" s="289" t="s">
        <v>1</v>
      </c>
      <c r="N742" s="290" t="s">
        <v>46</v>
      </c>
      <c r="O742" s="93"/>
      <c r="P742" s="229">
        <f>O742*H742</f>
        <v>0</v>
      </c>
      <c r="Q742" s="229">
        <v>0.064000000000000001</v>
      </c>
      <c r="R742" s="229">
        <f>Q742*H742</f>
        <v>0.38400000000000001</v>
      </c>
      <c r="S742" s="229">
        <v>0</v>
      </c>
      <c r="T742" s="230">
        <f>S742*H742</f>
        <v>0</v>
      </c>
      <c r="U742" s="40"/>
      <c r="V742" s="40"/>
      <c r="W742" s="40"/>
      <c r="X742" s="40"/>
      <c r="Y742" s="40"/>
      <c r="Z742" s="40"/>
      <c r="AA742" s="40"/>
      <c r="AB742" s="40"/>
      <c r="AC742" s="40"/>
      <c r="AD742" s="40"/>
      <c r="AE742" s="40"/>
      <c r="AR742" s="231" t="s">
        <v>200</v>
      </c>
      <c r="AT742" s="231" t="s">
        <v>317</v>
      </c>
      <c r="AU742" s="231" t="s">
        <v>91</v>
      </c>
      <c r="AY742" s="19" t="s">
        <v>139</v>
      </c>
      <c r="BE742" s="232">
        <f>IF(N742="základní",J742,0)</f>
        <v>0</v>
      </c>
      <c r="BF742" s="232">
        <f>IF(N742="snížená",J742,0)</f>
        <v>0</v>
      </c>
      <c r="BG742" s="232">
        <f>IF(N742="zákl. přenesená",J742,0)</f>
        <v>0</v>
      </c>
      <c r="BH742" s="232">
        <f>IF(N742="sníž. přenesená",J742,0)</f>
        <v>0</v>
      </c>
      <c r="BI742" s="232">
        <f>IF(N742="nulová",J742,0)</f>
        <v>0</v>
      </c>
      <c r="BJ742" s="19" t="s">
        <v>89</v>
      </c>
      <c r="BK742" s="232">
        <f>ROUND(I742*H742,2)</f>
        <v>0</v>
      </c>
      <c r="BL742" s="19" t="s">
        <v>146</v>
      </c>
      <c r="BM742" s="231" t="s">
        <v>725</v>
      </c>
    </row>
    <row r="743" s="13" customFormat="1">
      <c r="A743" s="13"/>
      <c r="B743" s="233"/>
      <c r="C743" s="234"/>
      <c r="D743" s="235" t="s">
        <v>148</v>
      </c>
      <c r="E743" s="236" t="s">
        <v>1</v>
      </c>
      <c r="F743" s="237" t="s">
        <v>453</v>
      </c>
      <c r="G743" s="234"/>
      <c r="H743" s="236" t="s">
        <v>1</v>
      </c>
      <c r="I743" s="238"/>
      <c r="J743" s="234"/>
      <c r="K743" s="234"/>
      <c r="L743" s="239"/>
      <c r="M743" s="240"/>
      <c r="N743" s="241"/>
      <c r="O743" s="241"/>
      <c r="P743" s="241"/>
      <c r="Q743" s="241"/>
      <c r="R743" s="241"/>
      <c r="S743" s="241"/>
      <c r="T743" s="242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T743" s="243" t="s">
        <v>148</v>
      </c>
      <c r="AU743" s="243" t="s">
        <v>91</v>
      </c>
      <c r="AV743" s="13" t="s">
        <v>89</v>
      </c>
      <c r="AW743" s="13" t="s">
        <v>36</v>
      </c>
      <c r="AX743" s="13" t="s">
        <v>81</v>
      </c>
      <c r="AY743" s="243" t="s">
        <v>139</v>
      </c>
    </row>
    <row r="744" s="13" customFormat="1">
      <c r="A744" s="13"/>
      <c r="B744" s="233"/>
      <c r="C744" s="234"/>
      <c r="D744" s="235" t="s">
        <v>148</v>
      </c>
      <c r="E744" s="236" t="s">
        <v>1</v>
      </c>
      <c r="F744" s="237" t="s">
        <v>240</v>
      </c>
      <c r="G744" s="234"/>
      <c r="H744" s="236" t="s">
        <v>1</v>
      </c>
      <c r="I744" s="238"/>
      <c r="J744" s="234"/>
      <c r="K744" s="234"/>
      <c r="L744" s="239"/>
      <c r="M744" s="240"/>
      <c r="N744" s="241"/>
      <c r="O744" s="241"/>
      <c r="P744" s="241"/>
      <c r="Q744" s="241"/>
      <c r="R744" s="241"/>
      <c r="S744" s="241"/>
      <c r="T744" s="242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T744" s="243" t="s">
        <v>148</v>
      </c>
      <c r="AU744" s="243" t="s">
        <v>91</v>
      </c>
      <c r="AV744" s="13" t="s">
        <v>89</v>
      </c>
      <c r="AW744" s="13" t="s">
        <v>36</v>
      </c>
      <c r="AX744" s="13" t="s">
        <v>81</v>
      </c>
      <c r="AY744" s="243" t="s">
        <v>139</v>
      </c>
    </row>
    <row r="745" s="14" customFormat="1">
      <c r="A745" s="14"/>
      <c r="B745" s="244"/>
      <c r="C745" s="245"/>
      <c r="D745" s="235" t="s">
        <v>148</v>
      </c>
      <c r="E745" s="246" t="s">
        <v>1</v>
      </c>
      <c r="F745" s="247" t="s">
        <v>721</v>
      </c>
      <c r="G745" s="245"/>
      <c r="H745" s="248">
        <v>6</v>
      </c>
      <c r="I745" s="249"/>
      <c r="J745" s="245"/>
      <c r="K745" s="245"/>
      <c r="L745" s="250"/>
      <c r="M745" s="251"/>
      <c r="N745" s="252"/>
      <c r="O745" s="252"/>
      <c r="P745" s="252"/>
      <c r="Q745" s="252"/>
      <c r="R745" s="252"/>
      <c r="S745" s="252"/>
      <c r="T745" s="253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T745" s="254" t="s">
        <v>148</v>
      </c>
      <c r="AU745" s="254" t="s">
        <v>91</v>
      </c>
      <c r="AV745" s="14" t="s">
        <v>91</v>
      </c>
      <c r="AW745" s="14" t="s">
        <v>36</v>
      </c>
      <c r="AX745" s="14" t="s">
        <v>81</v>
      </c>
      <c r="AY745" s="254" t="s">
        <v>139</v>
      </c>
    </row>
    <row r="746" s="15" customFormat="1">
      <c r="A746" s="15"/>
      <c r="B746" s="255"/>
      <c r="C746" s="256"/>
      <c r="D746" s="235" t="s">
        <v>148</v>
      </c>
      <c r="E746" s="257" t="s">
        <v>1</v>
      </c>
      <c r="F746" s="258" t="s">
        <v>151</v>
      </c>
      <c r="G746" s="256"/>
      <c r="H746" s="259">
        <v>6</v>
      </c>
      <c r="I746" s="260"/>
      <c r="J746" s="256"/>
      <c r="K746" s="256"/>
      <c r="L746" s="261"/>
      <c r="M746" s="262"/>
      <c r="N746" s="263"/>
      <c r="O746" s="263"/>
      <c r="P746" s="263"/>
      <c r="Q746" s="263"/>
      <c r="R746" s="263"/>
      <c r="S746" s="263"/>
      <c r="T746" s="264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T746" s="265" t="s">
        <v>148</v>
      </c>
      <c r="AU746" s="265" t="s">
        <v>91</v>
      </c>
      <c r="AV746" s="15" t="s">
        <v>146</v>
      </c>
      <c r="AW746" s="15" t="s">
        <v>36</v>
      </c>
      <c r="AX746" s="15" t="s">
        <v>89</v>
      </c>
      <c r="AY746" s="265" t="s">
        <v>139</v>
      </c>
    </row>
    <row r="747" s="2" customFormat="1" ht="24.15" customHeight="1">
      <c r="A747" s="40"/>
      <c r="B747" s="41"/>
      <c r="C747" s="281" t="s">
        <v>726</v>
      </c>
      <c r="D747" s="281" t="s">
        <v>317</v>
      </c>
      <c r="E747" s="282" t="s">
        <v>727</v>
      </c>
      <c r="F747" s="283" t="s">
        <v>728</v>
      </c>
      <c r="G747" s="284" t="s">
        <v>498</v>
      </c>
      <c r="H747" s="285">
        <v>6</v>
      </c>
      <c r="I747" s="286"/>
      <c r="J747" s="287">
        <f>ROUND(I747*H747,2)</f>
        <v>0</v>
      </c>
      <c r="K747" s="283" t="s">
        <v>145</v>
      </c>
      <c r="L747" s="288"/>
      <c r="M747" s="289" t="s">
        <v>1</v>
      </c>
      <c r="N747" s="290" t="s">
        <v>46</v>
      </c>
      <c r="O747" s="93"/>
      <c r="P747" s="229">
        <f>O747*H747</f>
        <v>0</v>
      </c>
      <c r="Q747" s="229">
        <v>0.0044999999999999997</v>
      </c>
      <c r="R747" s="229">
        <f>Q747*H747</f>
        <v>0.026999999999999996</v>
      </c>
      <c r="S747" s="229">
        <v>0</v>
      </c>
      <c r="T747" s="230">
        <f>S747*H747</f>
        <v>0</v>
      </c>
      <c r="U747" s="40"/>
      <c r="V747" s="40"/>
      <c r="W747" s="40"/>
      <c r="X747" s="40"/>
      <c r="Y747" s="40"/>
      <c r="Z747" s="40"/>
      <c r="AA747" s="40"/>
      <c r="AB747" s="40"/>
      <c r="AC747" s="40"/>
      <c r="AD747" s="40"/>
      <c r="AE747" s="40"/>
      <c r="AR747" s="231" t="s">
        <v>200</v>
      </c>
      <c r="AT747" s="231" t="s">
        <v>317</v>
      </c>
      <c r="AU747" s="231" t="s">
        <v>91</v>
      </c>
      <c r="AY747" s="19" t="s">
        <v>139</v>
      </c>
      <c r="BE747" s="232">
        <f>IF(N747="základní",J747,0)</f>
        <v>0</v>
      </c>
      <c r="BF747" s="232">
        <f>IF(N747="snížená",J747,0)</f>
        <v>0</v>
      </c>
      <c r="BG747" s="232">
        <f>IF(N747="zákl. přenesená",J747,0)</f>
        <v>0</v>
      </c>
      <c r="BH747" s="232">
        <f>IF(N747="sníž. přenesená",J747,0)</f>
        <v>0</v>
      </c>
      <c r="BI747" s="232">
        <f>IF(N747="nulová",J747,0)</f>
        <v>0</v>
      </c>
      <c r="BJ747" s="19" t="s">
        <v>89</v>
      </c>
      <c r="BK747" s="232">
        <f>ROUND(I747*H747,2)</f>
        <v>0</v>
      </c>
      <c r="BL747" s="19" t="s">
        <v>146</v>
      </c>
      <c r="BM747" s="231" t="s">
        <v>729</v>
      </c>
    </row>
    <row r="748" s="13" customFormat="1">
      <c r="A748" s="13"/>
      <c r="B748" s="233"/>
      <c r="C748" s="234"/>
      <c r="D748" s="235" t="s">
        <v>148</v>
      </c>
      <c r="E748" s="236" t="s">
        <v>1</v>
      </c>
      <c r="F748" s="237" t="s">
        <v>453</v>
      </c>
      <c r="G748" s="234"/>
      <c r="H748" s="236" t="s">
        <v>1</v>
      </c>
      <c r="I748" s="238"/>
      <c r="J748" s="234"/>
      <c r="K748" s="234"/>
      <c r="L748" s="239"/>
      <c r="M748" s="240"/>
      <c r="N748" s="241"/>
      <c r="O748" s="241"/>
      <c r="P748" s="241"/>
      <c r="Q748" s="241"/>
      <c r="R748" s="241"/>
      <c r="S748" s="241"/>
      <c r="T748" s="242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T748" s="243" t="s">
        <v>148</v>
      </c>
      <c r="AU748" s="243" t="s">
        <v>91</v>
      </c>
      <c r="AV748" s="13" t="s">
        <v>89</v>
      </c>
      <c r="AW748" s="13" t="s">
        <v>36</v>
      </c>
      <c r="AX748" s="13" t="s">
        <v>81</v>
      </c>
      <c r="AY748" s="243" t="s">
        <v>139</v>
      </c>
    </row>
    <row r="749" s="13" customFormat="1">
      <c r="A749" s="13"/>
      <c r="B749" s="233"/>
      <c r="C749" s="234"/>
      <c r="D749" s="235" t="s">
        <v>148</v>
      </c>
      <c r="E749" s="236" t="s">
        <v>1</v>
      </c>
      <c r="F749" s="237" t="s">
        <v>240</v>
      </c>
      <c r="G749" s="234"/>
      <c r="H749" s="236" t="s">
        <v>1</v>
      </c>
      <c r="I749" s="238"/>
      <c r="J749" s="234"/>
      <c r="K749" s="234"/>
      <c r="L749" s="239"/>
      <c r="M749" s="240"/>
      <c r="N749" s="241"/>
      <c r="O749" s="241"/>
      <c r="P749" s="241"/>
      <c r="Q749" s="241"/>
      <c r="R749" s="241"/>
      <c r="S749" s="241"/>
      <c r="T749" s="242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T749" s="243" t="s">
        <v>148</v>
      </c>
      <c r="AU749" s="243" t="s">
        <v>91</v>
      </c>
      <c r="AV749" s="13" t="s">
        <v>89</v>
      </c>
      <c r="AW749" s="13" t="s">
        <v>36</v>
      </c>
      <c r="AX749" s="13" t="s">
        <v>81</v>
      </c>
      <c r="AY749" s="243" t="s">
        <v>139</v>
      </c>
    </row>
    <row r="750" s="14" customFormat="1">
      <c r="A750" s="14"/>
      <c r="B750" s="244"/>
      <c r="C750" s="245"/>
      <c r="D750" s="235" t="s">
        <v>148</v>
      </c>
      <c r="E750" s="246" t="s">
        <v>1</v>
      </c>
      <c r="F750" s="247" t="s">
        <v>721</v>
      </c>
      <c r="G750" s="245"/>
      <c r="H750" s="248">
        <v>6</v>
      </c>
      <c r="I750" s="249"/>
      <c r="J750" s="245"/>
      <c r="K750" s="245"/>
      <c r="L750" s="250"/>
      <c r="M750" s="251"/>
      <c r="N750" s="252"/>
      <c r="O750" s="252"/>
      <c r="P750" s="252"/>
      <c r="Q750" s="252"/>
      <c r="R750" s="252"/>
      <c r="S750" s="252"/>
      <c r="T750" s="253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T750" s="254" t="s">
        <v>148</v>
      </c>
      <c r="AU750" s="254" t="s">
        <v>91</v>
      </c>
      <c r="AV750" s="14" t="s">
        <v>91</v>
      </c>
      <c r="AW750" s="14" t="s">
        <v>36</v>
      </c>
      <c r="AX750" s="14" t="s">
        <v>81</v>
      </c>
      <c r="AY750" s="254" t="s">
        <v>139</v>
      </c>
    </row>
    <row r="751" s="15" customFormat="1">
      <c r="A751" s="15"/>
      <c r="B751" s="255"/>
      <c r="C751" s="256"/>
      <c r="D751" s="235" t="s">
        <v>148</v>
      </c>
      <c r="E751" s="257" t="s">
        <v>1</v>
      </c>
      <c r="F751" s="258" t="s">
        <v>151</v>
      </c>
      <c r="G751" s="256"/>
      <c r="H751" s="259">
        <v>6</v>
      </c>
      <c r="I751" s="260"/>
      <c r="J751" s="256"/>
      <c r="K751" s="256"/>
      <c r="L751" s="261"/>
      <c r="M751" s="262"/>
      <c r="N751" s="263"/>
      <c r="O751" s="263"/>
      <c r="P751" s="263"/>
      <c r="Q751" s="263"/>
      <c r="R751" s="263"/>
      <c r="S751" s="263"/>
      <c r="T751" s="264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T751" s="265" t="s">
        <v>148</v>
      </c>
      <c r="AU751" s="265" t="s">
        <v>91</v>
      </c>
      <c r="AV751" s="15" t="s">
        <v>146</v>
      </c>
      <c r="AW751" s="15" t="s">
        <v>36</v>
      </c>
      <c r="AX751" s="15" t="s">
        <v>89</v>
      </c>
      <c r="AY751" s="265" t="s">
        <v>139</v>
      </c>
    </row>
    <row r="752" s="2" customFormat="1" ht="16.5" customHeight="1">
      <c r="A752" s="40"/>
      <c r="B752" s="41"/>
      <c r="C752" s="220" t="s">
        <v>730</v>
      </c>
      <c r="D752" s="220" t="s">
        <v>141</v>
      </c>
      <c r="E752" s="221" t="s">
        <v>731</v>
      </c>
      <c r="F752" s="222" t="s">
        <v>732</v>
      </c>
      <c r="G752" s="223" t="s">
        <v>498</v>
      </c>
      <c r="H752" s="224">
        <v>1</v>
      </c>
      <c r="I752" s="225"/>
      <c r="J752" s="226">
        <f>ROUND(I752*H752,2)</f>
        <v>0</v>
      </c>
      <c r="K752" s="222" t="s">
        <v>145</v>
      </c>
      <c r="L752" s="46"/>
      <c r="M752" s="227" t="s">
        <v>1</v>
      </c>
      <c r="N752" s="228" t="s">
        <v>46</v>
      </c>
      <c r="O752" s="93"/>
      <c r="P752" s="229">
        <f>O752*H752</f>
        <v>0</v>
      </c>
      <c r="Q752" s="229">
        <v>0.00029999999999999997</v>
      </c>
      <c r="R752" s="229">
        <f>Q752*H752</f>
        <v>0.00029999999999999997</v>
      </c>
      <c r="S752" s="229">
        <v>0</v>
      </c>
      <c r="T752" s="230">
        <f>S752*H752</f>
        <v>0</v>
      </c>
      <c r="U752" s="40"/>
      <c r="V752" s="40"/>
      <c r="W752" s="40"/>
      <c r="X752" s="40"/>
      <c r="Y752" s="40"/>
      <c r="Z752" s="40"/>
      <c r="AA752" s="40"/>
      <c r="AB752" s="40"/>
      <c r="AC752" s="40"/>
      <c r="AD752" s="40"/>
      <c r="AE752" s="40"/>
      <c r="AR752" s="231" t="s">
        <v>146</v>
      </c>
      <c r="AT752" s="231" t="s">
        <v>141</v>
      </c>
      <c r="AU752" s="231" t="s">
        <v>91</v>
      </c>
      <c r="AY752" s="19" t="s">
        <v>139</v>
      </c>
      <c r="BE752" s="232">
        <f>IF(N752="základní",J752,0)</f>
        <v>0</v>
      </c>
      <c r="BF752" s="232">
        <f>IF(N752="snížená",J752,0)</f>
        <v>0</v>
      </c>
      <c r="BG752" s="232">
        <f>IF(N752="zákl. přenesená",J752,0)</f>
        <v>0</v>
      </c>
      <c r="BH752" s="232">
        <f>IF(N752="sníž. přenesená",J752,0)</f>
        <v>0</v>
      </c>
      <c r="BI752" s="232">
        <f>IF(N752="nulová",J752,0)</f>
        <v>0</v>
      </c>
      <c r="BJ752" s="19" t="s">
        <v>89</v>
      </c>
      <c r="BK752" s="232">
        <f>ROUND(I752*H752,2)</f>
        <v>0</v>
      </c>
      <c r="BL752" s="19" t="s">
        <v>146</v>
      </c>
      <c r="BM752" s="231" t="s">
        <v>733</v>
      </c>
    </row>
    <row r="753" s="13" customFormat="1">
      <c r="A753" s="13"/>
      <c r="B753" s="233"/>
      <c r="C753" s="234"/>
      <c r="D753" s="235" t="s">
        <v>148</v>
      </c>
      <c r="E753" s="236" t="s">
        <v>1</v>
      </c>
      <c r="F753" s="237" t="s">
        <v>453</v>
      </c>
      <c r="G753" s="234"/>
      <c r="H753" s="236" t="s">
        <v>1</v>
      </c>
      <c r="I753" s="238"/>
      <c r="J753" s="234"/>
      <c r="K753" s="234"/>
      <c r="L753" s="239"/>
      <c r="M753" s="240"/>
      <c r="N753" s="241"/>
      <c r="O753" s="241"/>
      <c r="P753" s="241"/>
      <c r="Q753" s="241"/>
      <c r="R753" s="241"/>
      <c r="S753" s="241"/>
      <c r="T753" s="242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T753" s="243" t="s">
        <v>148</v>
      </c>
      <c r="AU753" s="243" t="s">
        <v>91</v>
      </c>
      <c r="AV753" s="13" t="s">
        <v>89</v>
      </c>
      <c r="AW753" s="13" t="s">
        <v>36</v>
      </c>
      <c r="AX753" s="13" t="s">
        <v>81</v>
      </c>
      <c r="AY753" s="243" t="s">
        <v>139</v>
      </c>
    </row>
    <row r="754" s="13" customFormat="1">
      <c r="A754" s="13"/>
      <c r="B754" s="233"/>
      <c r="C754" s="234"/>
      <c r="D754" s="235" t="s">
        <v>148</v>
      </c>
      <c r="E754" s="236" t="s">
        <v>1</v>
      </c>
      <c r="F754" s="237" t="s">
        <v>500</v>
      </c>
      <c r="G754" s="234"/>
      <c r="H754" s="236" t="s">
        <v>1</v>
      </c>
      <c r="I754" s="238"/>
      <c r="J754" s="234"/>
      <c r="K754" s="234"/>
      <c r="L754" s="239"/>
      <c r="M754" s="240"/>
      <c r="N754" s="241"/>
      <c r="O754" s="241"/>
      <c r="P754" s="241"/>
      <c r="Q754" s="241"/>
      <c r="R754" s="241"/>
      <c r="S754" s="241"/>
      <c r="T754" s="242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T754" s="243" t="s">
        <v>148</v>
      </c>
      <c r="AU754" s="243" t="s">
        <v>91</v>
      </c>
      <c r="AV754" s="13" t="s">
        <v>89</v>
      </c>
      <c r="AW754" s="13" t="s">
        <v>36</v>
      </c>
      <c r="AX754" s="13" t="s">
        <v>81</v>
      </c>
      <c r="AY754" s="243" t="s">
        <v>139</v>
      </c>
    </row>
    <row r="755" s="14" customFormat="1">
      <c r="A755" s="14"/>
      <c r="B755" s="244"/>
      <c r="C755" s="245"/>
      <c r="D755" s="235" t="s">
        <v>148</v>
      </c>
      <c r="E755" s="246" t="s">
        <v>1</v>
      </c>
      <c r="F755" s="247" t="s">
        <v>734</v>
      </c>
      <c r="G755" s="245"/>
      <c r="H755" s="248">
        <v>1</v>
      </c>
      <c r="I755" s="249"/>
      <c r="J755" s="245"/>
      <c r="K755" s="245"/>
      <c r="L755" s="250"/>
      <c r="M755" s="251"/>
      <c r="N755" s="252"/>
      <c r="O755" s="252"/>
      <c r="P755" s="252"/>
      <c r="Q755" s="252"/>
      <c r="R755" s="252"/>
      <c r="S755" s="252"/>
      <c r="T755" s="253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T755" s="254" t="s">
        <v>148</v>
      </c>
      <c r="AU755" s="254" t="s">
        <v>91</v>
      </c>
      <c r="AV755" s="14" t="s">
        <v>91</v>
      </c>
      <c r="AW755" s="14" t="s">
        <v>36</v>
      </c>
      <c r="AX755" s="14" t="s">
        <v>81</v>
      </c>
      <c r="AY755" s="254" t="s">
        <v>139</v>
      </c>
    </row>
    <row r="756" s="15" customFormat="1">
      <c r="A756" s="15"/>
      <c r="B756" s="255"/>
      <c r="C756" s="256"/>
      <c r="D756" s="235" t="s">
        <v>148</v>
      </c>
      <c r="E756" s="257" t="s">
        <v>1</v>
      </c>
      <c r="F756" s="258" t="s">
        <v>151</v>
      </c>
      <c r="G756" s="256"/>
      <c r="H756" s="259">
        <v>1</v>
      </c>
      <c r="I756" s="260"/>
      <c r="J756" s="256"/>
      <c r="K756" s="256"/>
      <c r="L756" s="261"/>
      <c r="M756" s="262"/>
      <c r="N756" s="263"/>
      <c r="O756" s="263"/>
      <c r="P756" s="263"/>
      <c r="Q756" s="263"/>
      <c r="R756" s="263"/>
      <c r="S756" s="263"/>
      <c r="T756" s="264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T756" s="265" t="s">
        <v>148</v>
      </c>
      <c r="AU756" s="265" t="s">
        <v>91</v>
      </c>
      <c r="AV756" s="15" t="s">
        <v>146</v>
      </c>
      <c r="AW756" s="15" t="s">
        <v>36</v>
      </c>
      <c r="AX756" s="15" t="s">
        <v>89</v>
      </c>
      <c r="AY756" s="265" t="s">
        <v>139</v>
      </c>
    </row>
    <row r="757" s="2" customFormat="1" ht="16.5" customHeight="1">
      <c r="A757" s="40"/>
      <c r="B757" s="41"/>
      <c r="C757" s="281" t="s">
        <v>735</v>
      </c>
      <c r="D757" s="281" t="s">
        <v>317</v>
      </c>
      <c r="E757" s="282" t="s">
        <v>736</v>
      </c>
      <c r="F757" s="283" t="s">
        <v>737</v>
      </c>
      <c r="G757" s="284" t="s">
        <v>498</v>
      </c>
      <c r="H757" s="285">
        <v>1.01</v>
      </c>
      <c r="I757" s="286"/>
      <c r="J757" s="287">
        <f>ROUND(I757*H757,2)</f>
        <v>0</v>
      </c>
      <c r="K757" s="283" t="s">
        <v>145</v>
      </c>
      <c r="L757" s="288"/>
      <c r="M757" s="289" t="s">
        <v>1</v>
      </c>
      <c r="N757" s="290" t="s">
        <v>46</v>
      </c>
      <c r="O757" s="93"/>
      <c r="P757" s="229">
        <f>O757*H757</f>
        <v>0</v>
      </c>
      <c r="Q757" s="229">
        <v>0.0077000000000000002</v>
      </c>
      <c r="R757" s="229">
        <f>Q757*H757</f>
        <v>0.0077770000000000001</v>
      </c>
      <c r="S757" s="229">
        <v>0</v>
      </c>
      <c r="T757" s="230">
        <f>S757*H757</f>
        <v>0</v>
      </c>
      <c r="U757" s="40"/>
      <c r="V757" s="40"/>
      <c r="W757" s="40"/>
      <c r="X757" s="40"/>
      <c r="Y757" s="40"/>
      <c r="Z757" s="40"/>
      <c r="AA757" s="40"/>
      <c r="AB757" s="40"/>
      <c r="AC757" s="40"/>
      <c r="AD757" s="40"/>
      <c r="AE757" s="40"/>
      <c r="AR757" s="231" t="s">
        <v>200</v>
      </c>
      <c r="AT757" s="231" t="s">
        <v>317</v>
      </c>
      <c r="AU757" s="231" t="s">
        <v>91</v>
      </c>
      <c r="AY757" s="19" t="s">
        <v>139</v>
      </c>
      <c r="BE757" s="232">
        <f>IF(N757="základní",J757,0)</f>
        <v>0</v>
      </c>
      <c r="BF757" s="232">
        <f>IF(N757="snížená",J757,0)</f>
        <v>0</v>
      </c>
      <c r="BG757" s="232">
        <f>IF(N757="zákl. přenesená",J757,0)</f>
        <v>0</v>
      </c>
      <c r="BH757" s="232">
        <f>IF(N757="sníž. přenesená",J757,0)</f>
        <v>0</v>
      </c>
      <c r="BI757" s="232">
        <f>IF(N757="nulová",J757,0)</f>
        <v>0</v>
      </c>
      <c r="BJ757" s="19" t="s">
        <v>89</v>
      </c>
      <c r="BK757" s="232">
        <f>ROUND(I757*H757,2)</f>
        <v>0</v>
      </c>
      <c r="BL757" s="19" t="s">
        <v>146</v>
      </c>
      <c r="BM757" s="231" t="s">
        <v>738</v>
      </c>
    </row>
    <row r="758" s="13" customFormat="1">
      <c r="A758" s="13"/>
      <c r="B758" s="233"/>
      <c r="C758" s="234"/>
      <c r="D758" s="235" t="s">
        <v>148</v>
      </c>
      <c r="E758" s="236" t="s">
        <v>1</v>
      </c>
      <c r="F758" s="237" t="s">
        <v>453</v>
      </c>
      <c r="G758" s="234"/>
      <c r="H758" s="236" t="s">
        <v>1</v>
      </c>
      <c r="I758" s="238"/>
      <c r="J758" s="234"/>
      <c r="K758" s="234"/>
      <c r="L758" s="239"/>
      <c r="M758" s="240"/>
      <c r="N758" s="241"/>
      <c r="O758" s="241"/>
      <c r="P758" s="241"/>
      <c r="Q758" s="241"/>
      <c r="R758" s="241"/>
      <c r="S758" s="241"/>
      <c r="T758" s="242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T758" s="243" t="s">
        <v>148</v>
      </c>
      <c r="AU758" s="243" t="s">
        <v>91</v>
      </c>
      <c r="AV758" s="13" t="s">
        <v>89</v>
      </c>
      <c r="AW758" s="13" t="s">
        <v>36</v>
      </c>
      <c r="AX758" s="13" t="s">
        <v>81</v>
      </c>
      <c r="AY758" s="243" t="s">
        <v>139</v>
      </c>
    </row>
    <row r="759" s="13" customFormat="1">
      <c r="A759" s="13"/>
      <c r="B759" s="233"/>
      <c r="C759" s="234"/>
      <c r="D759" s="235" t="s">
        <v>148</v>
      </c>
      <c r="E759" s="236" t="s">
        <v>1</v>
      </c>
      <c r="F759" s="237" t="s">
        <v>500</v>
      </c>
      <c r="G759" s="234"/>
      <c r="H759" s="236" t="s">
        <v>1</v>
      </c>
      <c r="I759" s="238"/>
      <c r="J759" s="234"/>
      <c r="K759" s="234"/>
      <c r="L759" s="239"/>
      <c r="M759" s="240"/>
      <c r="N759" s="241"/>
      <c r="O759" s="241"/>
      <c r="P759" s="241"/>
      <c r="Q759" s="241"/>
      <c r="R759" s="241"/>
      <c r="S759" s="241"/>
      <c r="T759" s="242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T759" s="243" t="s">
        <v>148</v>
      </c>
      <c r="AU759" s="243" t="s">
        <v>91</v>
      </c>
      <c r="AV759" s="13" t="s">
        <v>89</v>
      </c>
      <c r="AW759" s="13" t="s">
        <v>36</v>
      </c>
      <c r="AX759" s="13" t="s">
        <v>81</v>
      </c>
      <c r="AY759" s="243" t="s">
        <v>139</v>
      </c>
    </row>
    <row r="760" s="14" customFormat="1">
      <c r="A760" s="14"/>
      <c r="B760" s="244"/>
      <c r="C760" s="245"/>
      <c r="D760" s="235" t="s">
        <v>148</v>
      </c>
      <c r="E760" s="246" t="s">
        <v>1</v>
      </c>
      <c r="F760" s="247" t="s">
        <v>739</v>
      </c>
      <c r="G760" s="245"/>
      <c r="H760" s="248">
        <v>1.01</v>
      </c>
      <c r="I760" s="249"/>
      <c r="J760" s="245"/>
      <c r="K760" s="245"/>
      <c r="L760" s="250"/>
      <c r="M760" s="251"/>
      <c r="N760" s="252"/>
      <c r="O760" s="252"/>
      <c r="P760" s="252"/>
      <c r="Q760" s="252"/>
      <c r="R760" s="252"/>
      <c r="S760" s="252"/>
      <c r="T760" s="253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T760" s="254" t="s">
        <v>148</v>
      </c>
      <c r="AU760" s="254" t="s">
        <v>91</v>
      </c>
      <c r="AV760" s="14" t="s">
        <v>91</v>
      </c>
      <c r="AW760" s="14" t="s">
        <v>36</v>
      </c>
      <c r="AX760" s="14" t="s">
        <v>81</v>
      </c>
      <c r="AY760" s="254" t="s">
        <v>139</v>
      </c>
    </row>
    <row r="761" s="15" customFormat="1">
      <c r="A761" s="15"/>
      <c r="B761" s="255"/>
      <c r="C761" s="256"/>
      <c r="D761" s="235" t="s">
        <v>148</v>
      </c>
      <c r="E761" s="257" t="s">
        <v>1</v>
      </c>
      <c r="F761" s="258" t="s">
        <v>151</v>
      </c>
      <c r="G761" s="256"/>
      <c r="H761" s="259">
        <v>1.01</v>
      </c>
      <c r="I761" s="260"/>
      <c r="J761" s="256"/>
      <c r="K761" s="256"/>
      <c r="L761" s="261"/>
      <c r="M761" s="262"/>
      <c r="N761" s="263"/>
      <c r="O761" s="263"/>
      <c r="P761" s="263"/>
      <c r="Q761" s="263"/>
      <c r="R761" s="263"/>
      <c r="S761" s="263"/>
      <c r="T761" s="264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T761" s="265" t="s">
        <v>148</v>
      </c>
      <c r="AU761" s="265" t="s">
        <v>91</v>
      </c>
      <c r="AV761" s="15" t="s">
        <v>146</v>
      </c>
      <c r="AW761" s="15" t="s">
        <v>36</v>
      </c>
      <c r="AX761" s="15" t="s">
        <v>89</v>
      </c>
      <c r="AY761" s="265" t="s">
        <v>139</v>
      </c>
    </row>
    <row r="762" s="2" customFormat="1" ht="16.5" customHeight="1">
      <c r="A762" s="40"/>
      <c r="B762" s="41"/>
      <c r="C762" s="220" t="s">
        <v>740</v>
      </c>
      <c r="D762" s="220" t="s">
        <v>141</v>
      </c>
      <c r="E762" s="221" t="s">
        <v>741</v>
      </c>
      <c r="F762" s="222" t="s">
        <v>742</v>
      </c>
      <c r="G762" s="223" t="s">
        <v>160</v>
      </c>
      <c r="H762" s="224">
        <v>14.26</v>
      </c>
      <c r="I762" s="225"/>
      <c r="J762" s="226">
        <f>ROUND(I762*H762,2)</f>
        <v>0</v>
      </c>
      <c r="K762" s="222" t="s">
        <v>145</v>
      </c>
      <c r="L762" s="46"/>
      <c r="M762" s="227" t="s">
        <v>1</v>
      </c>
      <c r="N762" s="228" t="s">
        <v>46</v>
      </c>
      <c r="O762" s="93"/>
      <c r="P762" s="229">
        <f>O762*H762</f>
        <v>0</v>
      </c>
      <c r="Q762" s="229">
        <v>0</v>
      </c>
      <c r="R762" s="229">
        <f>Q762*H762</f>
        <v>0</v>
      </c>
      <c r="S762" s="229">
        <v>0</v>
      </c>
      <c r="T762" s="230">
        <f>S762*H762</f>
        <v>0</v>
      </c>
      <c r="U762" s="40"/>
      <c r="V762" s="40"/>
      <c r="W762" s="40"/>
      <c r="X762" s="40"/>
      <c r="Y762" s="40"/>
      <c r="Z762" s="40"/>
      <c r="AA762" s="40"/>
      <c r="AB762" s="40"/>
      <c r="AC762" s="40"/>
      <c r="AD762" s="40"/>
      <c r="AE762" s="40"/>
      <c r="AR762" s="231" t="s">
        <v>146</v>
      </c>
      <c r="AT762" s="231" t="s">
        <v>141</v>
      </c>
      <c r="AU762" s="231" t="s">
        <v>91</v>
      </c>
      <c r="AY762" s="19" t="s">
        <v>139</v>
      </c>
      <c r="BE762" s="232">
        <f>IF(N762="základní",J762,0)</f>
        <v>0</v>
      </c>
      <c r="BF762" s="232">
        <f>IF(N762="snížená",J762,0)</f>
        <v>0</v>
      </c>
      <c r="BG762" s="232">
        <f>IF(N762="zákl. přenesená",J762,0)</f>
        <v>0</v>
      </c>
      <c r="BH762" s="232">
        <f>IF(N762="sníž. přenesená",J762,0)</f>
        <v>0</v>
      </c>
      <c r="BI762" s="232">
        <f>IF(N762="nulová",J762,0)</f>
        <v>0</v>
      </c>
      <c r="BJ762" s="19" t="s">
        <v>89</v>
      </c>
      <c r="BK762" s="232">
        <f>ROUND(I762*H762,2)</f>
        <v>0</v>
      </c>
      <c r="BL762" s="19" t="s">
        <v>146</v>
      </c>
      <c r="BM762" s="231" t="s">
        <v>743</v>
      </c>
    </row>
    <row r="763" s="14" customFormat="1">
      <c r="A763" s="14"/>
      <c r="B763" s="244"/>
      <c r="C763" s="245"/>
      <c r="D763" s="235" t="s">
        <v>148</v>
      </c>
      <c r="E763" s="246" t="s">
        <v>1</v>
      </c>
      <c r="F763" s="247" t="s">
        <v>744</v>
      </c>
      <c r="G763" s="245"/>
      <c r="H763" s="248">
        <v>3.6600000000000001</v>
      </c>
      <c r="I763" s="249"/>
      <c r="J763" s="245"/>
      <c r="K763" s="245"/>
      <c r="L763" s="250"/>
      <c r="M763" s="251"/>
      <c r="N763" s="252"/>
      <c r="O763" s="252"/>
      <c r="P763" s="252"/>
      <c r="Q763" s="252"/>
      <c r="R763" s="252"/>
      <c r="S763" s="252"/>
      <c r="T763" s="253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T763" s="254" t="s">
        <v>148</v>
      </c>
      <c r="AU763" s="254" t="s">
        <v>91</v>
      </c>
      <c r="AV763" s="14" t="s">
        <v>91</v>
      </c>
      <c r="AW763" s="14" t="s">
        <v>36</v>
      </c>
      <c r="AX763" s="14" t="s">
        <v>81</v>
      </c>
      <c r="AY763" s="254" t="s">
        <v>139</v>
      </c>
    </row>
    <row r="764" s="14" customFormat="1">
      <c r="A764" s="14"/>
      <c r="B764" s="244"/>
      <c r="C764" s="245"/>
      <c r="D764" s="235" t="s">
        <v>148</v>
      </c>
      <c r="E764" s="246" t="s">
        <v>1</v>
      </c>
      <c r="F764" s="247" t="s">
        <v>745</v>
      </c>
      <c r="G764" s="245"/>
      <c r="H764" s="248">
        <v>10.6</v>
      </c>
      <c r="I764" s="249"/>
      <c r="J764" s="245"/>
      <c r="K764" s="245"/>
      <c r="L764" s="250"/>
      <c r="M764" s="251"/>
      <c r="N764" s="252"/>
      <c r="O764" s="252"/>
      <c r="P764" s="252"/>
      <c r="Q764" s="252"/>
      <c r="R764" s="252"/>
      <c r="S764" s="252"/>
      <c r="T764" s="253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T764" s="254" t="s">
        <v>148</v>
      </c>
      <c r="AU764" s="254" t="s">
        <v>91</v>
      </c>
      <c r="AV764" s="14" t="s">
        <v>91</v>
      </c>
      <c r="AW764" s="14" t="s">
        <v>36</v>
      </c>
      <c r="AX764" s="14" t="s">
        <v>81</v>
      </c>
      <c r="AY764" s="254" t="s">
        <v>139</v>
      </c>
    </row>
    <row r="765" s="15" customFormat="1">
      <c r="A765" s="15"/>
      <c r="B765" s="255"/>
      <c r="C765" s="256"/>
      <c r="D765" s="235" t="s">
        <v>148</v>
      </c>
      <c r="E765" s="257" t="s">
        <v>1</v>
      </c>
      <c r="F765" s="258" t="s">
        <v>151</v>
      </c>
      <c r="G765" s="256"/>
      <c r="H765" s="259">
        <v>14.26</v>
      </c>
      <c r="I765" s="260"/>
      <c r="J765" s="256"/>
      <c r="K765" s="256"/>
      <c r="L765" s="261"/>
      <c r="M765" s="262"/>
      <c r="N765" s="263"/>
      <c r="O765" s="263"/>
      <c r="P765" s="263"/>
      <c r="Q765" s="263"/>
      <c r="R765" s="263"/>
      <c r="S765" s="263"/>
      <c r="T765" s="264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T765" s="265" t="s">
        <v>148</v>
      </c>
      <c r="AU765" s="265" t="s">
        <v>91</v>
      </c>
      <c r="AV765" s="15" t="s">
        <v>146</v>
      </c>
      <c r="AW765" s="15" t="s">
        <v>36</v>
      </c>
      <c r="AX765" s="15" t="s">
        <v>89</v>
      </c>
      <c r="AY765" s="265" t="s">
        <v>139</v>
      </c>
    </row>
    <row r="766" s="2" customFormat="1" ht="21.75" customHeight="1">
      <c r="A766" s="40"/>
      <c r="B766" s="41"/>
      <c r="C766" s="220" t="s">
        <v>746</v>
      </c>
      <c r="D766" s="220" t="s">
        <v>141</v>
      </c>
      <c r="E766" s="221" t="s">
        <v>747</v>
      </c>
      <c r="F766" s="222" t="s">
        <v>748</v>
      </c>
      <c r="G766" s="223" t="s">
        <v>160</v>
      </c>
      <c r="H766" s="224">
        <v>11.369999999999999</v>
      </c>
      <c r="I766" s="225"/>
      <c r="J766" s="226">
        <f>ROUND(I766*H766,2)</f>
        <v>0</v>
      </c>
      <c r="K766" s="222" t="s">
        <v>145</v>
      </c>
      <c r="L766" s="46"/>
      <c r="M766" s="227" t="s">
        <v>1</v>
      </c>
      <c r="N766" s="228" t="s">
        <v>46</v>
      </c>
      <c r="O766" s="93"/>
      <c r="P766" s="229">
        <f>O766*H766</f>
        <v>0</v>
      </c>
      <c r="Q766" s="229">
        <v>0</v>
      </c>
      <c r="R766" s="229">
        <f>Q766*H766</f>
        <v>0</v>
      </c>
      <c r="S766" s="229">
        <v>0</v>
      </c>
      <c r="T766" s="230">
        <f>S766*H766</f>
        <v>0</v>
      </c>
      <c r="U766" s="40"/>
      <c r="V766" s="40"/>
      <c r="W766" s="40"/>
      <c r="X766" s="40"/>
      <c r="Y766" s="40"/>
      <c r="Z766" s="40"/>
      <c r="AA766" s="40"/>
      <c r="AB766" s="40"/>
      <c r="AC766" s="40"/>
      <c r="AD766" s="40"/>
      <c r="AE766" s="40"/>
      <c r="AR766" s="231" t="s">
        <v>146</v>
      </c>
      <c r="AT766" s="231" t="s">
        <v>141</v>
      </c>
      <c r="AU766" s="231" t="s">
        <v>91</v>
      </c>
      <c r="AY766" s="19" t="s">
        <v>139</v>
      </c>
      <c r="BE766" s="232">
        <f>IF(N766="základní",J766,0)</f>
        <v>0</v>
      </c>
      <c r="BF766" s="232">
        <f>IF(N766="snížená",J766,0)</f>
        <v>0</v>
      </c>
      <c r="BG766" s="232">
        <f>IF(N766="zákl. přenesená",J766,0)</f>
        <v>0</v>
      </c>
      <c r="BH766" s="232">
        <f>IF(N766="sníž. přenesená",J766,0)</f>
        <v>0</v>
      </c>
      <c r="BI766" s="232">
        <f>IF(N766="nulová",J766,0)</f>
        <v>0</v>
      </c>
      <c r="BJ766" s="19" t="s">
        <v>89</v>
      </c>
      <c r="BK766" s="232">
        <f>ROUND(I766*H766,2)</f>
        <v>0</v>
      </c>
      <c r="BL766" s="19" t="s">
        <v>146</v>
      </c>
      <c r="BM766" s="231" t="s">
        <v>749</v>
      </c>
    </row>
    <row r="767" s="14" customFormat="1">
      <c r="A767" s="14"/>
      <c r="B767" s="244"/>
      <c r="C767" s="245"/>
      <c r="D767" s="235" t="s">
        <v>148</v>
      </c>
      <c r="E767" s="246" t="s">
        <v>1</v>
      </c>
      <c r="F767" s="247" t="s">
        <v>750</v>
      </c>
      <c r="G767" s="245"/>
      <c r="H767" s="248">
        <v>11.369999999999999</v>
      </c>
      <c r="I767" s="249"/>
      <c r="J767" s="245"/>
      <c r="K767" s="245"/>
      <c r="L767" s="250"/>
      <c r="M767" s="251"/>
      <c r="N767" s="252"/>
      <c r="O767" s="252"/>
      <c r="P767" s="252"/>
      <c r="Q767" s="252"/>
      <c r="R767" s="252"/>
      <c r="S767" s="252"/>
      <c r="T767" s="253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T767" s="254" t="s">
        <v>148</v>
      </c>
      <c r="AU767" s="254" t="s">
        <v>91</v>
      </c>
      <c r="AV767" s="14" t="s">
        <v>91</v>
      </c>
      <c r="AW767" s="14" t="s">
        <v>36</v>
      </c>
      <c r="AX767" s="14" t="s">
        <v>81</v>
      </c>
      <c r="AY767" s="254" t="s">
        <v>139</v>
      </c>
    </row>
    <row r="768" s="15" customFormat="1">
      <c r="A768" s="15"/>
      <c r="B768" s="255"/>
      <c r="C768" s="256"/>
      <c r="D768" s="235" t="s">
        <v>148</v>
      </c>
      <c r="E768" s="257" t="s">
        <v>1</v>
      </c>
      <c r="F768" s="258" t="s">
        <v>151</v>
      </c>
      <c r="G768" s="256"/>
      <c r="H768" s="259">
        <v>11.369999999999999</v>
      </c>
      <c r="I768" s="260"/>
      <c r="J768" s="256"/>
      <c r="K768" s="256"/>
      <c r="L768" s="261"/>
      <c r="M768" s="262"/>
      <c r="N768" s="263"/>
      <c r="O768" s="263"/>
      <c r="P768" s="263"/>
      <c r="Q768" s="263"/>
      <c r="R768" s="263"/>
      <c r="S768" s="263"/>
      <c r="T768" s="264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T768" s="265" t="s">
        <v>148</v>
      </c>
      <c r="AU768" s="265" t="s">
        <v>91</v>
      </c>
      <c r="AV768" s="15" t="s">
        <v>146</v>
      </c>
      <c r="AW768" s="15" t="s">
        <v>36</v>
      </c>
      <c r="AX768" s="15" t="s">
        <v>89</v>
      </c>
      <c r="AY768" s="265" t="s">
        <v>139</v>
      </c>
    </row>
    <row r="769" s="2" customFormat="1" ht="24.15" customHeight="1">
      <c r="A769" s="40"/>
      <c r="B769" s="41"/>
      <c r="C769" s="220" t="s">
        <v>751</v>
      </c>
      <c r="D769" s="220" t="s">
        <v>141</v>
      </c>
      <c r="E769" s="221" t="s">
        <v>752</v>
      </c>
      <c r="F769" s="222" t="s">
        <v>753</v>
      </c>
      <c r="G769" s="223" t="s">
        <v>160</v>
      </c>
      <c r="H769" s="224">
        <v>25.629999999999999</v>
      </c>
      <c r="I769" s="225"/>
      <c r="J769" s="226">
        <f>ROUND(I769*H769,2)</f>
        <v>0</v>
      </c>
      <c r="K769" s="222" t="s">
        <v>145</v>
      </c>
      <c r="L769" s="46"/>
      <c r="M769" s="227" t="s">
        <v>1</v>
      </c>
      <c r="N769" s="228" t="s">
        <v>46</v>
      </c>
      <c r="O769" s="93"/>
      <c r="P769" s="229">
        <f>O769*H769</f>
        <v>0</v>
      </c>
      <c r="Q769" s="229">
        <v>0</v>
      </c>
      <c r="R769" s="229">
        <f>Q769*H769</f>
        <v>0</v>
      </c>
      <c r="S769" s="229">
        <v>0</v>
      </c>
      <c r="T769" s="230">
        <f>S769*H769</f>
        <v>0</v>
      </c>
      <c r="U769" s="40"/>
      <c r="V769" s="40"/>
      <c r="W769" s="40"/>
      <c r="X769" s="40"/>
      <c r="Y769" s="40"/>
      <c r="Z769" s="40"/>
      <c r="AA769" s="40"/>
      <c r="AB769" s="40"/>
      <c r="AC769" s="40"/>
      <c r="AD769" s="40"/>
      <c r="AE769" s="40"/>
      <c r="AR769" s="231" t="s">
        <v>146</v>
      </c>
      <c r="AT769" s="231" t="s">
        <v>141</v>
      </c>
      <c r="AU769" s="231" t="s">
        <v>91</v>
      </c>
      <c r="AY769" s="19" t="s">
        <v>139</v>
      </c>
      <c r="BE769" s="232">
        <f>IF(N769="základní",J769,0)</f>
        <v>0</v>
      </c>
      <c r="BF769" s="232">
        <f>IF(N769="snížená",J769,0)</f>
        <v>0</v>
      </c>
      <c r="BG769" s="232">
        <f>IF(N769="zákl. přenesená",J769,0)</f>
        <v>0</v>
      </c>
      <c r="BH769" s="232">
        <f>IF(N769="sníž. přenesená",J769,0)</f>
        <v>0</v>
      </c>
      <c r="BI769" s="232">
        <f>IF(N769="nulová",J769,0)</f>
        <v>0</v>
      </c>
      <c r="BJ769" s="19" t="s">
        <v>89</v>
      </c>
      <c r="BK769" s="232">
        <f>ROUND(I769*H769,2)</f>
        <v>0</v>
      </c>
      <c r="BL769" s="19" t="s">
        <v>146</v>
      </c>
      <c r="BM769" s="231" t="s">
        <v>754</v>
      </c>
    </row>
    <row r="770" s="14" customFormat="1">
      <c r="A770" s="14"/>
      <c r="B770" s="244"/>
      <c r="C770" s="245"/>
      <c r="D770" s="235" t="s">
        <v>148</v>
      </c>
      <c r="E770" s="246" t="s">
        <v>1</v>
      </c>
      <c r="F770" s="247" t="s">
        <v>744</v>
      </c>
      <c r="G770" s="245"/>
      <c r="H770" s="248">
        <v>3.6600000000000001</v>
      </c>
      <c r="I770" s="249"/>
      <c r="J770" s="245"/>
      <c r="K770" s="245"/>
      <c r="L770" s="250"/>
      <c r="M770" s="251"/>
      <c r="N770" s="252"/>
      <c r="O770" s="252"/>
      <c r="P770" s="252"/>
      <c r="Q770" s="252"/>
      <c r="R770" s="252"/>
      <c r="S770" s="252"/>
      <c r="T770" s="253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T770" s="254" t="s">
        <v>148</v>
      </c>
      <c r="AU770" s="254" t="s">
        <v>91</v>
      </c>
      <c r="AV770" s="14" t="s">
        <v>91</v>
      </c>
      <c r="AW770" s="14" t="s">
        <v>36</v>
      </c>
      <c r="AX770" s="14" t="s">
        <v>81</v>
      </c>
      <c r="AY770" s="254" t="s">
        <v>139</v>
      </c>
    </row>
    <row r="771" s="14" customFormat="1">
      <c r="A771" s="14"/>
      <c r="B771" s="244"/>
      <c r="C771" s="245"/>
      <c r="D771" s="235" t="s">
        <v>148</v>
      </c>
      <c r="E771" s="246" t="s">
        <v>1</v>
      </c>
      <c r="F771" s="247" t="s">
        <v>745</v>
      </c>
      <c r="G771" s="245"/>
      <c r="H771" s="248">
        <v>10.6</v>
      </c>
      <c r="I771" s="249"/>
      <c r="J771" s="245"/>
      <c r="K771" s="245"/>
      <c r="L771" s="250"/>
      <c r="M771" s="251"/>
      <c r="N771" s="252"/>
      <c r="O771" s="252"/>
      <c r="P771" s="252"/>
      <c r="Q771" s="252"/>
      <c r="R771" s="252"/>
      <c r="S771" s="252"/>
      <c r="T771" s="253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T771" s="254" t="s">
        <v>148</v>
      </c>
      <c r="AU771" s="254" t="s">
        <v>91</v>
      </c>
      <c r="AV771" s="14" t="s">
        <v>91</v>
      </c>
      <c r="AW771" s="14" t="s">
        <v>36</v>
      </c>
      <c r="AX771" s="14" t="s">
        <v>81</v>
      </c>
      <c r="AY771" s="254" t="s">
        <v>139</v>
      </c>
    </row>
    <row r="772" s="14" customFormat="1">
      <c r="A772" s="14"/>
      <c r="B772" s="244"/>
      <c r="C772" s="245"/>
      <c r="D772" s="235" t="s">
        <v>148</v>
      </c>
      <c r="E772" s="246" t="s">
        <v>1</v>
      </c>
      <c r="F772" s="247" t="s">
        <v>750</v>
      </c>
      <c r="G772" s="245"/>
      <c r="H772" s="248">
        <v>11.369999999999999</v>
      </c>
      <c r="I772" s="249"/>
      <c r="J772" s="245"/>
      <c r="K772" s="245"/>
      <c r="L772" s="250"/>
      <c r="M772" s="251"/>
      <c r="N772" s="252"/>
      <c r="O772" s="252"/>
      <c r="P772" s="252"/>
      <c r="Q772" s="252"/>
      <c r="R772" s="252"/>
      <c r="S772" s="252"/>
      <c r="T772" s="253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T772" s="254" t="s">
        <v>148</v>
      </c>
      <c r="AU772" s="254" t="s">
        <v>91</v>
      </c>
      <c r="AV772" s="14" t="s">
        <v>91</v>
      </c>
      <c r="AW772" s="14" t="s">
        <v>36</v>
      </c>
      <c r="AX772" s="14" t="s">
        <v>81</v>
      </c>
      <c r="AY772" s="254" t="s">
        <v>139</v>
      </c>
    </row>
    <row r="773" s="15" customFormat="1">
      <c r="A773" s="15"/>
      <c r="B773" s="255"/>
      <c r="C773" s="256"/>
      <c r="D773" s="235" t="s">
        <v>148</v>
      </c>
      <c r="E773" s="257" t="s">
        <v>1</v>
      </c>
      <c r="F773" s="258" t="s">
        <v>151</v>
      </c>
      <c r="G773" s="256"/>
      <c r="H773" s="259">
        <v>25.629999999999999</v>
      </c>
      <c r="I773" s="260"/>
      <c r="J773" s="256"/>
      <c r="K773" s="256"/>
      <c r="L773" s="261"/>
      <c r="M773" s="262"/>
      <c r="N773" s="263"/>
      <c r="O773" s="263"/>
      <c r="P773" s="263"/>
      <c r="Q773" s="263"/>
      <c r="R773" s="263"/>
      <c r="S773" s="263"/>
      <c r="T773" s="264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T773" s="265" t="s">
        <v>148</v>
      </c>
      <c r="AU773" s="265" t="s">
        <v>91</v>
      </c>
      <c r="AV773" s="15" t="s">
        <v>146</v>
      </c>
      <c r="AW773" s="15" t="s">
        <v>36</v>
      </c>
      <c r="AX773" s="15" t="s">
        <v>89</v>
      </c>
      <c r="AY773" s="265" t="s">
        <v>139</v>
      </c>
    </row>
    <row r="774" s="2" customFormat="1" ht="21.75" customHeight="1">
      <c r="A774" s="40"/>
      <c r="B774" s="41"/>
      <c r="C774" s="220" t="s">
        <v>755</v>
      </c>
      <c r="D774" s="220" t="s">
        <v>141</v>
      </c>
      <c r="E774" s="221" t="s">
        <v>756</v>
      </c>
      <c r="F774" s="222" t="s">
        <v>757</v>
      </c>
      <c r="G774" s="223" t="s">
        <v>160</v>
      </c>
      <c r="H774" s="224">
        <v>388.80000000000001</v>
      </c>
      <c r="I774" s="225"/>
      <c r="J774" s="226">
        <f>ROUND(I774*H774,2)</f>
        <v>0</v>
      </c>
      <c r="K774" s="222" t="s">
        <v>145</v>
      </c>
      <c r="L774" s="46"/>
      <c r="M774" s="227" t="s">
        <v>1</v>
      </c>
      <c r="N774" s="228" t="s">
        <v>46</v>
      </c>
      <c r="O774" s="93"/>
      <c r="P774" s="229">
        <f>O774*H774</f>
        <v>0</v>
      </c>
      <c r="Q774" s="229">
        <v>0</v>
      </c>
      <c r="R774" s="229">
        <f>Q774*H774</f>
        <v>0</v>
      </c>
      <c r="S774" s="229">
        <v>0</v>
      </c>
      <c r="T774" s="230">
        <f>S774*H774</f>
        <v>0</v>
      </c>
      <c r="U774" s="40"/>
      <c r="V774" s="40"/>
      <c r="W774" s="40"/>
      <c r="X774" s="40"/>
      <c r="Y774" s="40"/>
      <c r="Z774" s="40"/>
      <c r="AA774" s="40"/>
      <c r="AB774" s="40"/>
      <c r="AC774" s="40"/>
      <c r="AD774" s="40"/>
      <c r="AE774" s="40"/>
      <c r="AR774" s="231" t="s">
        <v>146</v>
      </c>
      <c r="AT774" s="231" t="s">
        <v>141</v>
      </c>
      <c r="AU774" s="231" t="s">
        <v>91</v>
      </c>
      <c r="AY774" s="19" t="s">
        <v>139</v>
      </c>
      <c r="BE774" s="232">
        <f>IF(N774="základní",J774,0)</f>
        <v>0</v>
      </c>
      <c r="BF774" s="232">
        <f>IF(N774="snížená",J774,0)</f>
        <v>0</v>
      </c>
      <c r="BG774" s="232">
        <f>IF(N774="zákl. přenesená",J774,0)</f>
        <v>0</v>
      </c>
      <c r="BH774" s="232">
        <f>IF(N774="sníž. přenesená",J774,0)</f>
        <v>0</v>
      </c>
      <c r="BI774" s="232">
        <f>IF(N774="nulová",J774,0)</f>
        <v>0</v>
      </c>
      <c r="BJ774" s="19" t="s">
        <v>89</v>
      </c>
      <c r="BK774" s="232">
        <f>ROUND(I774*H774,2)</f>
        <v>0</v>
      </c>
      <c r="BL774" s="19" t="s">
        <v>146</v>
      </c>
      <c r="BM774" s="231" t="s">
        <v>758</v>
      </c>
    </row>
    <row r="775" s="2" customFormat="1">
      <c r="A775" s="40"/>
      <c r="B775" s="41"/>
      <c r="C775" s="42"/>
      <c r="D775" s="235" t="s">
        <v>306</v>
      </c>
      <c r="E775" s="42"/>
      <c r="F775" s="277" t="s">
        <v>759</v>
      </c>
      <c r="G775" s="42"/>
      <c r="H775" s="42"/>
      <c r="I775" s="278"/>
      <c r="J775" s="42"/>
      <c r="K775" s="42"/>
      <c r="L775" s="46"/>
      <c r="M775" s="279"/>
      <c r="N775" s="280"/>
      <c r="O775" s="93"/>
      <c r="P775" s="93"/>
      <c r="Q775" s="93"/>
      <c r="R775" s="93"/>
      <c r="S775" s="93"/>
      <c r="T775" s="94"/>
      <c r="U775" s="40"/>
      <c r="V775" s="40"/>
      <c r="W775" s="40"/>
      <c r="X775" s="40"/>
      <c r="Y775" s="40"/>
      <c r="Z775" s="40"/>
      <c r="AA775" s="40"/>
      <c r="AB775" s="40"/>
      <c r="AC775" s="40"/>
      <c r="AD775" s="40"/>
      <c r="AE775" s="40"/>
      <c r="AT775" s="19" t="s">
        <v>306</v>
      </c>
      <c r="AU775" s="19" t="s">
        <v>91</v>
      </c>
    </row>
    <row r="776" s="14" customFormat="1">
      <c r="A776" s="14"/>
      <c r="B776" s="244"/>
      <c r="C776" s="245"/>
      <c r="D776" s="235" t="s">
        <v>148</v>
      </c>
      <c r="E776" s="246" t="s">
        <v>1</v>
      </c>
      <c r="F776" s="247" t="s">
        <v>760</v>
      </c>
      <c r="G776" s="245"/>
      <c r="H776" s="248">
        <v>377.68000000000001</v>
      </c>
      <c r="I776" s="249"/>
      <c r="J776" s="245"/>
      <c r="K776" s="245"/>
      <c r="L776" s="250"/>
      <c r="M776" s="251"/>
      <c r="N776" s="252"/>
      <c r="O776" s="252"/>
      <c r="P776" s="252"/>
      <c r="Q776" s="252"/>
      <c r="R776" s="252"/>
      <c r="S776" s="252"/>
      <c r="T776" s="253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T776" s="254" t="s">
        <v>148</v>
      </c>
      <c r="AU776" s="254" t="s">
        <v>91</v>
      </c>
      <c r="AV776" s="14" t="s">
        <v>91</v>
      </c>
      <c r="AW776" s="14" t="s">
        <v>36</v>
      </c>
      <c r="AX776" s="14" t="s">
        <v>81</v>
      </c>
      <c r="AY776" s="254" t="s">
        <v>139</v>
      </c>
    </row>
    <row r="777" s="14" customFormat="1">
      <c r="A777" s="14"/>
      <c r="B777" s="244"/>
      <c r="C777" s="245"/>
      <c r="D777" s="235" t="s">
        <v>148</v>
      </c>
      <c r="E777" s="246" t="s">
        <v>1</v>
      </c>
      <c r="F777" s="247" t="s">
        <v>761</v>
      </c>
      <c r="G777" s="245"/>
      <c r="H777" s="248">
        <v>11.119999999999999</v>
      </c>
      <c r="I777" s="249"/>
      <c r="J777" s="245"/>
      <c r="K777" s="245"/>
      <c r="L777" s="250"/>
      <c r="M777" s="251"/>
      <c r="N777" s="252"/>
      <c r="O777" s="252"/>
      <c r="P777" s="252"/>
      <c r="Q777" s="252"/>
      <c r="R777" s="252"/>
      <c r="S777" s="252"/>
      <c r="T777" s="253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T777" s="254" t="s">
        <v>148</v>
      </c>
      <c r="AU777" s="254" t="s">
        <v>91</v>
      </c>
      <c r="AV777" s="14" t="s">
        <v>91</v>
      </c>
      <c r="AW777" s="14" t="s">
        <v>36</v>
      </c>
      <c r="AX777" s="14" t="s">
        <v>81</v>
      </c>
      <c r="AY777" s="254" t="s">
        <v>139</v>
      </c>
    </row>
    <row r="778" s="15" customFormat="1">
      <c r="A778" s="15"/>
      <c r="B778" s="255"/>
      <c r="C778" s="256"/>
      <c r="D778" s="235" t="s">
        <v>148</v>
      </c>
      <c r="E778" s="257" t="s">
        <v>1</v>
      </c>
      <c r="F778" s="258" t="s">
        <v>151</v>
      </c>
      <c r="G778" s="256"/>
      <c r="H778" s="259">
        <v>388.80000000000001</v>
      </c>
      <c r="I778" s="260"/>
      <c r="J778" s="256"/>
      <c r="K778" s="256"/>
      <c r="L778" s="261"/>
      <c r="M778" s="262"/>
      <c r="N778" s="263"/>
      <c r="O778" s="263"/>
      <c r="P778" s="263"/>
      <c r="Q778" s="263"/>
      <c r="R778" s="263"/>
      <c r="S778" s="263"/>
      <c r="T778" s="264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T778" s="265" t="s">
        <v>148</v>
      </c>
      <c r="AU778" s="265" t="s">
        <v>91</v>
      </c>
      <c r="AV778" s="15" t="s">
        <v>146</v>
      </c>
      <c r="AW778" s="15" t="s">
        <v>36</v>
      </c>
      <c r="AX778" s="15" t="s">
        <v>89</v>
      </c>
      <c r="AY778" s="265" t="s">
        <v>139</v>
      </c>
    </row>
    <row r="779" s="2" customFormat="1" ht="24.15" customHeight="1">
      <c r="A779" s="40"/>
      <c r="B779" s="41"/>
      <c r="C779" s="220" t="s">
        <v>762</v>
      </c>
      <c r="D779" s="220" t="s">
        <v>141</v>
      </c>
      <c r="E779" s="221" t="s">
        <v>763</v>
      </c>
      <c r="F779" s="222" t="s">
        <v>764</v>
      </c>
      <c r="G779" s="223" t="s">
        <v>160</v>
      </c>
      <c r="H779" s="224">
        <v>388.80000000000001</v>
      </c>
      <c r="I779" s="225"/>
      <c r="J779" s="226">
        <f>ROUND(I779*H779,2)</f>
        <v>0</v>
      </c>
      <c r="K779" s="222" t="s">
        <v>145</v>
      </c>
      <c r="L779" s="46"/>
      <c r="M779" s="227" t="s">
        <v>1</v>
      </c>
      <c r="N779" s="228" t="s">
        <v>46</v>
      </c>
      <c r="O779" s="93"/>
      <c r="P779" s="229">
        <f>O779*H779</f>
        <v>0</v>
      </c>
      <c r="Q779" s="229">
        <v>0</v>
      </c>
      <c r="R779" s="229">
        <f>Q779*H779</f>
        <v>0</v>
      </c>
      <c r="S779" s="229">
        <v>0</v>
      </c>
      <c r="T779" s="230">
        <f>S779*H779</f>
        <v>0</v>
      </c>
      <c r="U779" s="40"/>
      <c r="V779" s="40"/>
      <c r="W779" s="40"/>
      <c r="X779" s="40"/>
      <c r="Y779" s="40"/>
      <c r="Z779" s="40"/>
      <c r="AA779" s="40"/>
      <c r="AB779" s="40"/>
      <c r="AC779" s="40"/>
      <c r="AD779" s="40"/>
      <c r="AE779" s="40"/>
      <c r="AR779" s="231" t="s">
        <v>146</v>
      </c>
      <c r="AT779" s="231" t="s">
        <v>141</v>
      </c>
      <c r="AU779" s="231" t="s">
        <v>91</v>
      </c>
      <c r="AY779" s="19" t="s">
        <v>139</v>
      </c>
      <c r="BE779" s="232">
        <f>IF(N779="základní",J779,0)</f>
        <v>0</v>
      </c>
      <c r="BF779" s="232">
        <f>IF(N779="snížená",J779,0)</f>
        <v>0</v>
      </c>
      <c r="BG779" s="232">
        <f>IF(N779="zákl. přenesená",J779,0)</f>
        <v>0</v>
      </c>
      <c r="BH779" s="232">
        <f>IF(N779="sníž. přenesená",J779,0)</f>
        <v>0</v>
      </c>
      <c r="BI779" s="232">
        <f>IF(N779="nulová",J779,0)</f>
        <v>0</v>
      </c>
      <c r="BJ779" s="19" t="s">
        <v>89</v>
      </c>
      <c r="BK779" s="232">
        <f>ROUND(I779*H779,2)</f>
        <v>0</v>
      </c>
      <c r="BL779" s="19" t="s">
        <v>146</v>
      </c>
      <c r="BM779" s="231" t="s">
        <v>765</v>
      </c>
    </row>
    <row r="780" s="2" customFormat="1">
      <c r="A780" s="40"/>
      <c r="B780" s="41"/>
      <c r="C780" s="42"/>
      <c r="D780" s="235" t="s">
        <v>306</v>
      </c>
      <c r="E780" s="42"/>
      <c r="F780" s="277" t="s">
        <v>766</v>
      </c>
      <c r="G780" s="42"/>
      <c r="H780" s="42"/>
      <c r="I780" s="278"/>
      <c r="J780" s="42"/>
      <c r="K780" s="42"/>
      <c r="L780" s="46"/>
      <c r="M780" s="279"/>
      <c r="N780" s="280"/>
      <c r="O780" s="93"/>
      <c r="P780" s="93"/>
      <c r="Q780" s="93"/>
      <c r="R780" s="93"/>
      <c r="S780" s="93"/>
      <c r="T780" s="94"/>
      <c r="U780" s="40"/>
      <c r="V780" s="40"/>
      <c r="W780" s="40"/>
      <c r="X780" s="40"/>
      <c r="Y780" s="40"/>
      <c r="Z780" s="40"/>
      <c r="AA780" s="40"/>
      <c r="AB780" s="40"/>
      <c r="AC780" s="40"/>
      <c r="AD780" s="40"/>
      <c r="AE780" s="40"/>
      <c r="AT780" s="19" t="s">
        <v>306</v>
      </c>
      <c r="AU780" s="19" t="s">
        <v>91</v>
      </c>
    </row>
    <row r="781" s="14" customFormat="1">
      <c r="A781" s="14"/>
      <c r="B781" s="244"/>
      <c r="C781" s="245"/>
      <c r="D781" s="235" t="s">
        <v>148</v>
      </c>
      <c r="E781" s="246" t="s">
        <v>1</v>
      </c>
      <c r="F781" s="247" t="s">
        <v>760</v>
      </c>
      <c r="G781" s="245"/>
      <c r="H781" s="248">
        <v>377.68000000000001</v>
      </c>
      <c r="I781" s="249"/>
      <c r="J781" s="245"/>
      <c r="K781" s="245"/>
      <c r="L781" s="250"/>
      <c r="M781" s="251"/>
      <c r="N781" s="252"/>
      <c r="O781" s="252"/>
      <c r="P781" s="252"/>
      <c r="Q781" s="252"/>
      <c r="R781" s="252"/>
      <c r="S781" s="252"/>
      <c r="T781" s="253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T781" s="254" t="s">
        <v>148</v>
      </c>
      <c r="AU781" s="254" t="s">
        <v>91</v>
      </c>
      <c r="AV781" s="14" t="s">
        <v>91</v>
      </c>
      <c r="AW781" s="14" t="s">
        <v>36</v>
      </c>
      <c r="AX781" s="14" t="s">
        <v>81</v>
      </c>
      <c r="AY781" s="254" t="s">
        <v>139</v>
      </c>
    </row>
    <row r="782" s="14" customFormat="1">
      <c r="A782" s="14"/>
      <c r="B782" s="244"/>
      <c r="C782" s="245"/>
      <c r="D782" s="235" t="s">
        <v>148</v>
      </c>
      <c r="E782" s="246" t="s">
        <v>1</v>
      </c>
      <c r="F782" s="247" t="s">
        <v>761</v>
      </c>
      <c r="G782" s="245"/>
      <c r="H782" s="248">
        <v>11.119999999999999</v>
      </c>
      <c r="I782" s="249"/>
      <c r="J782" s="245"/>
      <c r="K782" s="245"/>
      <c r="L782" s="250"/>
      <c r="M782" s="251"/>
      <c r="N782" s="252"/>
      <c r="O782" s="252"/>
      <c r="P782" s="252"/>
      <c r="Q782" s="252"/>
      <c r="R782" s="252"/>
      <c r="S782" s="252"/>
      <c r="T782" s="253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T782" s="254" t="s">
        <v>148</v>
      </c>
      <c r="AU782" s="254" t="s">
        <v>91</v>
      </c>
      <c r="AV782" s="14" t="s">
        <v>91</v>
      </c>
      <c r="AW782" s="14" t="s">
        <v>36</v>
      </c>
      <c r="AX782" s="14" t="s">
        <v>81</v>
      </c>
      <c r="AY782" s="254" t="s">
        <v>139</v>
      </c>
    </row>
    <row r="783" s="15" customFormat="1">
      <c r="A783" s="15"/>
      <c r="B783" s="255"/>
      <c r="C783" s="256"/>
      <c r="D783" s="235" t="s">
        <v>148</v>
      </c>
      <c r="E783" s="257" t="s">
        <v>1</v>
      </c>
      <c r="F783" s="258" t="s">
        <v>151</v>
      </c>
      <c r="G783" s="256"/>
      <c r="H783" s="259">
        <v>388.80000000000001</v>
      </c>
      <c r="I783" s="260"/>
      <c r="J783" s="256"/>
      <c r="K783" s="256"/>
      <c r="L783" s="261"/>
      <c r="M783" s="262"/>
      <c r="N783" s="263"/>
      <c r="O783" s="263"/>
      <c r="P783" s="263"/>
      <c r="Q783" s="263"/>
      <c r="R783" s="263"/>
      <c r="S783" s="263"/>
      <c r="T783" s="264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  <c r="AE783" s="15"/>
      <c r="AT783" s="265" t="s">
        <v>148</v>
      </c>
      <c r="AU783" s="265" t="s">
        <v>91</v>
      </c>
      <c r="AV783" s="15" t="s">
        <v>146</v>
      </c>
      <c r="AW783" s="15" t="s">
        <v>36</v>
      </c>
      <c r="AX783" s="15" t="s">
        <v>89</v>
      </c>
      <c r="AY783" s="265" t="s">
        <v>139</v>
      </c>
    </row>
    <row r="784" s="2" customFormat="1" ht="24.15" customHeight="1">
      <c r="A784" s="40"/>
      <c r="B784" s="41"/>
      <c r="C784" s="220" t="s">
        <v>767</v>
      </c>
      <c r="D784" s="220" t="s">
        <v>141</v>
      </c>
      <c r="E784" s="221" t="s">
        <v>768</v>
      </c>
      <c r="F784" s="222" t="s">
        <v>769</v>
      </c>
      <c r="G784" s="223" t="s">
        <v>498</v>
      </c>
      <c r="H784" s="224">
        <v>8</v>
      </c>
      <c r="I784" s="225"/>
      <c r="J784" s="226">
        <f>ROUND(I784*H784,2)</f>
        <v>0</v>
      </c>
      <c r="K784" s="222" t="s">
        <v>145</v>
      </c>
      <c r="L784" s="46"/>
      <c r="M784" s="227" t="s">
        <v>1</v>
      </c>
      <c r="N784" s="228" t="s">
        <v>46</v>
      </c>
      <c r="O784" s="93"/>
      <c r="P784" s="229">
        <f>O784*H784</f>
        <v>0</v>
      </c>
      <c r="Q784" s="229">
        <v>0.45937</v>
      </c>
      <c r="R784" s="229">
        <f>Q784*H784</f>
        <v>3.67496</v>
      </c>
      <c r="S784" s="229">
        <v>0</v>
      </c>
      <c r="T784" s="230">
        <f>S784*H784</f>
        <v>0</v>
      </c>
      <c r="U784" s="40"/>
      <c r="V784" s="40"/>
      <c r="W784" s="40"/>
      <c r="X784" s="40"/>
      <c r="Y784" s="40"/>
      <c r="Z784" s="40"/>
      <c r="AA784" s="40"/>
      <c r="AB784" s="40"/>
      <c r="AC784" s="40"/>
      <c r="AD784" s="40"/>
      <c r="AE784" s="40"/>
      <c r="AR784" s="231" t="s">
        <v>146</v>
      </c>
      <c r="AT784" s="231" t="s">
        <v>141</v>
      </c>
      <c r="AU784" s="231" t="s">
        <v>91</v>
      </c>
      <c r="AY784" s="19" t="s">
        <v>139</v>
      </c>
      <c r="BE784" s="232">
        <f>IF(N784="základní",J784,0)</f>
        <v>0</v>
      </c>
      <c r="BF784" s="232">
        <f>IF(N784="snížená",J784,0)</f>
        <v>0</v>
      </c>
      <c r="BG784" s="232">
        <f>IF(N784="zákl. přenesená",J784,0)</f>
        <v>0</v>
      </c>
      <c r="BH784" s="232">
        <f>IF(N784="sníž. přenesená",J784,0)</f>
        <v>0</v>
      </c>
      <c r="BI784" s="232">
        <f>IF(N784="nulová",J784,0)</f>
        <v>0</v>
      </c>
      <c r="BJ784" s="19" t="s">
        <v>89</v>
      </c>
      <c r="BK784" s="232">
        <f>ROUND(I784*H784,2)</f>
        <v>0</v>
      </c>
      <c r="BL784" s="19" t="s">
        <v>146</v>
      </c>
      <c r="BM784" s="231" t="s">
        <v>770</v>
      </c>
    </row>
    <row r="785" s="2" customFormat="1">
      <c r="A785" s="40"/>
      <c r="B785" s="41"/>
      <c r="C785" s="42"/>
      <c r="D785" s="235" t="s">
        <v>306</v>
      </c>
      <c r="E785" s="42"/>
      <c r="F785" s="277" t="s">
        <v>771</v>
      </c>
      <c r="G785" s="42"/>
      <c r="H785" s="42"/>
      <c r="I785" s="278"/>
      <c r="J785" s="42"/>
      <c r="K785" s="42"/>
      <c r="L785" s="46"/>
      <c r="M785" s="279"/>
      <c r="N785" s="280"/>
      <c r="O785" s="93"/>
      <c r="P785" s="93"/>
      <c r="Q785" s="93"/>
      <c r="R785" s="93"/>
      <c r="S785" s="93"/>
      <c r="T785" s="94"/>
      <c r="U785" s="40"/>
      <c r="V785" s="40"/>
      <c r="W785" s="40"/>
      <c r="X785" s="40"/>
      <c r="Y785" s="40"/>
      <c r="Z785" s="40"/>
      <c r="AA785" s="40"/>
      <c r="AB785" s="40"/>
      <c r="AC785" s="40"/>
      <c r="AD785" s="40"/>
      <c r="AE785" s="40"/>
      <c r="AT785" s="19" t="s">
        <v>306</v>
      </c>
      <c r="AU785" s="19" t="s">
        <v>91</v>
      </c>
    </row>
    <row r="786" s="14" customFormat="1">
      <c r="A786" s="14"/>
      <c r="B786" s="244"/>
      <c r="C786" s="245"/>
      <c r="D786" s="235" t="s">
        <v>148</v>
      </c>
      <c r="E786" s="246" t="s">
        <v>1</v>
      </c>
      <c r="F786" s="247" t="s">
        <v>772</v>
      </c>
      <c r="G786" s="245"/>
      <c r="H786" s="248">
        <v>4</v>
      </c>
      <c r="I786" s="249"/>
      <c r="J786" s="245"/>
      <c r="K786" s="245"/>
      <c r="L786" s="250"/>
      <c r="M786" s="251"/>
      <c r="N786" s="252"/>
      <c r="O786" s="252"/>
      <c r="P786" s="252"/>
      <c r="Q786" s="252"/>
      <c r="R786" s="252"/>
      <c r="S786" s="252"/>
      <c r="T786" s="253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T786" s="254" t="s">
        <v>148</v>
      </c>
      <c r="AU786" s="254" t="s">
        <v>91</v>
      </c>
      <c r="AV786" s="14" t="s">
        <v>91</v>
      </c>
      <c r="AW786" s="14" t="s">
        <v>36</v>
      </c>
      <c r="AX786" s="14" t="s">
        <v>81</v>
      </c>
      <c r="AY786" s="254" t="s">
        <v>139</v>
      </c>
    </row>
    <row r="787" s="14" customFormat="1">
      <c r="A787" s="14"/>
      <c r="B787" s="244"/>
      <c r="C787" s="245"/>
      <c r="D787" s="235" t="s">
        <v>148</v>
      </c>
      <c r="E787" s="246" t="s">
        <v>1</v>
      </c>
      <c r="F787" s="247" t="s">
        <v>773</v>
      </c>
      <c r="G787" s="245"/>
      <c r="H787" s="248">
        <v>1</v>
      </c>
      <c r="I787" s="249"/>
      <c r="J787" s="245"/>
      <c r="K787" s="245"/>
      <c r="L787" s="250"/>
      <c r="M787" s="251"/>
      <c r="N787" s="252"/>
      <c r="O787" s="252"/>
      <c r="P787" s="252"/>
      <c r="Q787" s="252"/>
      <c r="R787" s="252"/>
      <c r="S787" s="252"/>
      <c r="T787" s="253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T787" s="254" t="s">
        <v>148</v>
      </c>
      <c r="AU787" s="254" t="s">
        <v>91</v>
      </c>
      <c r="AV787" s="14" t="s">
        <v>91</v>
      </c>
      <c r="AW787" s="14" t="s">
        <v>36</v>
      </c>
      <c r="AX787" s="14" t="s">
        <v>81</v>
      </c>
      <c r="AY787" s="254" t="s">
        <v>139</v>
      </c>
    </row>
    <row r="788" s="14" customFormat="1">
      <c r="A788" s="14"/>
      <c r="B788" s="244"/>
      <c r="C788" s="245"/>
      <c r="D788" s="235" t="s">
        <v>148</v>
      </c>
      <c r="E788" s="246" t="s">
        <v>1</v>
      </c>
      <c r="F788" s="247" t="s">
        <v>774</v>
      </c>
      <c r="G788" s="245"/>
      <c r="H788" s="248">
        <v>1</v>
      </c>
      <c r="I788" s="249"/>
      <c r="J788" s="245"/>
      <c r="K788" s="245"/>
      <c r="L788" s="250"/>
      <c r="M788" s="251"/>
      <c r="N788" s="252"/>
      <c r="O788" s="252"/>
      <c r="P788" s="252"/>
      <c r="Q788" s="252"/>
      <c r="R788" s="252"/>
      <c r="S788" s="252"/>
      <c r="T788" s="253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T788" s="254" t="s">
        <v>148</v>
      </c>
      <c r="AU788" s="254" t="s">
        <v>91</v>
      </c>
      <c r="AV788" s="14" t="s">
        <v>91</v>
      </c>
      <c r="AW788" s="14" t="s">
        <v>36</v>
      </c>
      <c r="AX788" s="14" t="s">
        <v>81</v>
      </c>
      <c r="AY788" s="254" t="s">
        <v>139</v>
      </c>
    </row>
    <row r="789" s="14" customFormat="1">
      <c r="A789" s="14"/>
      <c r="B789" s="244"/>
      <c r="C789" s="245"/>
      <c r="D789" s="235" t="s">
        <v>148</v>
      </c>
      <c r="E789" s="246" t="s">
        <v>1</v>
      </c>
      <c r="F789" s="247" t="s">
        <v>775</v>
      </c>
      <c r="G789" s="245"/>
      <c r="H789" s="248">
        <v>1</v>
      </c>
      <c r="I789" s="249"/>
      <c r="J789" s="245"/>
      <c r="K789" s="245"/>
      <c r="L789" s="250"/>
      <c r="M789" s="251"/>
      <c r="N789" s="252"/>
      <c r="O789" s="252"/>
      <c r="P789" s="252"/>
      <c r="Q789" s="252"/>
      <c r="R789" s="252"/>
      <c r="S789" s="252"/>
      <c r="T789" s="253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T789" s="254" t="s">
        <v>148</v>
      </c>
      <c r="AU789" s="254" t="s">
        <v>91</v>
      </c>
      <c r="AV789" s="14" t="s">
        <v>91</v>
      </c>
      <c r="AW789" s="14" t="s">
        <v>36</v>
      </c>
      <c r="AX789" s="14" t="s">
        <v>81</v>
      </c>
      <c r="AY789" s="254" t="s">
        <v>139</v>
      </c>
    </row>
    <row r="790" s="14" customFormat="1">
      <c r="A790" s="14"/>
      <c r="B790" s="244"/>
      <c r="C790" s="245"/>
      <c r="D790" s="235" t="s">
        <v>148</v>
      </c>
      <c r="E790" s="246" t="s">
        <v>1</v>
      </c>
      <c r="F790" s="247" t="s">
        <v>776</v>
      </c>
      <c r="G790" s="245"/>
      <c r="H790" s="248">
        <v>1</v>
      </c>
      <c r="I790" s="249"/>
      <c r="J790" s="245"/>
      <c r="K790" s="245"/>
      <c r="L790" s="250"/>
      <c r="M790" s="251"/>
      <c r="N790" s="252"/>
      <c r="O790" s="252"/>
      <c r="P790" s="252"/>
      <c r="Q790" s="252"/>
      <c r="R790" s="252"/>
      <c r="S790" s="252"/>
      <c r="T790" s="253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T790" s="254" t="s">
        <v>148</v>
      </c>
      <c r="AU790" s="254" t="s">
        <v>91</v>
      </c>
      <c r="AV790" s="14" t="s">
        <v>91</v>
      </c>
      <c r="AW790" s="14" t="s">
        <v>36</v>
      </c>
      <c r="AX790" s="14" t="s">
        <v>81</v>
      </c>
      <c r="AY790" s="254" t="s">
        <v>139</v>
      </c>
    </row>
    <row r="791" s="15" customFormat="1">
      <c r="A791" s="15"/>
      <c r="B791" s="255"/>
      <c r="C791" s="256"/>
      <c r="D791" s="235" t="s">
        <v>148</v>
      </c>
      <c r="E791" s="257" t="s">
        <v>1</v>
      </c>
      <c r="F791" s="258" t="s">
        <v>151</v>
      </c>
      <c r="G791" s="256"/>
      <c r="H791" s="259">
        <v>8</v>
      </c>
      <c r="I791" s="260"/>
      <c r="J791" s="256"/>
      <c r="K791" s="256"/>
      <c r="L791" s="261"/>
      <c r="M791" s="262"/>
      <c r="N791" s="263"/>
      <c r="O791" s="263"/>
      <c r="P791" s="263"/>
      <c r="Q791" s="263"/>
      <c r="R791" s="263"/>
      <c r="S791" s="263"/>
      <c r="T791" s="264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  <c r="AE791" s="15"/>
      <c r="AT791" s="265" t="s">
        <v>148</v>
      </c>
      <c r="AU791" s="265" t="s">
        <v>91</v>
      </c>
      <c r="AV791" s="15" t="s">
        <v>146</v>
      </c>
      <c r="AW791" s="15" t="s">
        <v>36</v>
      </c>
      <c r="AX791" s="15" t="s">
        <v>89</v>
      </c>
      <c r="AY791" s="265" t="s">
        <v>139</v>
      </c>
    </row>
    <row r="792" s="2" customFormat="1" ht="16.5" customHeight="1">
      <c r="A792" s="40"/>
      <c r="B792" s="41"/>
      <c r="C792" s="220" t="s">
        <v>777</v>
      </c>
      <c r="D792" s="220" t="s">
        <v>141</v>
      </c>
      <c r="E792" s="221" t="s">
        <v>778</v>
      </c>
      <c r="F792" s="222" t="s">
        <v>779</v>
      </c>
      <c r="G792" s="223" t="s">
        <v>498</v>
      </c>
      <c r="H792" s="224">
        <v>12</v>
      </c>
      <c r="I792" s="225"/>
      <c r="J792" s="226">
        <f>ROUND(I792*H792,2)</f>
        <v>0</v>
      </c>
      <c r="K792" s="222" t="s">
        <v>145</v>
      </c>
      <c r="L792" s="46"/>
      <c r="M792" s="227" t="s">
        <v>1</v>
      </c>
      <c r="N792" s="228" t="s">
        <v>46</v>
      </c>
      <c r="O792" s="93"/>
      <c r="P792" s="229">
        <f>O792*H792</f>
        <v>0</v>
      </c>
      <c r="Q792" s="229">
        <v>0.040000000000000001</v>
      </c>
      <c r="R792" s="229">
        <f>Q792*H792</f>
        <v>0.47999999999999998</v>
      </c>
      <c r="S792" s="229">
        <v>0</v>
      </c>
      <c r="T792" s="230">
        <f>S792*H792</f>
        <v>0</v>
      </c>
      <c r="U792" s="40"/>
      <c r="V792" s="40"/>
      <c r="W792" s="40"/>
      <c r="X792" s="40"/>
      <c r="Y792" s="40"/>
      <c r="Z792" s="40"/>
      <c r="AA792" s="40"/>
      <c r="AB792" s="40"/>
      <c r="AC792" s="40"/>
      <c r="AD792" s="40"/>
      <c r="AE792" s="40"/>
      <c r="AR792" s="231" t="s">
        <v>146</v>
      </c>
      <c r="AT792" s="231" t="s">
        <v>141</v>
      </c>
      <c r="AU792" s="231" t="s">
        <v>91</v>
      </c>
      <c r="AY792" s="19" t="s">
        <v>139</v>
      </c>
      <c r="BE792" s="232">
        <f>IF(N792="základní",J792,0)</f>
        <v>0</v>
      </c>
      <c r="BF792" s="232">
        <f>IF(N792="snížená",J792,0)</f>
        <v>0</v>
      </c>
      <c r="BG792" s="232">
        <f>IF(N792="zákl. přenesená",J792,0)</f>
        <v>0</v>
      </c>
      <c r="BH792" s="232">
        <f>IF(N792="sníž. přenesená",J792,0)</f>
        <v>0</v>
      </c>
      <c r="BI792" s="232">
        <f>IF(N792="nulová",J792,0)</f>
        <v>0</v>
      </c>
      <c r="BJ792" s="19" t="s">
        <v>89</v>
      </c>
      <c r="BK792" s="232">
        <f>ROUND(I792*H792,2)</f>
        <v>0</v>
      </c>
      <c r="BL792" s="19" t="s">
        <v>146</v>
      </c>
      <c r="BM792" s="231" t="s">
        <v>780</v>
      </c>
    </row>
    <row r="793" s="13" customFormat="1">
      <c r="A793" s="13"/>
      <c r="B793" s="233"/>
      <c r="C793" s="234"/>
      <c r="D793" s="235" t="s">
        <v>148</v>
      </c>
      <c r="E793" s="236" t="s">
        <v>1</v>
      </c>
      <c r="F793" s="237" t="s">
        <v>453</v>
      </c>
      <c r="G793" s="234"/>
      <c r="H793" s="236" t="s">
        <v>1</v>
      </c>
      <c r="I793" s="238"/>
      <c r="J793" s="234"/>
      <c r="K793" s="234"/>
      <c r="L793" s="239"/>
      <c r="M793" s="240"/>
      <c r="N793" s="241"/>
      <c r="O793" s="241"/>
      <c r="P793" s="241"/>
      <c r="Q793" s="241"/>
      <c r="R793" s="241"/>
      <c r="S793" s="241"/>
      <c r="T793" s="242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T793" s="243" t="s">
        <v>148</v>
      </c>
      <c r="AU793" s="243" t="s">
        <v>91</v>
      </c>
      <c r="AV793" s="13" t="s">
        <v>89</v>
      </c>
      <c r="AW793" s="13" t="s">
        <v>36</v>
      </c>
      <c r="AX793" s="13" t="s">
        <v>81</v>
      </c>
      <c r="AY793" s="243" t="s">
        <v>139</v>
      </c>
    </row>
    <row r="794" s="13" customFormat="1">
      <c r="A794" s="13"/>
      <c r="B794" s="233"/>
      <c r="C794" s="234"/>
      <c r="D794" s="235" t="s">
        <v>148</v>
      </c>
      <c r="E794" s="236" t="s">
        <v>1</v>
      </c>
      <c r="F794" s="237" t="s">
        <v>240</v>
      </c>
      <c r="G794" s="234"/>
      <c r="H794" s="236" t="s">
        <v>1</v>
      </c>
      <c r="I794" s="238"/>
      <c r="J794" s="234"/>
      <c r="K794" s="234"/>
      <c r="L794" s="239"/>
      <c r="M794" s="240"/>
      <c r="N794" s="241"/>
      <c r="O794" s="241"/>
      <c r="P794" s="241"/>
      <c r="Q794" s="241"/>
      <c r="R794" s="241"/>
      <c r="S794" s="241"/>
      <c r="T794" s="242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T794" s="243" t="s">
        <v>148</v>
      </c>
      <c r="AU794" s="243" t="s">
        <v>91</v>
      </c>
      <c r="AV794" s="13" t="s">
        <v>89</v>
      </c>
      <c r="AW794" s="13" t="s">
        <v>36</v>
      </c>
      <c r="AX794" s="13" t="s">
        <v>81</v>
      </c>
      <c r="AY794" s="243" t="s">
        <v>139</v>
      </c>
    </row>
    <row r="795" s="14" customFormat="1">
      <c r="A795" s="14"/>
      <c r="B795" s="244"/>
      <c r="C795" s="245"/>
      <c r="D795" s="235" t="s">
        <v>148</v>
      </c>
      <c r="E795" s="246" t="s">
        <v>1</v>
      </c>
      <c r="F795" s="247" t="s">
        <v>781</v>
      </c>
      <c r="G795" s="245"/>
      <c r="H795" s="248">
        <v>2</v>
      </c>
      <c r="I795" s="249"/>
      <c r="J795" s="245"/>
      <c r="K795" s="245"/>
      <c r="L795" s="250"/>
      <c r="M795" s="251"/>
      <c r="N795" s="252"/>
      <c r="O795" s="252"/>
      <c r="P795" s="252"/>
      <c r="Q795" s="252"/>
      <c r="R795" s="252"/>
      <c r="S795" s="252"/>
      <c r="T795" s="253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T795" s="254" t="s">
        <v>148</v>
      </c>
      <c r="AU795" s="254" t="s">
        <v>91</v>
      </c>
      <c r="AV795" s="14" t="s">
        <v>91</v>
      </c>
      <c r="AW795" s="14" t="s">
        <v>36</v>
      </c>
      <c r="AX795" s="14" t="s">
        <v>81</v>
      </c>
      <c r="AY795" s="254" t="s">
        <v>139</v>
      </c>
    </row>
    <row r="796" s="14" customFormat="1">
      <c r="A796" s="14"/>
      <c r="B796" s="244"/>
      <c r="C796" s="245"/>
      <c r="D796" s="235" t="s">
        <v>148</v>
      </c>
      <c r="E796" s="246" t="s">
        <v>1</v>
      </c>
      <c r="F796" s="247" t="s">
        <v>782</v>
      </c>
      <c r="G796" s="245"/>
      <c r="H796" s="248">
        <v>6</v>
      </c>
      <c r="I796" s="249"/>
      <c r="J796" s="245"/>
      <c r="K796" s="245"/>
      <c r="L796" s="250"/>
      <c r="M796" s="251"/>
      <c r="N796" s="252"/>
      <c r="O796" s="252"/>
      <c r="P796" s="252"/>
      <c r="Q796" s="252"/>
      <c r="R796" s="252"/>
      <c r="S796" s="252"/>
      <c r="T796" s="253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T796" s="254" t="s">
        <v>148</v>
      </c>
      <c r="AU796" s="254" t="s">
        <v>91</v>
      </c>
      <c r="AV796" s="14" t="s">
        <v>91</v>
      </c>
      <c r="AW796" s="14" t="s">
        <v>36</v>
      </c>
      <c r="AX796" s="14" t="s">
        <v>81</v>
      </c>
      <c r="AY796" s="254" t="s">
        <v>139</v>
      </c>
    </row>
    <row r="797" s="13" customFormat="1">
      <c r="A797" s="13"/>
      <c r="B797" s="233"/>
      <c r="C797" s="234"/>
      <c r="D797" s="235" t="s">
        <v>148</v>
      </c>
      <c r="E797" s="236" t="s">
        <v>1</v>
      </c>
      <c r="F797" s="237" t="s">
        <v>500</v>
      </c>
      <c r="G797" s="234"/>
      <c r="H797" s="236" t="s">
        <v>1</v>
      </c>
      <c r="I797" s="238"/>
      <c r="J797" s="234"/>
      <c r="K797" s="234"/>
      <c r="L797" s="239"/>
      <c r="M797" s="240"/>
      <c r="N797" s="241"/>
      <c r="O797" s="241"/>
      <c r="P797" s="241"/>
      <c r="Q797" s="241"/>
      <c r="R797" s="241"/>
      <c r="S797" s="241"/>
      <c r="T797" s="242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T797" s="243" t="s">
        <v>148</v>
      </c>
      <c r="AU797" s="243" t="s">
        <v>91</v>
      </c>
      <c r="AV797" s="13" t="s">
        <v>89</v>
      </c>
      <c r="AW797" s="13" t="s">
        <v>36</v>
      </c>
      <c r="AX797" s="13" t="s">
        <v>81</v>
      </c>
      <c r="AY797" s="243" t="s">
        <v>139</v>
      </c>
    </row>
    <row r="798" s="14" customFormat="1">
      <c r="A798" s="14"/>
      <c r="B798" s="244"/>
      <c r="C798" s="245"/>
      <c r="D798" s="235" t="s">
        <v>148</v>
      </c>
      <c r="E798" s="246" t="s">
        <v>1</v>
      </c>
      <c r="F798" s="247" t="s">
        <v>783</v>
      </c>
      <c r="G798" s="245"/>
      <c r="H798" s="248">
        <v>1</v>
      </c>
      <c r="I798" s="249"/>
      <c r="J798" s="245"/>
      <c r="K798" s="245"/>
      <c r="L798" s="250"/>
      <c r="M798" s="251"/>
      <c r="N798" s="252"/>
      <c r="O798" s="252"/>
      <c r="P798" s="252"/>
      <c r="Q798" s="252"/>
      <c r="R798" s="252"/>
      <c r="S798" s="252"/>
      <c r="T798" s="253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T798" s="254" t="s">
        <v>148</v>
      </c>
      <c r="AU798" s="254" t="s">
        <v>91</v>
      </c>
      <c r="AV798" s="14" t="s">
        <v>91</v>
      </c>
      <c r="AW798" s="14" t="s">
        <v>36</v>
      </c>
      <c r="AX798" s="14" t="s">
        <v>81</v>
      </c>
      <c r="AY798" s="254" t="s">
        <v>139</v>
      </c>
    </row>
    <row r="799" s="13" customFormat="1">
      <c r="A799" s="13"/>
      <c r="B799" s="233"/>
      <c r="C799" s="234"/>
      <c r="D799" s="235" t="s">
        <v>148</v>
      </c>
      <c r="E799" s="236" t="s">
        <v>1</v>
      </c>
      <c r="F799" s="237" t="s">
        <v>502</v>
      </c>
      <c r="G799" s="234"/>
      <c r="H799" s="236" t="s">
        <v>1</v>
      </c>
      <c r="I799" s="238"/>
      <c r="J799" s="234"/>
      <c r="K799" s="234"/>
      <c r="L799" s="239"/>
      <c r="M799" s="240"/>
      <c r="N799" s="241"/>
      <c r="O799" s="241"/>
      <c r="P799" s="241"/>
      <c r="Q799" s="241"/>
      <c r="R799" s="241"/>
      <c r="S799" s="241"/>
      <c r="T799" s="242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T799" s="243" t="s">
        <v>148</v>
      </c>
      <c r="AU799" s="243" t="s">
        <v>91</v>
      </c>
      <c r="AV799" s="13" t="s">
        <v>89</v>
      </c>
      <c r="AW799" s="13" t="s">
        <v>36</v>
      </c>
      <c r="AX799" s="13" t="s">
        <v>81</v>
      </c>
      <c r="AY799" s="243" t="s">
        <v>139</v>
      </c>
    </row>
    <row r="800" s="14" customFormat="1">
      <c r="A800" s="14"/>
      <c r="B800" s="244"/>
      <c r="C800" s="245"/>
      <c r="D800" s="235" t="s">
        <v>148</v>
      </c>
      <c r="E800" s="246" t="s">
        <v>1</v>
      </c>
      <c r="F800" s="247" t="s">
        <v>783</v>
      </c>
      <c r="G800" s="245"/>
      <c r="H800" s="248">
        <v>1</v>
      </c>
      <c r="I800" s="249"/>
      <c r="J800" s="245"/>
      <c r="K800" s="245"/>
      <c r="L800" s="250"/>
      <c r="M800" s="251"/>
      <c r="N800" s="252"/>
      <c r="O800" s="252"/>
      <c r="P800" s="252"/>
      <c r="Q800" s="252"/>
      <c r="R800" s="252"/>
      <c r="S800" s="252"/>
      <c r="T800" s="253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T800" s="254" t="s">
        <v>148</v>
      </c>
      <c r="AU800" s="254" t="s">
        <v>91</v>
      </c>
      <c r="AV800" s="14" t="s">
        <v>91</v>
      </c>
      <c r="AW800" s="14" t="s">
        <v>36</v>
      </c>
      <c r="AX800" s="14" t="s">
        <v>81</v>
      </c>
      <c r="AY800" s="254" t="s">
        <v>139</v>
      </c>
    </row>
    <row r="801" s="13" customFormat="1">
      <c r="A801" s="13"/>
      <c r="B801" s="233"/>
      <c r="C801" s="234"/>
      <c r="D801" s="235" t="s">
        <v>148</v>
      </c>
      <c r="E801" s="236" t="s">
        <v>1</v>
      </c>
      <c r="F801" s="237" t="s">
        <v>574</v>
      </c>
      <c r="G801" s="234"/>
      <c r="H801" s="236" t="s">
        <v>1</v>
      </c>
      <c r="I801" s="238"/>
      <c r="J801" s="234"/>
      <c r="K801" s="234"/>
      <c r="L801" s="239"/>
      <c r="M801" s="240"/>
      <c r="N801" s="241"/>
      <c r="O801" s="241"/>
      <c r="P801" s="241"/>
      <c r="Q801" s="241"/>
      <c r="R801" s="241"/>
      <c r="S801" s="241"/>
      <c r="T801" s="242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T801" s="243" t="s">
        <v>148</v>
      </c>
      <c r="AU801" s="243" t="s">
        <v>91</v>
      </c>
      <c r="AV801" s="13" t="s">
        <v>89</v>
      </c>
      <c r="AW801" s="13" t="s">
        <v>36</v>
      </c>
      <c r="AX801" s="13" t="s">
        <v>81</v>
      </c>
      <c r="AY801" s="243" t="s">
        <v>139</v>
      </c>
    </row>
    <row r="802" s="14" customFormat="1">
      <c r="A802" s="14"/>
      <c r="B802" s="244"/>
      <c r="C802" s="245"/>
      <c r="D802" s="235" t="s">
        <v>148</v>
      </c>
      <c r="E802" s="246" t="s">
        <v>1</v>
      </c>
      <c r="F802" s="247" t="s">
        <v>784</v>
      </c>
      <c r="G802" s="245"/>
      <c r="H802" s="248">
        <v>1</v>
      </c>
      <c r="I802" s="249"/>
      <c r="J802" s="245"/>
      <c r="K802" s="245"/>
      <c r="L802" s="250"/>
      <c r="M802" s="251"/>
      <c r="N802" s="252"/>
      <c r="O802" s="252"/>
      <c r="P802" s="252"/>
      <c r="Q802" s="252"/>
      <c r="R802" s="252"/>
      <c r="S802" s="252"/>
      <c r="T802" s="253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T802" s="254" t="s">
        <v>148</v>
      </c>
      <c r="AU802" s="254" t="s">
        <v>91</v>
      </c>
      <c r="AV802" s="14" t="s">
        <v>91</v>
      </c>
      <c r="AW802" s="14" t="s">
        <v>36</v>
      </c>
      <c r="AX802" s="14" t="s">
        <v>81</v>
      </c>
      <c r="AY802" s="254" t="s">
        <v>139</v>
      </c>
    </row>
    <row r="803" s="13" customFormat="1">
      <c r="A803" s="13"/>
      <c r="B803" s="233"/>
      <c r="C803" s="234"/>
      <c r="D803" s="235" t="s">
        <v>148</v>
      </c>
      <c r="E803" s="236" t="s">
        <v>1</v>
      </c>
      <c r="F803" s="237" t="s">
        <v>553</v>
      </c>
      <c r="G803" s="234"/>
      <c r="H803" s="236" t="s">
        <v>1</v>
      </c>
      <c r="I803" s="238"/>
      <c r="J803" s="234"/>
      <c r="K803" s="234"/>
      <c r="L803" s="239"/>
      <c r="M803" s="240"/>
      <c r="N803" s="241"/>
      <c r="O803" s="241"/>
      <c r="P803" s="241"/>
      <c r="Q803" s="241"/>
      <c r="R803" s="241"/>
      <c r="S803" s="241"/>
      <c r="T803" s="242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T803" s="243" t="s">
        <v>148</v>
      </c>
      <c r="AU803" s="243" t="s">
        <v>91</v>
      </c>
      <c r="AV803" s="13" t="s">
        <v>89</v>
      </c>
      <c r="AW803" s="13" t="s">
        <v>36</v>
      </c>
      <c r="AX803" s="13" t="s">
        <v>81</v>
      </c>
      <c r="AY803" s="243" t="s">
        <v>139</v>
      </c>
    </row>
    <row r="804" s="14" customFormat="1">
      <c r="A804" s="14"/>
      <c r="B804" s="244"/>
      <c r="C804" s="245"/>
      <c r="D804" s="235" t="s">
        <v>148</v>
      </c>
      <c r="E804" s="246" t="s">
        <v>1</v>
      </c>
      <c r="F804" s="247" t="s">
        <v>785</v>
      </c>
      <c r="G804" s="245"/>
      <c r="H804" s="248">
        <v>1</v>
      </c>
      <c r="I804" s="249"/>
      <c r="J804" s="245"/>
      <c r="K804" s="245"/>
      <c r="L804" s="250"/>
      <c r="M804" s="251"/>
      <c r="N804" s="252"/>
      <c r="O804" s="252"/>
      <c r="P804" s="252"/>
      <c r="Q804" s="252"/>
      <c r="R804" s="252"/>
      <c r="S804" s="252"/>
      <c r="T804" s="253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T804" s="254" t="s">
        <v>148</v>
      </c>
      <c r="AU804" s="254" t="s">
        <v>91</v>
      </c>
      <c r="AV804" s="14" t="s">
        <v>91</v>
      </c>
      <c r="AW804" s="14" t="s">
        <v>36</v>
      </c>
      <c r="AX804" s="14" t="s">
        <v>81</v>
      </c>
      <c r="AY804" s="254" t="s">
        <v>139</v>
      </c>
    </row>
    <row r="805" s="15" customFormat="1">
      <c r="A805" s="15"/>
      <c r="B805" s="255"/>
      <c r="C805" s="256"/>
      <c r="D805" s="235" t="s">
        <v>148</v>
      </c>
      <c r="E805" s="257" t="s">
        <v>1</v>
      </c>
      <c r="F805" s="258" t="s">
        <v>151</v>
      </c>
      <c r="G805" s="256"/>
      <c r="H805" s="259">
        <v>12</v>
      </c>
      <c r="I805" s="260"/>
      <c r="J805" s="256"/>
      <c r="K805" s="256"/>
      <c r="L805" s="261"/>
      <c r="M805" s="262"/>
      <c r="N805" s="263"/>
      <c r="O805" s="263"/>
      <c r="P805" s="263"/>
      <c r="Q805" s="263"/>
      <c r="R805" s="263"/>
      <c r="S805" s="263"/>
      <c r="T805" s="264"/>
      <c r="U805" s="15"/>
      <c r="V805" s="15"/>
      <c r="W805" s="15"/>
      <c r="X805" s="15"/>
      <c r="Y805" s="15"/>
      <c r="Z805" s="15"/>
      <c r="AA805" s="15"/>
      <c r="AB805" s="15"/>
      <c r="AC805" s="15"/>
      <c r="AD805" s="15"/>
      <c r="AE805" s="15"/>
      <c r="AT805" s="265" t="s">
        <v>148</v>
      </c>
      <c r="AU805" s="265" t="s">
        <v>91</v>
      </c>
      <c r="AV805" s="15" t="s">
        <v>146</v>
      </c>
      <c r="AW805" s="15" t="s">
        <v>36</v>
      </c>
      <c r="AX805" s="15" t="s">
        <v>89</v>
      </c>
      <c r="AY805" s="265" t="s">
        <v>139</v>
      </c>
    </row>
    <row r="806" s="2" customFormat="1" ht="24.15" customHeight="1">
      <c r="A806" s="40"/>
      <c r="B806" s="41"/>
      <c r="C806" s="281" t="s">
        <v>786</v>
      </c>
      <c r="D806" s="281" t="s">
        <v>317</v>
      </c>
      <c r="E806" s="282" t="s">
        <v>787</v>
      </c>
      <c r="F806" s="283" t="s">
        <v>788</v>
      </c>
      <c r="G806" s="284" t="s">
        <v>498</v>
      </c>
      <c r="H806" s="285">
        <v>12</v>
      </c>
      <c r="I806" s="286"/>
      <c r="J806" s="287">
        <f>ROUND(I806*H806,2)</f>
        <v>0</v>
      </c>
      <c r="K806" s="283" t="s">
        <v>145</v>
      </c>
      <c r="L806" s="288"/>
      <c r="M806" s="289" t="s">
        <v>1</v>
      </c>
      <c r="N806" s="290" t="s">
        <v>46</v>
      </c>
      <c r="O806" s="93"/>
      <c r="P806" s="229">
        <f>O806*H806</f>
        <v>0</v>
      </c>
      <c r="Q806" s="229">
        <v>0.013299999999999999</v>
      </c>
      <c r="R806" s="229">
        <f>Q806*H806</f>
        <v>0.15959999999999999</v>
      </c>
      <c r="S806" s="229">
        <v>0</v>
      </c>
      <c r="T806" s="230">
        <f>S806*H806</f>
        <v>0</v>
      </c>
      <c r="U806" s="40"/>
      <c r="V806" s="40"/>
      <c r="W806" s="40"/>
      <c r="X806" s="40"/>
      <c r="Y806" s="40"/>
      <c r="Z806" s="40"/>
      <c r="AA806" s="40"/>
      <c r="AB806" s="40"/>
      <c r="AC806" s="40"/>
      <c r="AD806" s="40"/>
      <c r="AE806" s="40"/>
      <c r="AR806" s="231" t="s">
        <v>200</v>
      </c>
      <c r="AT806" s="231" t="s">
        <v>317</v>
      </c>
      <c r="AU806" s="231" t="s">
        <v>91</v>
      </c>
      <c r="AY806" s="19" t="s">
        <v>139</v>
      </c>
      <c r="BE806" s="232">
        <f>IF(N806="základní",J806,0)</f>
        <v>0</v>
      </c>
      <c r="BF806" s="232">
        <f>IF(N806="snížená",J806,0)</f>
        <v>0</v>
      </c>
      <c r="BG806" s="232">
        <f>IF(N806="zákl. přenesená",J806,0)</f>
        <v>0</v>
      </c>
      <c r="BH806" s="232">
        <f>IF(N806="sníž. přenesená",J806,0)</f>
        <v>0</v>
      </c>
      <c r="BI806" s="232">
        <f>IF(N806="nulová",J806,0)</f>
        <v>0</v>
      </c>
      <c r="BJ806" s="19" t="s">
        <v>89</v>
      </c>
      <c r="BK806" s="232">
        <f>ROUND(I806*H806,2)</f>
        <v>0</v>
      </c>
      <c r="BL806" s="19" t="s">
        <v>146</v>
      </c>
      <c r="BM806" s="231" t="s">
        <v>789</v>
      </c>
    </row>
    <row r="807" s="13" customFormat="1">
      <c r="A807" s="13"/>
      <c r="B807" s="233"/>
      <c r="C807" s="234"/>
      <c r="D807" s="235" t="s">
        <v>148</v>
      </c>
      <c r="E807" s="236" t="s">
        <v>1</v>
      </c>
      <c r="F807" s="237" t="s">
        <v>453</v>
      </c>
      <c r="G807" s="234"/>
      <c r="H807" s="236" t="s">
        <v>1</v>
      </c>
      <c r="I807" s="238"/>
      <c r="J807" s="234"/>
      <c r="K807" s="234"/>
      <c r="L807" s="239"/>
      <c r="M807" s="240"/>
      <c r="N807" s="241"/>
      <c r="O807" s="241"/>
      <c r="P807" s="241"/>
      <c r="Q807" s="241"/>
      <c r="R807" s="241"/>
      <c r="S807" s="241"/>
      <c r="T807" s="242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T807" s="243" t="s">
        <v>148</v>
      </c>
      <c r="AU807" s="243" t="s">
        <v>91</v>
      </c>
      <c r="AV807" s="13" t="s">
        <v>89</v>
      </c>
      <c r="AW807" s="13" t="s">
        <v>36</v>
      </c>
      <c r="AX807" s="13" t="s">
        <v>81</v>
      </c>
      <c r="AY807" s="243" t="s">
        <v>139</v>
      </c>
    </row>
    <row r="808" s="13" customFormat="1">
      <c r="A808" s="13"/>
      <c r="B808" s="233"/>
      <c r="C808" s="234"/>
      <c r="D808" s="235" t="s">
        <v>148</v>
      </c>
      <c r="E808" s="236" t="s">
        <v>1</v>
      </c>
      <c r="F808" s="237" t="s">
        <v>240</v>
      </c>
      <c r="G808" s="234"/>
      <c r="H808" s="236" t="s">
        <v>1</v>
      </c>
      <c r="I808" s="238"/>
      <c r="J808" s="234"/>
      <c r="K808" s="234"/>
      <c r="L808" s="239"/>
      <c r="M808" s="240"/>
      <c r="N808" s="241"/>
      <c r="O808" s="241"/>
      <c r="P808" s="241"/>
      <c r="Q808" s="241"/>
      <c r="R808" s="241"/>
      <c r="S808" s="241"/>
      <c r="T808" s="242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T808" s="243" t="s">
        <v>148</v>
      </c>
      <c r="AU808" s="243" t="s">
        <v>91</v>
      </c>
      <c r="AV808" s="13" t="s">
        <v>89</v>
      </c>
      <c r="AW808" s="13" t="s">
        <v>36</v>
      </c>
      <c r="AX808" s="13" t="s">
        <v>81</v>
      </c>
      <c r="AY808" s="243" t="s">
        <v>139</v>
      </c>
    </row>
    <row r="809" s="14" customFormat="1">
      <c r="A809" s="14"/>
      <c r="B809" s="244"/>
      <c r="C809" s="245"/>
      <c r="D809" s="235" t="s">
        <v>148</v>
      </c>
      <c r="E809" s="246" t="s">
        <v>1</v>
      </c>
      <c r="F809" s="247" t="s">
        <v>781</v>
      </c>
      <c r="G809" s="245"/>
      <c r="H809" s="248">
        <v>2</v>
      </c>
      <c r="I809" s="249"/>
      <c r="J809" s="245"/>
      <c r="K809" s="245"/>
      <c r="L809" s="250"/>
      <c r="M809" s="251"/>
      <c r="N809" s="252"/>
      <c r="O809" s="252"/>
      <c r="P809" s="252"/>
      <c r="Q809" s="252"/>
      <c r="R809" s="252"/>
      <c r="S809" s="252"/>
      <c r="T809" s="253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T809" s="254" t="s">
        <v>148</v>
      </c>
      <c r="AU809" s="254" t="s">
        <v>91</v>
      </c>
      <c r="AV809" s="14" t="s">
        <v>91</v>
      </c>
      <c r="AW809" s="14" t="s">
        <v>36</v>
      </c>
      <c r="AX809" s="14" t="s">
        <v>81</v>
      </c>
      <c r="AY809" s="254" t="s">
        <v>139</v>
      </c>
    </row>
    <row r="810" s="14" customFormat="1">
      <c r="A810" s="14"/>
      <c r="B810" s="244"/>
      <c r="C810" s="245"/>
      <c r="D810" s="235" t="s">
        <v>148</v>
      </c>
      <c r="E810" s="246" t="s">
        <v>1</v>
      </c>
      <c r="F810" s="247" t="s">
        <v>782</v>
      </c>
      <c r="G810" s="245"/>
      <c r="H810" s="248">
        <v>6</v>
      </c>
      <c r="I810" s="249"/>
      <c r="J810" s="245"/>
      <c r="K810" s="245"/>
      <c r="L810" s="250"/>
      <c r="M810" s="251"/>
      <c r="N810" s="252"/>
      <c r="O810" s="252"/>
      <c r="P810" s="252"/>
      <c r="Q810" s="252"/>
      <c r="R810" s="252"/>
      <c r="S810" s="252"/>
      <c r="T810" s="253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T810" s="254" t="s">
        <v>148</v>
      </c>
      <c r="AU810" s="254" t="s">
        <v>91</v>
      </c>
      <c r="AV810" s="14" t="s">
        <v>91</v>
      </c>
      <c r="AW810" s="14" t="s">
        <v>36</v>
      </c>
      <c r="AX810" s="14" t="s">
        <v>81</v>
      </c>
      <c r="AY810" s="254" t="s">
        <v>139</v>
      </c>
    </row>
    <row r="811" s="13" customFormat="1">
      <c r="A811" s="13"/>
      <c r="B811" s="233"/>
      <c r="C811" s="234"/>
      <c r="D811" s="235" t="s">
        <v>148</v>
      </c>
      <c r="E811" s="236" t="s">
        <v>1</v>
      </c>
      <c r="F811" s="237" t="s">
        <v>500</v>
      </c>
      <c r="G811" s="234"/>
      <c r="H811" s="236" t="s">
        <v>1</v>
      </c>
      <c r="I811" s="238"/>
      <c r="J811" s="234"/>
      <c r="K811" s="234"/>
      <c r="L811" s="239"/>
      <c r="M811" s="240"/>
      <c r="N811" s="241"/>
      <c r="O811" s="241"/>
      <c r="P811" s="241"/>
      <c r="Q811" s="241"/>
      <c r="R811" s="241"/>
      <c r="S811" s="241"/>
      <c r="T811" s="242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T811" s="243" t="s">
        <v>148</v>
      </c>
      <c r="AU811" s="243" t="s">
        <v>91</v>
      </c>
      <c r="AV811" s="13" t="s">
        <v>89</v>
      </c>
      <c r="AW811" s="13" t="s">
        <v>36</v>
      </c>
      <c r="AX811" s="13" t="s">
        <v>81</v>
      </c>
      <c r="AY811" s="243" t="s">
        <v>139</v>
      </c>
    </row>
    <row r="812" s="14" customFormat="1">
      <c r="A812" s="14"/>
      <c r="B812" s="244"/>
      <c r="C812" s="245"/>
      <c r="D812" s="235" t="s">
        <v>148</v>
      </c>
      <c r="E812" s="246" t="s">
        <v>1</v>
      </c>
      <c r="F812" s="247" t="s">
        <v>783</v>
      </c>
      <c r="G812" s="245"/>
      <c r="H812" s="248">
        <v>1</v>
      </c>
      <c r="I812" s="249"/>
      <c r="J812" s="245"/>
      <c r="K812" s="245"/>
      <c r="L812" s="250"/>
      <c r="M812" s="251"/>
      <c r="N812" s="252"/>
      <c r="O812" s="252"/>
      <c r="P812" s="252"/>
      <c r="Q812" s="252"/>
      <c r="R812" s="252"/>
      <c r="S812" s="252"/>
      <c r="T812" s="253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T812" s="254" t="s">
        <v>148</v>
      </c>
      <c r="AU812" s="254" t="s">
        <v>91</v>
      </c>
      <c r="AV812" s="14" t="s">
        <v>91</v>
      </c>
      <c r="AW812" s="14" t="s">
        <v>36</v>
      </c>
      <c r="AX812" s="14" t="s">
        <v>81</v>
      </c>
      <c r="AY812" s="254" t="s">
        <v>139</v>
      </c>
    </row>
    <row r="813" s="13" customFormat="1">
      <c r="A813" s="13"/>
      <c r="B813" s="233"/>
      <c r="C813" s="234"/>
      <c r="D813" s="235" t="s">
        <v>148</v>
      </c>
      <c r="E813" s="236" t="s">
        <v>1</v>
      </c>
      <c r="F813" s="237" t="s">
        <v>502</v>
      </c>
      <c r="G813" s="234"/>
      <c r="H813" s="236" t="s">
        <v>1</v>
      </c>
      <c r="I813" s="238"/>
      <c r="J813" s="234"/>
      <c r="K813" s="234"/>
      <c r="L813" s="239"/>
      <c r="M813" s="240"/>
      <c r="N813" s="241"/>
      <c r="O813" s="241"/>
      <c r="P813" s="241"/>
      <c r="Q813" s="241"/>
      <c r="R813" s="241"/>
      <c r="S813" s="241"/>
      <c r="T813" s="242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T813" s="243" t="s">
        <v>148</v>
      </c>
      <c r="AU813" s="243" t="s">
        <v>91</v>
      </c>
      <c r="AV813" s="13" t="s">
        <v>89</v>
      </c>
      <c r="AW813" s="13" t="s">
        <v>36</v>
      </c>
      <c r="AX813" s="13" t="s">
        <v>81</v>
      </c>
      <c r="AY813" s="243" t="s">
        <v>139</v>
      </c>
    </row>
    <row r="814" s="14" customFormat="1">
      <c r="A814" s="14"/>
      <c r="B814" s="244"/>
      <c r="C814" s="245"/>
      <c r="D814" s="235" t="s">
        <v>148</v>
      </c>
      <c r="E814" s="246" t="s">
        <v>1</v>
      </c>
      <c r="F814" s="247" t="s">
        <v>783</v>
      </c>
      <c r="G814" s="245"/>
      <c r="H814" s="248">
        <v>1</v>
      </c>
      <c r="I814" s="249"/>
      <c r="J814" s="245"/>
      <c r="K814" s="245"/>
      <c r="L814" s="250"/>
      <c r="M814" s="251"/>
      <c r="N814" s="252"/>
      <c r="O814" s="252"/>
      <c r="P814" s="252"/>
      <c r="Q814" s="252"/>
      <c r="R814" s="252"/>
      <c r="S814" s="252"/>
      <c r="T814" s="253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T814" s="254" t="s">
        <v>148</v>
      </c>
      <c r="AU814" s="254" t="s">
        <v>91</v>
      </c>
      <c r="AV814" s="14" t="s">
        <v>91</v>
      </c>
      <c r="AW814" s="14" t="s">
        <v>36</v>
      </c>
      <c r="AX814" s="14" t="s">
        <v>81</v>
      </c>
      <c r="AY814" s="254" t="s">
        <v>139</v>
      </c>
    </row>
    <row r="815" s="13" customFormat="1">
      <c r="A815" s="13"/>
      <c r="B815" s="233"/>
      <c r="C815" s="234"/>
      <c r="D815" s="235" t="s">
        <v>148</v>
      </c>
      <c r="E815" s="236" t="s">
        <v>1</v>
      </c>
      <c r="F815" s="237" t="s">
        <v>574</v>
      </c>
      <c r="G815" s="234"/>
      <c r="H815" s="236" t="s">
        <v>1</v>
      </c>
      <c r="I815" s="238"/>
      <c r="J815" s="234"/>
      <c r="K815" s="234"/>
      <c r="L815" s="239"/>
      <c r="M815" s="240"/>
      <c r="N815" s="241"/>
      <c r="O815" s="241"/>
      <c r="P815" s="241"/>
      <c r="Q815" s="241"/>
      <c r="R815" s="241"/>
      <c r="S815" s="241"/>
      <c r="T815" s="242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T815" s="243" t="s">
        <v>148</v>
      </c>
      <c r="AU815" s="243" t="s">
        <v>91</v>
      </c>
      <c r="AV815" s="13" t="s">
        <v>89</v>
      </c>
      <c r="AW815" s="13" t="s">
        <v>36</v>
      </c>
      <c r="AX815" s="13" t="s">
        <v>81</v>
      </c>
      <c r="AY815" s="243" t="s">
        <v>139</v>
      </c>
    </row>
    <row r="816" s="14" customFormat="1">
      <c r="A816" s="14"/>
      <c r="B816" s="244"/>
      <c r="C816" s="245"/>
      <c r="D816" s="235" t="s">
        <v>148</v>
      </c>
      <c r="E816" s="246" t="s">
        <v>1</v>
      </c>
      <c r="F816" s="247" t="s">
        <v>784</v>
      </c>
      <c r="G816" s="245"/>
      <c r="H816" s="248">
        <v>1</v>
      </c>
      <c r="I816" s="249"/>
      <c r="J816" s="245"/>
      <c r="K816" s="245"/>
      <c r="L816" s="250"/>
      <c r="M816" s="251"/>
      <c r="N816" s="252"/>
      <c r="O816" s="252"/>
      <c r="P816" s="252"/>
      <c r="Q816" s="252"/>
      <c r="R816" s="252"/>
      <c r="S816" s="252"/>
      <c r="T816" s="253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T816" s="254" t="s">
        <v>148</v>
      </c>
      <c r="AU816" s="254" t="s">
        <v>91</v>
      </c>
      <c r="AV816" s="14" t="s">
        <v>91</v>
      </c>
      <c r="AW816" s="14" t="s">
        <v>36</v>
      </c>
      <c r="AX816" s="14" t="s">
        <v>81</v>
      </c>
      <c r="AY816" s="254" t="s">
        <v>139</v>
      </c>
    </row>
    <row r="817" s="13" customFormat="1">
      <c r="A817" s="13"/>
      <c r="B817" s="233"/>
      <c r="C817" s="234"/>
      <c r="D817" s="235" t="s">
        <v>148</v>
      </c>
      <c r="E817" s="236" t="s">
        <v>1</v>
      </c>
      <c r="F817" s="237" t="s">
        <v>553</v>
      </c>
      <c r="G817" s="234"/>
      <c r="H817" s="236" t="s">
        <v>1</v>
      </c>
      <c r="I817" s="238"/>
      <c r="J817" s="234"/>
      <c r="K817" s="234"/>
      <c r="L817" s="239"/>
      <c r="M817" s="240"/>
      <c r="N817" s="241"/>
      <c r="O817" s="241"/>
      <c r="P817" s="241"/>
      <c r="Q817" s="241"/>
      <c r="R817" s="241"/>
      <c r="S817" s="241"/>
      <c r="T817" s="242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T817" s="243" t="s">
        <v>148</v>
      </c>
      <c r="AU817" s="243" t="s">
        <v>91</v>
      </c>
      <c r="AV817" s="13" t="s">
        <v>89</v>
      </c>
      <c r="AW817" s="13" t="s">
        <v>36</v>
      </c>
      <c r="AX817" s="13" t="s">
        <v>81</v>
      </c>
      <c r="AY817" s="243" t="s">
        <v>139</v>
      </c>
    </row>
    <row r="818" s="14" customFormat="1">
      <c r="A818" s="14"/>
      <c r="B818" s="244"/>
      <c r="C818" s="245"/>
      <c r="D818" s="235" t="s">
        <v>148</v>
      </c>
      <c r="E818" s="246" t="s">
        <v>1</v>
      </c>
      <c r="F818" s="247" t="s">
        <v>785</v>
      </c>
      <c r="G818" s="245"/>
      <c r="H818" s="248">
        <v>1</v>
      </c>
      <c r="I818" s="249"/>
      <c r="J818" s="245"/>
      <c r="K818" s="245"/>
      <c r="L818" s="250"/>
      <c r="M818" s="251"/>
      <c r="N818" s="252"/>
      <c r="O818" s="252"/>
      <c r="P818" s="252"/>
      <c r="Q818" s="252"/>
      <c r="R818" s="252"/>
      <c r="S818" s="252"/>
      <c r="T818" s="253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T818" s="254" t="s">
        <v>148</v>
      </c>
      <c r="AU818" s="254" t="s">
        <v>91</v>
      </c>
      <c r="AV818" s="14" t="s">
        <v>91</v>
      </c>
      <c r="AW818" s="14" t="s">
        <v>36</v>
      </c>
      <c r="AX818" s="14" t="s">
        <v>81</v>
      </c>
      <c r="AY818" s="254" t="s">
        <v>139</v>
      </c>
    </row>
    <row r="819" s="15" customFormat="1">
      <c r="A819" s="15"/>
      <c r="B819" s="255"/>
      <c r="C819" s="256"/>
      <c r="D819" s="235" t="s">
        <v>148</v>
      </c>
      <c r="E819" s="257" t="s">
        <v>1</v>
      </c>
      <c r="F819" s="258" t="s">
        <v>151</v>
      </c>
      <c r="G819" s="256"/>
      <c r="H819" s="259">
        <v>12</v>
      </c>
      <c r="I819" s="260"/>
      <c r="J819" s="256"/>
      <c r="K819" s="256"/>
      <c r="L819" s="261"/>
      <c r="M819" s="262"/>
      <c r="N819" s="263"/>
      <c r="O819" s="263"/>
      <c r="P819" s="263"/>
      <c r="Q819" s="263"/>
      <c r="R819" s="263"/>
      <c r="S819" s="263"/>
      <c r="T819" s="264"/>
      <c r="U819" s="15"/>
      <c r="V819" s="15"/>
      <c r="W819" s="15"/>
      <c r="X819" s="15"/>
      <c r="Y819" s="15"/>
      <c r="Z819" s="15"/>
      <c r="AA819" s="15"/>
      <c r="AB819" s="15"/>
      <c r="AC819" s="15"/>
      <c r="AD819" s="15"/>
      <c r="AE819" s="15"/>
      <c r="AT819" s="265" t="s">
        <v>148</v>
      </c>
      <c r="AU819" s="265" t="s">
        <v>91</v>
      </c>
      <c r="AV819" s="15" t="s">
        <v>146</v>
      </c>
      <c r="AW819" s="15" t="s">
        <v>36</v>
      </c>
      <c r="AX819" s="15" t="s">
        <v>89</v>
      </c>
      <c r="AY819" s="265" t="s">
        <v>139</v>
      </c>
    </row>
    <row r="820" s="2" customFormat="1" ht="16.5" customHeight="1">
      <c r="A820" s="40"/>
      <c r="B820" s="41"/>
      <c r="C820" s="281" t="s">
        <v>790</v>
      </c>
      <c r="D820" s="281" t="s">
        <v>317</v>
      </c>
      <c r="E820" s="282" t="s">
        <v>791</v>
      </c>
      <c r="F820" s="283" t="s">
        <v>792</v>
      </c>
      <c r="G820" s="284" t="s">
        <v>498</v>
      </c>
      <c r="H820" s="285">
        <v>12</v>
      </c>
      <c r="I820" s="286"/>
      <c r="J820" s="287">
        <f>ROUND(I820*H820,2)</f>
        <v>0</v>
      </c>
      <c r="K820" s="283" t="s">
        <v>145</v>
      </c>
      <c r="L820" s="288"/>
      <c r="M820" s="289" t="s">
        <v>1</v>
      </c>
      <c r="N820" s="290" t="s">
        <v>46</v>
      </c>
      <c r="O820" s="93"/>
      <c r="P820" s="229">
        <f>O820*H820</f>
        <v>0</v>
      </c>
      <c r="Q820" s="229">
        <v>0.00089999999999999998</v>
      </c>
      <c r="R820" s="229">
        <f>Q820*H820</f>
        <v>0.010800000000000001</v>
      </c>
      <c r="S820" s="229">
        <v>0</v>
      </c>
      <c r="T820" s="230">
        <f>S820*H820</f>
        <v>0</v>
      </c>
      <c r="U820" s="40"/>
      <c r="V820" s="40"/>
      <c r="W820" s="40"/>
      <c r="X820" s="40"/>
      <c r="Y820" s="40"/>
      <c r="Z820" s="40"/>
      <c r="AA820" s="40"/>
      <c r="AB820" s="40"/>
      <c r="AC820" s="40"/>
      <c r="AD820" s="40"/>
      <c r="AE820" s="40"/>
      <c r="AR820" s="231" t="s">
        <v>200</v>
      </c>
      <c r="AT820" s="231" t="s">
        <v>317</v>
      </c>
      <c r="AU820" s="231" t="s">
        <v>91</v>
      </c>
      <c r="AY820" s="19" t="s">
        <v>139</v>
      </c>
      <c r="BE820" s="232">
        <f>IF(N820="základní",J820,0)</f>
        <v>0</v>
      </c>
      <c r="BF820" s="232">
        <f>IF(N820="snížená",J820,0)</f>
        <v>0</v>
      </c>
      <c r="BG820" s="232">
        <f>IF(N820="zákl. přenesená",J820,0)</f>
        <v>0</v>
      </c>
      <c r="BH820" s="232">
        <f>IF(N820="sníž. přenesená",J820,0)</f>
        <v>0</v>
      </c>
      <c r="BI820" s="232">
        <f>IF(N820="nulová",J820,0)</f>
        <v>0</v>
      </c>
      <c r="BJ820" s="19" t="s">
        <v>89</v>
      </c>
      <c r="BK820" s="232">
        <f>ROUND(I820*H820,2)</f>
        <v>0</v>
      </c>
      <c r="BL820" s="19" t="s">
        <v>146</v>
      </c>
      <c r="BM820" s="231" t="s">
        <v>793</v>
      </c>
    </row>
    <row r="821" s="13" customFormat="1">
      <c r="A821" s="13"/>
      <c r="B821" s="233"/>
      <c r="C821" s="234"/>
      <c r="D821" s="235" t="s">
        <v>148</v>
      </c>
      <c r="E821" s="236" t="s">
        <v>1</v>
      </c>
      <c r="F821" s="237" t="s">
        <v>453</v>
      </c>
      <c r="G821" s="234"/>
      <c r="H821" s="236" t="s">
        <v>1</v>
      </c>
      <c r="I821" s="238"/>
      <c r="J821" s="234"/>
      <c r="K821" s="234"/>
      <c r="L821" s="239"/>
      <c r="M821" s="240"/>
      <c r="N821" s="241"/>
      <c r="O821" s="241"/>
      <c r="P821" s="241"/>
      <c r="Q821" s="241"/>
      <c r="R821" s="241"/>
      <c r="S821" s="241"/>
      <c r="T821" s="242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T821" s="243" t="s">
        <v>148</v>
      </c>
      <c r="AU821" s="243" t="s">
        <v>91</v>
      </c>
      <c r="AV821" s="13" t="s">
        <v>89</v>
      </c>
      <c r="AW821" s="13" t="s">
        <v>36</v>
      </c>
      <c r="AX821" s="13" t="s">
        <v>81</v>
      </c>
      <c r="AY821" s="243" t="s">
        <v>139</v>
      </c>
    </row>
    <row r="822" s="13" customFormat="1">
      <c r="A822" s="13"/>
      <c r="B822" s="233"/>
      <c r="C822" s="234"/>
      <c r="D822" s="235" t="s">
        <v>148</v>
      </c>
      <c r="E822" s="236" t="s">
        <v>1</v>
      </c>
      <c r="F822" s="237" t="s">
        <v>240</v>
      </c>
      <c r="G822" s="234"/>
      <c r="H822" s="236" t="s">
        <v>1</v>
      </c>
      <c r="I822" s="238"/>
      <c r="J822" s="234"/>
      <c r="K822" s="234"/>
      <c r="L822" s="239"/>
      <c r="M822" s="240"/>
      <c r="N822" s="241"/>
      <c r="O822" s="241"/>
      <c r="P822" s="241"/>
      <c r="Q822" s="241"/>
      <c r="R822" s="241"/>
      <c r="S822" s="241"/>
      <c r="T822" s="242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T822" s="243" t="s">
        <v>148</v>
      </c>
      <c r="AU822" s="243" t="s">
        <v>91</v>
      </c>
      <c r="AV822" s="13" t="s">
        <v>89</v>
      </c>
      <c r="AW822" s="13" t="s">
        <v>36</v>
      </c>
      <c r="AX822" s="13" t="s">
        <v>81</v>
      </c>
      <c r="AY822" s="243" t="s">
        <v>139</v>
      </c>
    </row>
    <row r="823" s="14" customFormat="1">
      <c r="A823" s="14"/>
      <c r="B823" s="244"/>
      <c r="C823" s="245"/>
      <c r="D823" s="235" t="s">
        <v>148</v>
      </c>
      <c r="E823" s="246" t="s">
        <v>1</v>
      </c>
      <c r="F823" s="247" t="s">
        <v>781</v>
      </c>
      <c r="G823" s="245"/>
      <c r="H823" s="248">
        <v>2</v>
      </c>
      <c r="I823" s="249"/>
      <c r="J823" s="245"/>
      <c r="K823" s="245"/>
      <c r="L823" s="250"/>
      <c r="M823" s="251"/>
      <c r="N823" s="252"/>
      <c r="O823" s="252"/>
      <c r="P823" s="252"/>
      <c r="Q823" s="252"/>
      <c r="R823" s="252"/>
      <c r="S823" s="252"/>
      <c r="T823" s="253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T823" s="254" t="s">
        <v>148</v>
      </c>
      <c r="AU823" s="254" t="s">
        <v>91</v>
      </c>
      <c r="AV823" s="14" t="s">
        <v>91</v>
      </c>
      <c r="AW823" s="14" t="s">
        <v>36</v>
      </c>
      <c r="AX823" s="14" t="s">
        <v>81</v>
      </c>
      <c r="AY823" s="254" t="s">
        <v>139</v>
      </c>
    </row>
    <row r="824" s="14" customFormat="1">
      <c r="A824" s="14"/>
      <c r="B824" s="244"/>
      <c r="C824" s="245"/>
      <c r="D824" s="235" t="s">
        <v>148</v>
      </c>
      <c r="E824" s="246" t="s">
        <v>1</v>
      </c>
      <c r="F824" s="247" t="s">
        <v>782</v>
      </c>
      <c r="G824" s="245"/>
      <c r="H824" s="248">
        <v>6</v>
      </c>
      <c r="I824" s="249"/>
      <c r="J824" s="245"/>
      <c r="K824" s="245"/>
      <c r="L824" s="250"/>
      <c r="M824" s="251"/>
      <c r="N824" s="252"/>
      <c r="O824" s="252"/>
      <c r="P824" s="252"/>
      <c r="Q824" s="252"/>
      <c r="R824" s="252"/>
      <c r="S824" s="252"/>
      <c r="T824" s="253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T824" s="254" t="s">
        <v>148</v>
      </c>
      <c r="AU824" s="254" t="s">
        <v>91</v>
      </c>
      <c r="AV824" s="14" t="s">
        <v>91</v>
      </c>
      <c r="AW824" s="14" t="s">
        <v>36</v>
      </c>
      <c r="AX824" s="14" t="s">
        <v>81</v>
      </c>
      <c r="AY824" s="254" t="s">
        <v>139</v>
      </c>
    </row>
    <row r="825" s="13" customFormat="1">
      <c r="A825" s="13"/>
      <c r="B825" s="233"/>
      <c r="C825" s="234"/>
      <c r="D825" s="235" t="s">
        <v>148</v>
      </c>
      <c r="E825" s="236" t="s">
        <v>1</v>
      </c>
      <c r="F825" s="237" t="s">
        <v>500</v>
      </c>
      <c r="G825" s="234"/>
      <c r="H825" s="236" t="s">
        <v>1</v>
      </c>
      <c r="I825" s="238"/>
      <c r="J825" s="234"/>
      <c r="K825" s="234"/>
      <c r="L825" s="239"/>
      <c r="M825" s="240"/>
      <c r="N825" s="241"/>
      <c r="O825" s="241"/>
      <c r="P825" s="241"/>
      <c r="Q825" s="241"/>
      <c r="R825" s="241"/>
      <c r="S825" s="241"/>
      <c r="T825" s="242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T825" s="243" t="s">
        <v>148</v>
      </c>
      <c r="AU825" s="243" t="s">
        <v>91</v>
      </c>
      <c r="AV825" s="13" t="s">
        <v>89</v>
      </c>
      <c r="AW825" s="13" t="s">
        <v>36</v>
      </c>
      <c r="AX825" s="13" t="s">
        <v>81</v>
      </c>
      <c r="AY825" s="243" t="s">
        <v>139</v>
      </c>
    </row>
    <row r="826" s="14" customFormat="1">
      <c r="A826" s="14"/>
      <c r="B826" s="244"/>
      <c r="C826" s="245"/>
      <c r="D826" s="235" t="s">
        <v>148</v>
      </c>
      <c r="E826" s="246" t="s">
        <v>1</v>
      </c>
      <c r="F826" s="247" t="s">
        <v>783</v>
      </c>
      <c r="G826" s="245"/>
      <c r="H826" s="248">
        <v>1</v>
      </c>
      <c r="I826" s="249"/>
      <c r="J826" s="245"/>
      <c r="K826" s="245"/>
      <c r="L826" s="250"/>
      <c r="M826" s="251"/>
      <c r="N826" s="252"/>
      <c r="O826" s="252"/>
      <c r="P826" s="252"/>
      <c r="Q826" s="252"/>
      <c r="R826" s="252"/>
      <c r="S826" s="252"/>
      <c r="T826" s="253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T826" s="254" t="s">
        <v>148</v>
      </c>
      <c r="AU826" s="254" t="s">
        <v>91</v>
      </c>
      <c r="AV826" s="14" t="s">
        <v>91</v>
      </c>
      <c r="AW826" s="14" t="s">
        <v>36</v>
      </c>
      <c r="AX826" s="14" t="s">
        <v>81</v>
      </c>
      <c r="AY826" s="254" t="s">
        <v>139</v>
      </c>
    </row>
    <row r="827" s="13" customFormat="1">
      <c r="A827" s="13"/>
      <c r="B827" s="233"/>
      <c r="C827" s="234"/>
      <c r="D827" s="235" t="s">
        <v>148</v>
      </c>
      <c r="E827" s="236" t="s">
        <v>1</v>
      </c>
      <c r="F827" s="237" t="s">
        <v>502</v>
      </c>
      <c r="G827" s="234"/>
      <c r="H827" s="236" t="s">
        <v>1</v>
      </c>
      <c r="I827" s="238"/>
      <c r="J827" s="234"/>
      <c r="K827" s="234"/>
      <c r="L827" s="239"/>
      <c r="M827" s="240"/>
      <c r="N827" s="241"/>
      <c r="O827" s="241"/>
      <c r="P827" s="241"/>
      <c r="Q827" s="241"/>
      <c r="R827" s="241"/>
      <c r="S827" s="241"/>
      <c r="T827" s="242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T827" s="243" t="s">
        <v>148</v>
      </c>
      <c r="AU827" s="243" t="s">
        <v>91</v>
      </c>
      <c r="AV827" s="13" t="s">
        <v>89</v>
      </c>
      <c r="AW827" s="13" t="s">
        <v>36</v>
      </c>
      <c r="AX827" s="13" t="s">
        <v>81</v>
      </c>
      <c r="AY827" s="243" t="s">
        <v>139</v>
      </c>
    </row>
    <row r="828" s="14" customFormat="1">
      <c r="A828" s="14"/>
      <c r="B828" s="244"/>
      <c r="C828" s="245"/>
      <c r="D828" s="235" t="s">
        <v>148</v>
      </c>
      <c r="E828" s="246" t="s">
        <v>1</v>
      </c>
      <c r="F828" s="247" t="s">
        <v>783</v>
      </c>
      <c r="G828" s="245"/>
      <c r="H828" s="248">
        <v>1</v>
      </c>
      <c r="I828" s="249"/>
      <c r="J828" s="245"/>
      <c r="K828" s="245"/>
      <c r="L828" s="250"/>
      <c r="M828" s="251"/>
      <c r="N828" s="252"/>
      <c r="O828" s="252"/>
      <c r="P828" s="252"/>
      <c r="Q828" s="252"/>
      <c r="R828" s="252"/>
      <c r="S828" s="252"/>
      <c r="T828" s="253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T828" s="254" t="s">
        <v>148</v>
      </c>
      <c r="AU828" s="254" t="s">
        <v>91</v>
      </c>
      <c r="AV828" s="14" t="s">
        <v>91</v>
      </c>
      <c r="AW828" s="14" t="s">
        <v>36</v>
      </c>
      <c r="AX828" s="14" t="s">
        <v>81</v>
      </c>
      <c r="AY828" s="254" t="s">
        <v>139</v>
      </c>
    </row>
    <row r="829" s="13" customFormat="1">
      <c r="A829" s="13"/>
      <c r="B829" s="233"/>
      <c r="C829" s="234"/>
      <c r="D829" s="235" t="s">
        <v>148</v>
      </c>
      <c r="E829" s="236" t="s">
        <v>1</v>
      </c>
      <c r="F829" s="237" t="s">
        <v>574</v>
      </c>
      <c r="G829" s="234"/>
      <c r="H829" s="236" t="s">
        <v>1</v>
      </c>
      <c r="I829" s="238"/>
      <c r="J829" s="234"/>
      <c r="K829" s="234"/>
      <c r="L829" s="239"/>
      <c r="M829" s="240"/>
      <c r="N829" s="241"/>
      <c r="O829" s="241"/>
      <c r="P829" s="241"/>
      <c r="Q829" s="241"/>
      <c r="R829" s="241"/>
      <c r="S829" s="241"/>
      <c r="T829" s="242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T829" s="243" t="s">
        <v>148</v>
      </c>
      <c r="AU829" s="243" t="s">
        <v>91</v>
      </c>
      <c r="AV829" s="13" t="s">
        <v>89</v>
      </c>
      <c r="AW829" s="13" t="s">
        <v>36</v>
      </c>
      <c r="AX829" s="13" t="s">
        <v>81</v>
      </c>
      <c r="AY829" s="243" t="s">
        <v>139</v>
      </c>
    </row>
    <row r="830" s="14" customFormat="1">
      <c r="A830" s="14"/>
      <c r="B830" s="244"/>
      <c r="C830" s="245"/>
      <c r="D830" s="235" t="s">
        <v>148</v>
      </c>
      <c r="E830" s="246" t="s">
        <v>1</v>
      </c>
      <c r="F830" s="247" t="s">
        <v>784</v>
      </c>
      <c r="G830" s="245"/>
      <c r="H830" s="248">
        <v>1</v>
      </c>
      <c r="I830" s="249"/>
      <c r="J830" s="245"/>
      <c r="K830" s="245"/>
      <c r="L830" s="250"/>
      <c r="M830" s="251"/>
      <c r="N830" s="252"/>
      <c r="O830" s="252"/>
      <c r="P830" s="252"/>
      <c r="Q830" s="252"/>
      <c r="R830" s="252"/>
      <c r="S830" s="252"/>
      <c r="T830" s="253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T830" s="254" t="s">
        <v>148</v>
      </c>
      <c r="AU830" s="254" t="s">
        <v>91</v>
      </c>
      <c r="AV830" s="14" t="s">
        <v>91</v>
      </c>
      <c r="AW830" s="14" t="s">
        <v>36</v>
      </c>
      <c r="AX830" s="14" t="s">
        <v>81</v>
      </c>
      <c r="AY830" s="254" t="s">
        <v>139</v>
      </c>
    </row>
    <row r="831" s="13" customFormat="1">
      <c r="A831" s="13"/>
      <c r="B831" s="233"/>
      <c r="C831" s="234"/>
      <c r="D831" s="235" t="s">
        <v>148</v>
      </c>
      <c r="E831" s="236" t="s">
        <v>1</v>
      </c>
      <c r="F831" s="237" t="s">
        <v>553</v>
      </c>
      <c r="G831" s="234"/>
      <c r="H831" s="236" t="s">
        <v>1</v>
      </c>
      <c r="I831" s="238"/>
      <c r="J831" s="234"/>
      <c r="K831" s="234"/>
      <c r="L831" s="239"/>
      <c r="M831" s="240"/>
      <c r="N831" s="241"/>
      <c r="O831" s="241"/>
      <c r="P831" s="241"/>
      <c r="Q831" s="241"/>
      <c r="R831" s="241"/>
      <c r="S831" s="241"/>
      <c r="T831" s="242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T831" s="243" t="s">
        <v>148</v>
      </c>
      <c r="AU831" s="243" t="s">
        <v>91</v>
      </c>
      <c r="AV831" s="13" t="s">
        <v>89</v>
      </c>
      <c r="AW831" s="13" t="s">
        <v>36</v>
      </c>
      <c r="AX831" s="13" t="s">
        <v>81</v>
      </c>
      <c r="AY831" s="243" t="s">
        <v>139</v>
      </c>
    </row>
    <row r="832" s="14" customFormat="1">
      <c r="A832" s="14"/>
      <c r="B832" s="244"/>
      <c r="C832" s="245"/>
      <c r="D832" s="235" t="s">
        <v>148</v>
      </c>
      <c r="E832" s="246" t="s">
        <v>1</v>
      </c>
      <c r="F832" s="247" t="s">
        <v>785</v>
      </c>
      <c r="G832" s="245"/>
      <c r="H832" s="248">
        <v>1</v>
      </c>
      <c r="I832" s="249"/>
      <c r="J832" s="245"/>
      <c r="K832" s="245"/>
      <c r="L832" s="250"/>
      <c r="M832" s="251"/>
      <c r="N832" s="252"/>
      <c r="O832" s="252"/>
      <c r="P832" s="252"/>
      <c r="Q832" s="252"/>
      <c r="R832" s="252"/>
      <c r="S832" s="252"/>
      <c r="T832" s="253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T832" s="254" t="s">
        <v>148</v>
      </c>
      <c r="AU832" s="254" t="s">
        <v>91</v>
      </c>
      <c r="AV832" s="14" t="s">
        <v>91</v>
      </c>
      <c r="AW832" s="14" t="s">
        <v>36</v>
      </c>
      <c r="AX832" s="14" t="s">
        <v>81</v>
      </c>
      <c r="AY832" s="254" t="s">
        <v>139</v>
      </c>
    </row>
    <row r="833" s="15" customFormat="1">
      <c r="A833" s="15"/>
      <c r="B833" s="255"/>
      <c r="C833" s="256"/>
      <c r="D833" s="235" t="s">
        <v>148</v>
      </c>
      <c r="E833" s="257" t="s">
        <v>1</v>
      </c>
      <c r="F833" s="258" t="s">
        <v>151</v>
      </c>
      <c r="G833" s="256"/>
      <c r="H833" s="259">
        <v>12</v>
      </c>
      <c r="I833" s="260"/>
      <c r="J833" s="256"/>
      <c r="K833" s="256"/>
      <c r="L833" s="261"/>
      <c r="M833" s="262"/>
      <c r="N833" s="263"/>
      <c r="O833" s="263"/>
      <c r="P833" s="263"/>
      <c r="Q833" s="263"/>
      <c r="R833" s="263"/>
      <c r="S833" s="263"/>
      <c r="T833" s="264"/>
      <c r="U833" s="15"/>
      <c r="V833" s="15"/>
      <c r="W833" s="15"/>
      <c r="X833" s="15"/>
      <c r="Y833" s="15"/>
      <c r="Z833" s="15"/>
      <c r="AA833" s="15"/>
      <c r="AB833" s="15"/>
      <c r="AC833" s="15"/>
      <c r="AD833" s="15"/>
      <c r="AE833" s="15"/>
      <c r="AT833" s="265" t="s">
        <v>148</v>
      </c>
      <c r="AU833" s="265" t="s">
        <v>91</v>
      </c>
      <c r="AV833" s="15" t="s">
        <v>146</v>
      </c>
      <c r="AW833" s="15" t="s">
        <v>36</v>
      </c>
      <c r="AX833" s="15" t="s">
        <v>89</v>
      </c>
      <c r="AY833" s="265" t="s">
        <v>139</v>
      </c>
    </row>
    <row r="834" s="2" customFormat="1" ht="16.5" customHeight="1">
      <c r="A834" s="40"/>
      <c r="B834" s="41"/>
      <c r="C834" s="220" t="s">
        <v>794</v>
      </c>
      <c r="D834" s="220" t="s">
        <v>141</v>
      </c>
      <c r="E834" s="221" t="s">
        <v>795</v>
      </c>
      <c r="F834" s="222" t="s">
        <v>796</v>
      </c>
      <c r="G834" s="223" t="s">
        <v>498</v>
      </c>
      <c r="H834" s="224">
        <v>2</v>
      </c>
      <c r="I834" s="225"/>
      <c r="J834" s="226">
        <f>ROUND(I834*H834,2)</f>
        <v>0</v>
      </c>
      <c r="K834" s="222" t="s">
        <v>145</v>
      </c>
      <c r="L834" s="46"/>
      <c r="M834" s="227" t="s">
        <v>1</v>
      </c>
      <c r="N834" s="228" t="s">
        <v>46</v>
      </c>
      <c r="O834" s="93"/>
      <c r="P834" s="229">
        <f>O834*H834</f>
        <v>0</v>
      </c>
      <c r="Q834" s="229">
        <v>0.050000000000000003</v>
      </c>
      <c r="R834" s="229">
        <f>Q834*H834</f>
        <v>0.10000000000000001</v>
      </c>
      <c r="S834" s="229">
        <v>0</v>
      </c>
      <c r="T834" s="230">
        <f>S834*H834</f>
        <v>0</v>
      </c>
      <c r="U834" s="40"/>
      <c r="V834" s="40"/>
      <c r="W834" s="40"/>
      <c r="X834" s="40"/>
      <c r="Y834" s="40"/>
      <c r="Z834" s="40"/>
      <c r="AA834" s="40"/>
      <c r="AB834" s="40"/>
      <c r="AC834" s="40"/>
      <c r="AD834" s="40"/>
      <c r="AE834" s="40"/>
      <c r="AR834" s="231" t="s">
        <v>146</v>
      </c>
      <c r="AT834" s="231" t="s">
        <v>141</v>
      </c>
      <c r="AU834" s="231" t="s">
        <v>91</v>
      </c>
      <c r="AY834" s="19" t="s">
        <v>139</v>
      </c>
      <c r="BE834" s="232">
        <f>IF(N834="základní",J834,0)</f>
        <v>0</v>
      </c>
      <c r="BF834" s="232">
        <f>IF(N834="snížená",J834,0)</f>
        <v>0</v>
      </c>
      <c r="BG834" s="232">
        <f>IF(N834="zákl. přenesená",J834,0)</f>
        <v>0</v>
      </c>
      <c r="BH834" s="232">
        <f>IF(N834="sníž. přenesená",J834,0)</f>
        <v>0</v>
      </c>
      <c r="BI834" s="232">
        <f>IF(N834="nulová",J834,0)</f>
        <v>0</v>
      </c>
      <c r="BJ834" s="19" t="s">
        <v>89</v>
      </c>
      <c r="BK834" s="232">
        <f>ROUND(I834*H834,2)</f>
        <v>0</v>
      </c>
      <c r="BL834" s="19" t="s">
        <v>146</v>
      </c>
      <c r="BM834" s="231" t="s">
        <v>797</v>
      </c>
    </row>
    <row r="835" s="13" customFormat="1">
      <c r="A835" s="13"/>
      <c r="B835" s="233"/>
      <c r="C835" s="234"/>
      <c r="D835" s="235" t="s">
        <v>148</v>
      </c>
      <c r="E835" s="236" t="s">
        <v>1</v>
      </c>
      <c r="F835" s="237" t="s">
        <v>453</v>
      </c>
      <c r="G835" s="234"/>
      <c r="H835" s="236" t="s">
        <v>1</v>
      </c>
      <c r="I835" s="238"/>
      <c r="J835" s="234"/>
      <c r="K835" s="234"/>
      <c r="L835" s="239"/>
      <c r="M835" s="240"/>
      <c r="N835" s="241"/>
      <c r="O835" s="241"/>
      <c r="P835" s="241"/>
      <c r="Q835" s="241"/>
      <c r="R835" s="241"/>
      <c r="S835" s="241"/>
      <c r="T835" s="242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T835" s="243" t="s">
        <v>148</v>
      </c>
      <c r="AU835" s="243" t="s">
        <v>91</v>
      </c>
      <c r="AV835" s="13" t="s">
        <v>89</v>
      </c>
      <c r="AW835" s="13" t="s">
        <v>36</v>
      </c>
      <c r="AX835" s="13" t="s">
        <v>81</v>
      </c>
      <c r="AY835" s="243" t="s">
        <v>139</v>
      </c>
    </row>
    <row r="836" s="13" customFormat="1">
      <c r="A836" s="13"/>
      <c r="B836" s="233"/>
      <c r="C836" s="234"/>
      <c r="D836" s="235" t="s">
        <v>148</v>
      </c>
      <c r="E836" s="236" t="s">
        <v>1</v>
      </c>
      <c r="F836" s="237" t="s">
        <v>240</v>
      </c>
      <c r="G836" s="234"/>
      <c r="H836" s="236" t="s">
        <v>1</v>
      </c>
      <c r="I836" s="238"/>
      <c r="J836" s="234"/>
      <c r="K836" s="234"/>
      <c r="L836" s="239"/>
      <c r="M836" s="240"/>
      <c r="N836" s="241"/>
      <c r="O836" s="241"/>
      <c r="P836" s="241"/>
      <c r="Q836" s="241"/>
      <c r="R836" s="241"/>
      <c r="S836" s="241"/>
      <c r="T836" s="242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T836" s="243" t="s">
        <v>148</v>
      </c>
      <c r="AU836" s="243" t="s">
        <v>91</v>
      </c>
      <c r="AV836" s="13" t="s">
        <v>89</v>
      </c>
      <c r="AW836" s="13" t="s">
        <v>36</v>
      </c>
      <c r="AX836" s="13" t="s">
        <v>81</v>
      </c>
      <c r="AY836" s="243" t="s">
        <v>139</v>
      </c>
    </row>
    <row r="837" s="14" customFormat="1">
      <c r="A837" s="14"/>
      <c r="B837" s="244"/>
      <c r="C837" s="245"/>
      <c r="D837" s="235" t="s">
        <v>148</v>
      </c>
      <c r="E837" s="246" t="s">
        <v>1</v>
      </c>
      <c r="F837" s="247" t="s">
        <v>679</v>
      </c>
      <c r="G837" s="245"/>
      <c r="H837" s="248">
        <v>2</v>
      </c>
      <c r="I837" s="249"/>
      <c r="J837" s="245"/>
      <c r="K837" s="245"/>
      <c r="L837" s="250"/>
      <c r="M837" s="251"/>
      <c r="N837" s="252"/>
      <c r="O837" s="252"/>
      <c r="P837" s="252"/>
      <c r="Q837" s="252"/>
      <c r="R837" s="252"/>
      <c r="S837" s="252"/>
      <c r="T837" s="253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T837" s="254" t="s">
        <v>148</v>
      </c>
      <c r="AU837" s="254" t="s">
        <v>91</v>
      </c>
      <c r="AV837" s="14" t="s">
        <v>91</v>
      </c>
      <c r="AW837" s="14" t="s">
        <v>36</v>
      </c>
      <c r="AX837" s="14" t="s">
        <v>81</v>
      </c>
      <c r="AY837" s="254" t="s">
        <v>139</v>
      </c>
    </row>
    <row r="838" s="15" customFormat="1">
      <c r="A838" s="15"/>
      <c r="B838" s="255"/>
      <c r="C838" s="256"/>
      <c r="D838" s="235" t="s">
        <v>148</v>
      </c>
      <c r="E838" s="257" t="s">
        <v>1</v>
      </c>
      <c r="F838" s="258" t="s">
        <v>151</v>
      </c>
      <c r="G838" s="256"/>
      <c r="H838" s="259">
        <v>2</v>
      </c>
      <c r="I838" s="260"/>
      <c r="J838" s="256"/>
      <c r="K838" s="256"/>
      <c r="L838" s="261"/>
      <c r="M838" s="262"/>
      <c r="N838" s="263"/>
      <c r="O838" s="263"/>
      <c r="P838" s="263"/>
      <c r="Q838" s="263"/>
      <c r="R838" s="263"/>
      <c r="S838" s="263"/>
      <c r="T838" s="264"/>
      <c r="U838" s="15"/>
      <c r="V838" s="15"/>
      <c r="W838" s="15"/>
      <c r="X838" s="15"/>
      <c r="Y838" s="15"/>
      <c r="Z838" s="15"/>
      <c r="AA838" s="15"/>
      <c r="AB838" s="15"/>
      <c r="AC838" s="15"/>
      <c r="AD838" s="15"/>
      <c r="AE838" s="15"/>
      <c r="AT838" s="265" t="s">
        <v>148</v>
      </c>
      <c r="AU838" s="265" t="s">
        <v>91</v>
      </c>
      <c r="AV838" s="15" t="s">
        <v>146</v>
      </c>
      <c r="AW838" s="15" t="s">
        <v>36</v>
      </c>
      <c r="AX838" s="15" t="s">
        <v>89</v>
      </c>
      <c r="AY838" s="265" t="s">
        <v>139</v>
      </c>
    </row>
    <row r="839" s="2" customFormat="1" ht="16.5" customHeight="1">
      <c r="A839" s="40"/>
      <c r="B839" s="41"/>
      <c r="C839" s="281" t="s">
        <v>798</v>
      </c>
      <c r="D839" s="281" t="s">
        <v>317</v>
      </c>
      <c r="E839" s="282" t="s">
        <v>799</v>
      </c>
      <c r="F839" s="283" t="s">
        <v>800</v>
      </c>
      <c r="G839" s="284" t="s">
        <v>498</v>
      </c>
      <c r="H839" s="285">
        <v>2</v>
      </c>
      <c r="I839" s="286"/>
      <c r="J839" s="287">
        <f>ROUND(I839*H839,2)</f>
        <v>0</v>
      </c>
      <c r="K839" s="283" t="s">
        <v>145</v>
      </c>
      <c r="L839" s="288"/>
      <c r="M839" s="289" t="s">
        <v>1</v>
      </c>
      <c r="N839" s="290" t="s">
        <v>46</v>
      </c>
      <c r="O839" s="93"/>
      <c r="P839" s="229">
        <f>O839*H839</f>
        <v>0</v>
      </c>
      <c r="Q839" s="229">
        <v>0.029499999999999998</v>
      </c>
      <c r="R839" s="229">
        <f>Q839*H839</f>
        <v>0.058999999999999997</v>
      </c>
      <c r="S839" s="229">
        <v>0</v>
      </c>
      <c r="T839" s="230">
        <f>S839*H839</f>
        <v>0</v>
      </c>
      <c r="U839" s="40"/>
      <c r="V839" s="40"/>
      <c r="W839" s="40"/>
      <c r="X839" s="40"/>
      <c r="Y839" s="40"/>
      <c r="Z839" s="40"/>
      <c r="AA839" s="40"/>
      <c r="AB839" s="40"/>
      <c r="AC839" s="40"/>
      <c r="AD839" s="40"/>
      <c r="AE839" s="40"/>
      <c r="AR839" s="231" t="s">
        <v>200</v>
      </c>
      <c r="AT839" s="231" t="s">
        <v>317</v>
      </c>
      <c r="AU839" s="231" t="s">
        <v>91</v>
      </c>
      <c r="AY839" s="19" t="s">
        <v>139</v>
      </c>
      <c r="BE839" s="232">
        <f>IF(N839="základní",J839,0)</f>
        <v>0</v>
      </c>
      <c r="BF839" s="232">
        <f>IF(N839="snížená",J839,0)</f>
        <v>0</v>
      </c>
      <c r="BG839" s="232">
        <f>IF(N839="zákl. přenesená",J839,0)</f>
        <v>0</v>
      </c>
      <c r="BH839" s="232">
        <f>IF(N839="sníž. přenesená",J839,0)</f>
        <v>0</v>
      </c>
      <c r="BI839" s="232">
        <f>IF(N839="nulová",J839,0)</f>
        <v>0</v>
      </c>
      <c r="BJ839" s="19" t="s">
        <v>89</v>
      </c>
      <c r="BK839" s="232">
        <f>ROUND(I839*H839,2)</f>
        <v>0</v>
      </c>
      <c r="BL839" s="19" t="s">
        <v>146</v>
      </c>
      <c r="BM839" s="231" t="s">
        <v>801</v>
      </c>
    </row>
    <row r="840" s="13" customFormat="1">
      <c r="A840" s="13"/>
      <c r="B840" s="233"/>
      <c r="C840" s="234"/>
      <c r="D840" s="235" t="s">
        <v>148</v>
      </c>
      <c r="E840" s="236" t="s">
        <v>1</v>
      </c>
      <c r="F840" s="237" t="s">
        <v>453</v>
      </c>
      <c r="G840" s="234"/>
      <c r="H840" s="236" t="s">
        <v>1</v>
      </c>
      <c r="I840" s="238"/>
      <c r="J840" s="234"/>
      <c r="K840" s="234"/>
      <c r="L840" s="239"/>
      <c r="M840" s="240"/>
      <c r="N840" s="241"/>
      <c r="O840" s="241"/>
      <c r="P840" s="241"/>
      <c r="Q840" s="241"/>
      <c r="R840" s="241"/>
      <c r="S840" s="241"/>
      <c r="T840" s="242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T840" s="243" t="s">
        <v>148</v>
      </c>
      <c r="AU840" s="243" t="s">
        <v>91</v>
      </c>
      <c r="AV840" s="13" t="s">
        <v>89</v>
      </c>
      <c r="AW840" s="13" t="s">
        <v>36</v>
      </c>
      <c r="AX840" s="13" t="s">
        <v>81</v>
      </c>
      <c r="AY840" s="243" t="s">
        <v>139</v>
      </c>
    </row>
    <row r="841" s="13" customFormat="1">
      <c r="A841" s="13"/>
      <c r="B841" s="233"/>
      <c r="C841" s="234"/>
      <c r="D841" s="235" t="s">
        <v>148</v>
      </c>
      <c r="E841" s="236" t="s">
        <v>1</v>
      </c>
      <c r="F841" s="237" t="s">
        <v>240</v>
      </c>
      <c r="G841" s="234"/>
      <c r="H841" s="236" t="s">
        <v>1</v>
      </c>
      <c r="I841" s="238"/>
      <c r="J841" s="234"/>
      <c r="K841" s="234"/>
      <c r="L841" s="239"/>
      <c r="M841" s="240"/>
      <c r="N841" s="241"/>
      <c r="O841" s="241"/>
      <c r="P841" s="241"/>
      <c r="Q841" s="241"/>
      <c r="R841" s="241"/>
      <c r="S841" s="241"/>
      <c r="T841" s="242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T841" s="243" t="s">
        <v>148</v>
      </c>
      <c r="AU841" s="243" t="s">
        <v>91</v>
      </c>
      <c r="AV841" s="13" t="s">
        <v>89</v>
      </c>
      <c r="AW841" s="13" t="s">
        <v>36</v>
      </c>
      <c r="AX841" s="13" t="s">
        <v>81</v>
      </c>
      <c r="AY841" s="243" t="s">
        <v>139</v>
      </c>
    </row>
    <row r="842" s="14" customFormat="1">
      <c r="A842" s="14"/>
      <c r="B842" s="244"/>
      <c r="C842" s="245"/>
      <c r="D842" s="235" t="s">
        <v>148</v>
      </c>
      <c r="E842" s="246" t="s">
        <v>1</v>
      </c>
      <c r="F842" s="247" t="s">
        <v>679</v>
      </c>
      <c r="G842" s="245"/>
      <c r="H842" s="248">
        <v>2</v>
      </c>
      <c r="I842" s="249"/>
      <c r="J842" s="245"/>
      <c r="K842" s="245"/>
      <c r="L842" s="250"/>
      <c r="M842" s="251"/>
      <c r="N842" s="252"/>
      <c r="O842" s="252"/>
      <c r="P842" s="252"/>
      <c r="Q842" s="252"/>
      <c r="R842" s="252"/>
      <c r="S842" s="252"/>
      <c r="T842" s="253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T842" s="254" t="s">
        <v>148</v>
      </c>
      <c r="AU842" s="254" t="s">
        <v>91</v>
      </c>
      <c r="AV842" s="14" t="s">
        <v>91</v>
      </c>
      <c r="AW842" s="14" t="s">
        <v>36</v>
      </c>
      <c r="AX842" s="14" t="s">
        <v>81</v>
      </c>
      <c r="AY842" s="254" t="s">
        <v>139</v>
      </c>
    </row>
    <row r="843" s="15" customFormat="1">
      <c r="A843" s="15"/>
      <c r="B843" s="255"/>
      <c r="C843" s="256"/>
      <c r="D843" s="235" t="s">
        <v>148</v>
      </c>
      <c r="E843" s="257" t="s">
        <v>1</v>
      </c>
      <c r="F843" s="258" t="s">
        <v>151</v>
      </c>
      <c r="G843" s="256"/>
      <c r="H843" s="259">
        <v>2</v>
      </c>
      <c r="I843" s="260"/>
      <c r="J843" s="256"/>
      <c r="K843" s="256"/>
      <c r="L843" s="261"/>
      <c r="M843" s="262"/>
      <c r="N843" s="263"/>
      <c r="O843" s="263"/>
      <c r="P843" s="263"/>
      <c r="Q843" s="263"/>
      <c r="R843" s="263"/>
      <c r="S843" s="263"/>
      <c r="T843" s="264"/>
      <c r="U843" s="15"/>
      <c r="V843" s="15"/>
      <c r="W843" s="15"/>
      <c r="X843" s="15"/>
      <c r="Y843" s="15"/>
      <c r="Z843" s="15"/>
      <c r="AA843" s="15"/>
      <c r="AB843" s="15"/>
      <c r="AC843" s="15"/>
      <c r="AD843" s="15"/>
      <c r="AE843" s="15"/>
      <c r="AT843" s="265" t="s">
        <v>148</v>
      </c>
      <c r="AU843" s="265" t="s">
        <v>91</v>
      </c>
      <c r="AV843" s="15" t="s">
        <v>146</v>
      </c>
      <c r="AW843" s="15" t="s">
        <v>36</v>
      </c>
      <c r="AX843" s="15" t="s">
        <v>89</v>
      </c>
      <c r="AY843" s="265" t="s">
        <v>139</v>
      </c>
    </row>
    <row r="844" s="2" customFormat="1" ht="16.5" customHeight="1">
      <c r="A844" s="40"/>
      <c r="B844" s="41"/>
      <c r="C844" s="281" t="s">
        <v>802</v>
      </c>
      <c r="D844" s="281" t="s">
        <v>317</v>
      </c>
      <c r="E844" s="282" t="s">
        <v>803</v>
      </c>
      <c r="F844" s="283" t="s">
        <v>804</v>
      </c>
      <c r="G844" s="284" t="s">
        <v>498</v>
      </c>
      <c r="H844" s="285">
        <v>2</v>
      </c>
      <c r="I844" s="286"/>
      <c r="J844" s="287">
        <f>ROUND(I844*H844,2)</f>
        <v>0</v>
      </c>
      <c r="K844" s="283" t="s">
        <v>145</v>
      </c>
      <c r="L844" s="288"/>
      <c r="M844" s="289" t="s">
        <v>1</v>
      </c>
      <c r="N844" s="290" t="s">
        <v>46</v>
      </c>
      <c r="O844" s="93"/>
      <c r="P844" s="229">
        <f>O844*H844</f>
        <v>0</v>
      </c>
      <c r="Q844" s="229">
        <v>0.0019</v>
      </c>
      <c r="R844" s="229">
        <f>Q844*H844</f>
        <v>0.0038</v>
      </c>
      <c r="S844" s="229">
        <v>0</v>
      </c>
      <c r="T844" s="230">
        <f>S844*H844</f>
        <v>0</v>
      </c>
      <c r="U844" s="40"/>
      <c r="V844" s="40"/>
      <c r="W844" s="40"/>
      <c r="X844" s="40"/>
      <c r="Y844" s="40"/>
      <c r="Z844" s="40"/>
      <c r="AA844" s="40"/>
      <c r="AB844" s="40"/>
      <c r="AC844" s="40"/>
      <c r="AD844" s="40"/>
      <c r="AE844" s="40"/>
      <c r="AR844" s="231" t="s">
        <v>200</v>
      </c>
      <c r="AT844" s="231" t="s">
        <v>317</v>
      </c>
      <c r="AU844" s="231" t="s">
        <v>91</v>
      </c>
      <c r="AY844" s="19" t="s">
        <v>139</v>
      </c>
      <c r="BE844" s="232">
        <f>IF(N844="základní",J844,0)</f>
        <v>0</v>
      </c>
      <c r="BF844" s="232">
        <f>IF(N844="snížená",J844,0)</f>
        <v>0</v>
      </c>
      <c r="BG844" s="232">
        <f>IF(N844="zákl. přenesená",J844,0)</f>
        <v>0</v>
      </c>
      <c r="BH844" s="232">
        <f>IF(N844="sníž. přenesená",J844,0)</f>
        <v>0</v>
      </c>
      <c r="BI844" s="232">
        <f>IF(N844="nulová",J844,0)</f>
        <v>0</v>
      </c>
      <c r="BJ844" s="19" t="s">
        <v>89</v>
      </c>
      <c r="BK844" s="232">
        <f>ROUND(I844*H844,2)</f>
        <v>0</v>
      </c>
      <c r="BL844" s="19" t="s">
        <v>146</v>
      </c>
      <c r="BM844" s="231" t="s">
        <v>805</v>
      </c>
    </row>
    <row r="845" s="13" customFormat="1">
      <c r="A845" s="13"/>
      <c r="B845" s="233"/>
      <c r="C845" s="234"/>
      <c r="D845" s="235" t="s">
        <v>148</v>
      </c>
      <c r="E845" s="236" t="s">
        <v>1</v>
      </c>
      <c r="F845" s="237" t="s">
        <v>453</v>
      </c>
      <c r="G845" s="234"/>
      <c r="H845" s="236" t="s">
        <v>1</v>
      </c>
      <c r="I845" s="238"/>
      <c r="J845" s="234"/>
      <c r="K845" s="234"/>
      <c r="L845" s="239"/>
      <c r="M845" s="240"/>
      <c r="N845" s="241"/>
      <c r="O845" s="241"/>
      <c r="P845" s="241"/>
      <c r="Q845" s="241"/>
      <c r="R845" s="241"/>
      <c r="S845" s="241"/>
      <c r="T845" s="242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T845" s="243" t="s">
        <v>148</v>
      </c>
      <c r="AU845" s="243" t="s">
        <v>91</v>
      </c>
      <c r="AV845" s="13" t="s">
        <v>89</v>
      </c>
      <c r="AW845" s="13" t="s">
        <v>36</v>
      </c>
      <c r="AX845" s="13" t="s">
        <v>81</v>
      </c>
      <c r="AY845" s="243" t="s">
        <v>139</v>
      </c>
    </row>
    <row r="846" s="13" customFormat="1">
      <c r="A846" s="13"/>
      <c r="B846" s="233"/>
      <c r="C846" s="234"/>
      <c r="D846" s="235" t="s">
        <v>148</v>
      </c>
      <c r="E846" s="236" t="s">
        <v>1</v>
      </c>
      <c r="F846" s="237" t="s">
        <v>240</v>
      </c>
      <c r="G846" s="234"/>
      <c r="H846" s="236" t="s">
        <v>1</v>
      </c>
      <c r="I846" s="238"/>
      <c r="J846" s="234"/>
      <c r="K846" s="234"/>
      <c r="L846" s="239"/>
      <c r="M846" s="240"/>
      <c r="N846" s="241"/>
      <c r="O846" s="241"/>
      <c r="P846" s="241"/>
      <c r="Q846" s="241"/>
      <c r="R846" s="241"/>
      <c r="S846" s="241"/>
      <c r="T846" s="242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T846" s="243" t="s">
        <v>148</v>
      </c>
      <c r="AU846" s="243" t="s">
        <v>91</v>
      </c>
      <c r="AV846" s="13" t="s">
        <v>89</v>
      </c>
      <c r="AW846" s="13" t="s">
        <v>36</v>
      </c>
      <c r="AX846" s="13" t="s">
        <v>81</v>
      </c>
      <c r="AY846" s="243" t="s">
        <v>139</v>
      </c>
    </row>
    <row r="847" s="14" customFormat="1">
      <c r="A847" s="14"/>
      <c r="B847" s="244"/>
      <c r="C847" s="245"/>
      <c r="D847" s="235" t="s">
        <v>148</v>
      </c>
      <c r="E847" s="246" t="s">
        <v>1</v>
      </c>
      <c r="F847" s="247" t="s">
        <v>679</v>
      </c>
      <c r="G847" s="245"/>
      <c r="H847" s="248">
        <v>2</v>
      </c>
      <c r="I847" s="249"/>
      <c r="J847" s="245"/>
      <c r="K847" s="245"/>
      <c r="L847" s="250"/>
      <c r="M847" s="251"/>
      <c r="N847" s="252"/>
      <c r="O847" s="252"/>
      <c r="P847" s="252"/>
      <c r="Q847" s="252"/>
      <c r="R847" s="252"/>
      <c r="S847" s="252"/>
      <c r="T847" s="253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T847" s="254" t="s">
        <v>148</v>
      </c>
      <c r="AU847" s="254" t="s">
        <v>91</v>
      </c>
      <c r="AV847" s="14" t="s">
        <v>91</v>
      </c>
      <c r="AW847" s="14" t="s">
        <v>36</v>
      </c>
      <c r="AX847" s="14" t="s">
        <v>81</v>
      </c>
      <c r="AY847" s="254" t="s">
        <v>139</v>
      </c>
    </row>
    <row r="848" s="15" customFormat="1">
      <c r="A848" s="15"/>
      <c r="B848" s="255"/>
      <c r="C848" s="256"/>
      <c r="D848" s="235" t="s">
        <v>148</v>
      </c>
      <c r="E848" s="257" t="s">
        <v>1</v>
      </c>
      <c r="F848" s="258" t="s">
        <v>151</v>
      </c>
      <c r="G848" s="256"/>
      <c r="H848" s="259">
        <v>2</v>
      </c>
      <c r="I848" s="260"/>
      <c r="J848" s="256"/>
      <c r="K848" s="256"/>
      <c r="L848" s="261"/>
      <c r="M848" s="262"/>
      <c r="N848" s="263"/>
      <c r="O848" s="263"/>
      <c r="P848" s="263"/>
      <c r="Q848" s="263"/>
      <c r="R848" s="263"/>
      <c r="S848" s="263"/>
      <c r="T848" s="264"/>
      <c r="U848" s="15"/>
      <c r="V848" s="15"/>
      <c r="W848" s="15"/>
      <c r="X848" s="15"/>
      <c r="Y848" s="15"/>
      <c r="Z848" s="15"/>
      <c r="AA848" s="15"/>
      <c r="AB848" s="15"/>
      <c r="AC848" s="15"/>
      <c r="AD848" s="15"/>
      <c r="AE848" s="15"/>
      <c r="AT848" s="265" t="s">
        <v>148</v>
      </c>
      <c r="AU848" s="265" t="s">
        <v>91</v>
      </c>
      <c r="AV848" s="15" t="s">
        <v>146</v>
      </c>
      <c r="AW848" s="15" t="s">
        <v>36</v>
      </c>
      <c r="AX848" s="15" t="s">
        <v>89</v>
      </c>
      <c r="AY848" s="265" t="s">
        <v>139</v>
      </c>
    </row>
    <row r="849" s="2" customFormat="1" ht="16.5" customHeight="1">
      <c r="A849" s="40"/>
      <c r="B849" s="41"/>
      <c r="C849" s="220" t="s">
        <v>806</v>
      </c>
      <c r="D849" s="220" t="s">
        <v>141</v>
      </c>
      <c r="E849" s="221" t="s">
        <v>807</v>
      </c>
      <c r="F849" s="222" t="s">
        <v>808</v>
      </c>
      <c r="G849" s="223" t="s">
        <v>498</v>
      </c>
      <c r="H849" s="224">
        <v>7</v>
      </c>
      <c r="I849" s="225"/>
      <c r="J849" s="226">
        <f>ROUND(I849*H849,2)</f>
        <v>0</v>
      </c>
      <c r="K849" s="222" t="s">
        <v>145</v>
      </c>
      <c r="L849" s="46"/>
      <c r="M849" s="227" t="s">
        <v>1</v>
      </c>
      <c r="N849" s="228" t="s">
        <v>46</v>
      </c>
      <c r="O849" s="93"/>
      <c r="P849" s="229">
        <f>O849*H849</f>
        <v>0</v>
      </c>
      <c r="Q849" s="229">
        <v>0.00033</v>
      </c>
      <c r="R849" s="229">
        <f>Q849*H849</f>
        <v>0.00231</v>
      </c>
      <c r="S849" s="229">
        <v>0</v>
      </c>
      <c r="T849" s="230">
        <f>S849*H849</f>
        <v>0</v>
      </c>
      <c r="U849" s="40"/>
      <c r="V849" s="40"/>
      <c r="W849" s="40"/>
      <c r="X849" s="40"/>
      <c r="Y849" s="40"/>
      <c r="Z849" s="40"/>
      <c r="AA849" s="40"/>
      <c r="AB849" s="40"/>
      <c r="AC849" s="40"/>
      <c r="AD849" s="40"/>
      <c r="AE849" s="40"/>
      <c r="AR849" s="231" t="s">
        <v>146</v>
      </c>
      <c r="AT849" s="231" t="s">
        <v>141</v>
      </c>
      <c r="AU849" s="231" t="s">
        <v>91</v>
      </c>
      <c r="AY849" s="19" t="s">
        <v>139</v>
      </c>
      <c r="BE849" s="232">
        <f>IF(N849="základní",J849,0)</f>
        <v>0</v>
      </c>
      <c r="BF849" s="232">
        <f>IF(N849="snížená",J849,0)</f>
        <v>0</v>
      </c>
      <c r="BG849" s="232">
        <f>IF(N849="zákl. přenesená",J849,0)</f>
        <v>0</v>
      </c>
      <c r="BH849" s="232">
        <f>IF(N849="sníž. přenesená",J849,0)</f>
        <v>0</v>
      </c>
      <c r="BI849" s="232">
        <f>IF(N849="nulová",J849,0)</f>
        <v>0</v>
      </c>
      <c r="BJ849" s="19" t="s">
        <v>89</v>
      </c>
      <c r="BK849" s="232">
        <f>ROUND(I849*H849,2)</f>
        <v>0</v>
      </c>
      <c r="BL849" s="19" t="s">
        <v>146</v>
      </c>
      <c r="BM849" s="231" t="s">
        <v>809</v>
      </c>
    </row>
    <row r="850" s="13" customFormat="1">
      <c r="A850" s="13"/>
      <c r="B850" s="233"/>
      <c r="C850" s="234"/>
      <c r="D850" s="235" t="s">
        <v>148</v>
      </c>
      <c r="E850" s="236" t="s">
        <v>1</v>
      </c>
      <c r="F850" s="237" t="s">
        <v>810</v>
      </c>
      <c r="G850" s="234"/>
      <c r="H850" s="236" t="s">
        <v>1</v>
      </c>
      <c r="I850" s="238"/>
      <c r="J850" s="234"/>
      <c r="K850" s="234"/>
      <c r="L850" s="239"/>
      <c r="M850" s="240"/>
      <c r="N850" s="241"/>
      <c r="O850" s="241"/>
      <c r="P850" s="241"/>
      <c r="Q850" s="241"/>
      <c r="R850" s="241"/>
      <c r="S850" s="241"/>
      <c r="T850" s="242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T850" s="243" t="s">
        <v>148</v>
      </c>
      <c r="AU850" s="243" t="s">
        <v>91</v>
      </c>
      <c r="AV850" s="13" t="s">
        <v>89</v>
      </c>
      <c r="AW850" s="13" t="s">
        <v>36</v>
      </c>
      <c r="AX850" s="13" t="s">
        <v>81</v>
      </c>
      <c r="AY850" s="243" t="s">
        <v>139</v>
      </c>
    </row>
    <row r="851" s="13" customFormat="1">
      <c r="A851" s="13"/>
      <c r="B851" s="233"/>
      <c r="C851" s="234"/>
      <c r="D851" s="235" t="s">
        <v>148</v>
      </c>
      <c r="E851" s="236" t="s">
        <v>1</v>
      </c>
      <c r="F851" s="237" t="s">
        <v>811</v>
      </c>
      <c r="G851" s="234"/>
      <c r="H851" s="236" t="s">
        <v>1</v>
      </c>
      <c r="I851" s="238"/>
      <c r="J851" s="234"/>
      <c r="K851" s="234"/>
      <c r="L851" s="239"/>
      <c r="M851" s="240"/>
      <c r="N851" s="241"/>
      <c r="O851" s="241"/>
      <c r="P851" s="241"/>
      <c r="Q851" s="241"/>
      <c r="R851" s="241"/>
      <c r="S851" s="241"/>
      <c r="T851" s="242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T851" s="243" t="s">
        <v>148</v>
      </c>
      <c r="AU851" s="243" t="s">
        <v>91</v>
      </c>
      <c r="AV851" s="13" t="s">
        <v>89</v>
      </c>
      <c r="AW851" s="13" t="s">
        <v>36</v>
      </c>
      <c r="AX851" s="13" t="s">
        <v>81</v>
      </c>
      <c r="AY851" s="243" t="s">
        <v>139</v>
      </c>
    </row>
    <row r="852" s="13" customFormat="1">
      <c r="A852" s="13"/>
      <c r="B852" s="233"/>
      <c r="C852" s="234"/>
      <c r="D852" s="235" t="s">
        <v>148</v>
      </c>
      <c r="E852" s="236" t="s">
        <v>1</v>
      </c>
      <c r="F852" s="237" t="s">
        <v>812</v>
      </c>
      <c r="G852" s="234"/>
      <c r="H852" s="236" t="s">
        <v>1</v>
      </c>
      <c r="I852" s="238"/>
      <c r="J852" s="234"/>
      <c r="K852" s="234"/>
      <c r="L852" s="239"/>
      <c r="M852" s="240"/>
      <c r="N852" s="241"/>
      <c r="O852" s="241"/>
      <c r="P852" s="241"/>
      <c r="Q852" s="241"/>
      <c r="R852" s="241"/>
      <c r="S852" s="241"/>
      <c r="T852" s="242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T852" s="243" t="s">
        <v>148</v>
      </c>
      <c r="AU852" s="243" t="s">
        <v>91</v>
      </c>
      <c r="AV852" s="13" t="s">
        <v>89</v>
      </c>
      <c r="AW852" s="13" t="s">
        <v>36</v>
      </c>
      <c r="AX852" s="13" t="s">
        <v>81</v>
      </c>
      <c r="AY852" s="243" t="s">
        <v>139</v>
      </c>
    </row>
    <row r="853" s="13" customFormat="1">
      <c r="A853" s="13"/>
      <c r="B853" s="233"/>
      <c r="C853" s="234"/>
      <c r="D853" s="235" t="s">
        <v>148</v>
      </c>
      <c r="E853" s="236" t="s">
        <v>1</v>
      </c>
      <c r="F853" s="237" t="s">
        <v>240</v>
      </c>
      <c r="G853" s="234"/>
      <c r="H853" s="236" t="s">
        <v>1</v>
      </c>
      <c r="I853" s="238"/>
      <c r="J853" s="234"/>
      <c r="K853" s="234"/>
      <c r="L853" s="239"/>
      <c r="M853" s="240"/>
      <c r="N853" s="241"/>
      <c r="O853" s="241"/>
      <c r="P853" s="241"/>
      <c r="Q853" s="241"/>
      <c r="R853" s="241"/>
      <c r="S853" s="241"/>
      <c r="T853" s="242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T853" s="243" t="s">
        <v>148</v>
      </c>
      <c r="AU853" s="243" t="s">
        <v>91</v>
      </c>
      <c r="AV853" s="13" t="s">
        <v>89</v>
      </c>
      <c r="AW853" s="13" t="s">
        <v>36</v>
      </c>
      <c r="AX853" s="13" t="s">
        <v>81</v>
      </c>
      <c r="AY853" s="243" t="s">
        <v>139</v>
      </c>
    </row>
    <row r="854" s="14" customFormat="1">
      <c r="A854" s="14"/>
      <c r="B854" s="244"/>
      <c r="C854" s="245"/>
      <c r="D854" s="235" t="s">
        <v>148</v>
      </c>
      <c r="E854" s="246" t="s">
        <v>1</v>
      </c>
      <c r="F854" s="247" t="s">
        <v>813</v>
      </c>
      <c r="G854" s="245"/>
      <c r="H854" s="248">
        <v>8</v>
      </c>
      <c r="I854" s="249"/>
      <c r="J854" s="245"/>
      <c r="K854" s="245"/>
      <c r="L854" s="250"/>
      <c r="M854" s="251"/>
      <c r="N854" s="252"/>
      <c r="O854" s="252"/>
      <c r="P854" s="252"/>
      <c r="Q854" s="252"/>
      <c r="R854" s="252"/>
      <c r="S854" s="252"/>
      <c r="T854" s="253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T854" s="254" t="s">
        <v>148</v>
      </c>
      <c r="AU854" s="254" t="s">
        <v>91</v>
      </c>
      <c r="AV854" s="14" t="s">
        <v>91</v>
      </c>
      <c r="AW854" s="14" t="s">
        <v>36</v>
      </c>
      <c r="AX854" s="14" t="s">
        <v>81</v>
      </c>
      <c r="AY854" s="254" t="s">
        <v>139</v>
      </c>
    </row>
    <row r="855" s="14" customFormat="1">
      <c r="A855" s="14"/>
      <c r="B855" s="244"/>
      <c r="C855" s="245"/>
      <c r="D855" s="235" t="s">
        <v>148</v>
      </c>
      <c r="E855" s="246" t="s">
        <v>1</v>
      </c>
      <c r="F855" s="247" t="s">
        <v>814</v>
      </c>
      <c r="G855" s="245"/>
      <c r="H855" s="248">
        <v>2</v>
      </c>
      <c r="I855" s="249"/>
      <c r="J855" s="245"/>
      <c r="K855" s="245"/>
      <c r="L855" s="250"/>
      <c r="M855" s="251"/>
      <c r="N855" s="252"/>
      <c r="O855" s="252"/>
      <c r="P855" s="252"/>
      <c r="Q855" s="252"/>
      <c r="R855" s="252"/>
      <c r="S855" s="252"/>
      <c r="T855" s="253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T855" s="254" t="s">
        <v>148</v>
      </c>
      <c r="AU855" s="254" t="s">
        <v>91</v>
      </c>
      <c r="AV855" s="14" t="s">
        <v>91</v>
      </c>
      <c r="AW855" s="14" t="s">
        <v>36</v>
      </c>
      <c r="AX855" s="14" t="s">
        <v>81</v>
      </c>
      <c r="AY855" s="254" t="s">
        <v>139</v>
      </c>
    </row>
    <row r="856" s="13" customFormat="1">
      <c r="A856" s="13"/>
      <c r="B856" s="233"/>
      <c r="C856" s="234"/>
      <c r="D856" s="235" t="s">
        <v>148</v>
      </c>
      <c r="E856" s="236" t="s">
        <v>1</v>
      </c>
      <c r="F856" s="237" t="s">
        <v>500</v>
      </c>
      <c r="G856" s="234"/>
      <c r="H856" s="236" t="s">
        <v>1</v>
      </c>
      <c r="I856" s="238"/>
      <c r="J856" s="234"/>
      <c r="K856" s="234"/>
      <c r="L856" s="239"/>
      <c r="M856" s="240"/>
      <c r="N856" s="241"/>
      <c r="O856" s="241"/>
      <c r="P856" s="241"/>
      <c r="Q856" s="241"/>
      <c r="R856" s="241"/>
      <c r="S856" s="241"/>
      <c r="T856" s="242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T856" s="243" t="s">
        <v>148</v>
      </c>
      <c r="AU856" s="243" t="s">
        <v>91</v>
      </c>
      <c r="AV856" s="13" t="s">
        <v>89</v>
      </c>
      <c r="AW856" s="13" t="s">
        <v>36</v>
      </c>
      <c r="AX856" s="13" t="s">
        <v>81</v>
      </c>
      <c r="AY856" s="243" t="s">
        <v>139</v>
      </c>
    </row>
    <row r="857" s="14" customFormat="1">
      <c r="A857" s="14"/>
      <c r="B857" s="244"/>
      <c r="C857" s="245"/>
      <c r="D857" s="235" t="s">
        <v>148</v>
      </c>
      <c r="E857" s="246" t="s">
        <v>1</v>
      </c>
      <c r="F857" s="247" t="s">
        <v>815</v>
      </c>
      <c r="G857" s="245"/>
      <c r="H857" s="248">
        <v>1</v>
      </c>
      <c r="I857" s="249"/>
      <c r="J857" s="245"/>
      <c r="K857" s="245"/>
      <c r="L857" s="250"/>
      <c r="M857" s="251"/>
      <c r="N857" s="252"/>
      <c r="O857" s="252"/>
      <c r="P857" s="252"/>
      <c r="Q857" s="252"/>
      <c r="R857" s="252"/>
      <c r="S857" s="252"/>
      <c r="T857" s="253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T857" s="254" t="s">
        <v>148</v>
      </c>
      <c r="AU857" s="254" t="s">
        <v>91</v>
      </c>
      <c r="AV857" s="14" t="s">
        <v>91</v>
      </c>
      <c r="AW857" s="14" t="s">
        <v>36</v>
      </c>
      <c r="AX857" s="14" t="s">
        <v>81</v>
      </c>
      <c r="AY857" s="254" t="s">
        <v>139</v>
      </c>
    </row>
    <row r="858" s="13" customFormat="1">
      <c r="A858" s="13"/>
      <c r="B858" s="233"/>
      <c r="C858" s="234"/>
      <c r="D858" s="235" t="s">
        <v>148</v>
      </c>
      <c r="E858" s="236" t="s">
        <v>1</v>
      </c>
      <c r="F858" s="237" t="s">
        <v>502</v>
      </c>
      <c r="G858" s="234"/>
      <c r="H858" s="236" t="s">
        <v>1</v>
      </c>
      <c r="I858" s="238"/>
      <c r="J858" s="234"/>
      <c r="K858" s="234"/>
      <c r="L858" s="239"/>
      <c r="M858" s="240"/>
      <c r="N858" s="241"/>
      <c r="O858" s="241"/>
      <c r="P858" s="241"/>
      <c r="Q858" s="241"/>
      <c r="R858" s="241"/>
      <c r="S858" s="241"/>
      <c r="T858" s="242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T858" s="243" t="s">
        <v>148</v>
      </c>
      <c r="AU858" s="243" t="s">
        <v>91</v>
      </c>
      <c r="AV858" s="13" t="s">
        <v>89</v>
      </c>
      <c r="AW858" s="13" t="s">
        <v>36</v>
      </c>
      <c r="AX858" s="13" t="s">
        <v>81</v>
      </c>
      <c r="AY858" s="243" t="s">
        <v>139</v>
      </c>
    </row>
    <row r="859" s="14" customFormat="1">
      <c r="A859" s="14"/>
      <c r="B859" s="244"/>
      <c r="C859" s="245"/>
      <c r="D859" s="235" t="s">
        <v>148</v>
      </c>
      <c r="E859" s="246" t="s">
        <v>1</v>
      </c>
      <c r="F859" s="247" t="s">
        <v>816</v>
      </c>
      <c r="G859" s="245"/>
      <c r="H859" s="248">
        <v>1</v>
      </c>
      <c r="I859" s="249"/>
      <c r="J859" s="245"/>
      <c r="K859" s="245"/>
      <c r="L859" s="250"/>
      <c r="M859" s="251"/>
      <c r="N859" s="252"/>
      <c r="O859" s="252"/>
      <c r="P859" s="252"/>
      <c r="Q859" s="252"/>
      <c r="R859" s="252"/>
      <c r="S859" s="252"/>
      <c r="T859" s="253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T859" s="254" t="s">
        <v>148</v>
      </c>
      <c r="AU859" s="254" t="s">
        <v>91</v>
      </c>
      <c r="AV859" s="14" t="s">
        <v>91</v>
      </c>
      <c r="AW859" s="14" t="s">
        <v>36</v>
      </c>
      <c r="AX859" s="14" t="s">
        <v>81</v>
      </c>
      <c r="AY859" s="254" t="s">
        <v>139</v>
      </c>
    </row>
    <row r="860" s="13" customFormat="1">
      <c r="A860" s="13"/>
      <c r="B860" s="233"/>
      <c r="C860" s="234"/>
      <c r="D860" s="235" t="s">
        <v>148</v>
      </c>
      <c r="E860" s="236" t="s">
        <v>1</v>
      </c>
      <c r="F860" s="237" t="s">
        <v>574</v>
      </c>
      <c r="G860" s="234"/>
      <c r="H860" s="236" t="s">
        <v>1</v>
      </c>
      <c r="I860" s="238"/>
      <c r="J860" s="234"/>
      <c r="K860" s="234"/>
      <c r="L860" s="239"/>
      <c r="M860" s="240"/>
      <c r="N860" s="241"/>
      <c r="O860" s="241"/>
      <c r="P860" s="241"/>
      <c r="Q860" s="241"/>
      <c r="R860" s="241"/>
      <c r="S860" s="241"/>
      <c r="T860" s="242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T860" s="243" t="s">
        <v>148</v>
      </c>
      <c r="AU860" s="243" t="s">
        <v>91</v>
      </c>
      <c r="AV860" s="13" t="s">
        <v>89</v>
      </c>
      <c r="AW860" s="13" t="s">
        <v>36</v>
      </c>
      <c r="AX860" s="13" t="s">
        <v>81</v>
      </c>
      <c r="AY860" s="243" t="s">
        <v>139</v>
      </c>
    </row>
    <row r="861" s="14" customFormat="1">
      <c r="A861" s="14"/>
      <c r="B861" s="244"/>
      <c r="C861" s="245"/>
      <c r="D861" s="235" t="s">
        <v>148</v>
      </c>
      <c r="E861" s="246" t="s">
        <v>1</v>
      </c>
      <c r="F861" s="247" t="s">
        <v>816</v>
      </c>
      <c r="G861" s="245"/>
      <c r="H861" s="248">
        <v>1</v>
      </c>
      <c r="I861" s="249"/>
      <c r="J861" s="245"/>
      <c r="K861" s="245"/>
      <c r="L861" s="250"/>
      <c r="M861" s="251"/>
      <c r="N861" s="252"/>
      <c r="O861" s="252"/>
      <c r="P861" s="252"/>
      <c r="Q861" s="252"/>
      <c r="R861" s="252"/>
      <c r="S861" s="252"/>
      <c r="T861" s="253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T861" s="254" t="s">
        <v>148</v>
      </c>
      <c r="AU861" s="254" t="s">
        <v>91</v>
      </c>
      <c r="AV861" s="14" t="s">
        <v>91</v>
      </c>
      <c r="AW861" s="14" t="s">
        <v>36</v>
      </c>
      <c r="AX861" s="14" t="s">
        <v>81</v>
      </c>
      <c r="AY861" s="254" t="s">
        <v>139</v>
      </c>
    </row>
    <row r="862" s="13" customFormat="1">
      <c r="A862" s="13"/>
      <c r="B862" s="233"/>
      <c r="C862" s="234"/>
      <c r="D862" s="235" t="s">
        <v>148</v>
      </c>
      <c r="E862" s="236" t="s">
        <v>1</v>
      </c>
      <c r="F862" s="237" t="s">
        <v>553</v>
      </c>
      <c r="G862" s="234"/>
      <c r="H862" s="236" t="s">
        <v>1</v>
      </c>
      <c r="I862" s="238"/>
      <c r="J862" s="234"/>
      <c r="K862" s="234"/>
      <c r="L862" s="239"/>
      <c r="M862" s="240"/>
      <c r="N862" s="241"/>
      <c r="O862" s="241"/>
      <c r="P862" s="241"/>
      <c r="Q862" s="241"/>
      <c r="R862" s="241"/>
      <c r="S862" s="241"/>
      <c r="T862" s="242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T862" s="243" t="s">
        <v>148</v>
      </c>
      <c r="AU862" s="243" t="s">
        <v>91</v>
      </c>
      <c r="AV862" s="13" t="s">
        <v>89</v>
      </c>
      <c r="AW862" s="13" t="s">
        <v>36</v>
      </c>
      <c r="AX862" s="13" t="s">
        <v>81</v>
      </c>
      <c r="AY862" s="243" t="s">
        <v>139</v>
      </c>
    </row>
    <row r="863" s="14" customFormat="1">
      <c r="A863" s="14"/>
      <c r="B863" s="244"/>
      <c r="C863" s="245"/>
      <c r="D863" s="235" t="s">
        <v>148</v>
      </c>
      <c r="E863" s="246" t="s">
        <v>1</v>
      </c>
      <c r="F863" s="247" t="s">
        <v>816</v>
      </c>
      <c r="G863" s="245"/>
      <c r="H863" s="248">
        <v>1</v>
      </c>
      <c r="I863" s="249"/>
      <c r="J863" s="245"/>
      <c r="K863" s="245"/>
      <c r="L863" s="250"/>
      <c r="M863" s="251"/>
      <c r="N863" s="252"/>
      <c r="O863" s="252"/>
      <c r="P863" s="252"/>
      <c r="Q863" s="252"/>
      <c r="R863" s="252"/>
      <c r="S863" s="252"/>
      <c r="T863" s="253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T863" s="254" t="s">
        <v>148</v>
      </c>
      <c r="AU863" s="254" t="s">
        <v>91</v>
      </c>
      <c r="AV863" s="14" t="s">
        <v>91</v>
      </c>
      <c r="AW863" s="14" t="s">
        <v>36</v>
      </c>
      <c r="AX863" s="14" t="s">
        <v>81</v>
      </c>
      <c r="AY863" s="254" t="s">
        <v>139</v>
      </c>
    </row>
    <row r="864" s="16" customFormat="1">
      <c r="A864" s="16"/>
      <c r="B864" s="266"/>
      <c r="C864" s="267"/>
      <c r="D864" s="235" t="s">
        <v>148</v>
      </c>
      <c r="E864" s="268" t="s">
        <v>1</v>
      </c>
      <c r="F864" s="269" t="s">
        <v>253</v>
      </c>
      <c r="G864" s="267"/>
      <c r="H864" s="270">
        <v>14</v>
      </c>
      <c r="I864" s="271"/>
      <c r="J864" s="267"/>
      <c r="K864" s="267"/>
      <c r="L864" s="272"/>
      <c r="M864" s="273"/>
      <c r="N864" s="274"/>
      <c r="O864" s="274"/>
      <c r="P864" s="274"/>
      <c r="Q864" s="274"/>
      <c r="R864" s="274"/>
      <c r="S864" s="274"/>
      <c r="T864" s="275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T864" s="276" t="s">
        <v>148</v>
      </c>
      <c r="AU864" s="276" t="s">
        <v>91</v>
      </c>
      <c r="AV864" s="16" t="s">
        <v>157</v>
      </c>
      <c r="AW864" s="16" t="s">
        <v>36</v>
      </c>
      <c r="AX864" s="16" t="s">
        <v>81</v>
      </c>
      <c r="AY864" s="276" t="s">
        <v>139</v>
      </c>
    </row>
    <row r="865" s="13" customFormat="1">
      <c r="A865" s="13"/>
      <c r="B865" s="233"/>
      <c r="C865" s="234"/>
      <c r="D865" s="235" t="s">
        <v>148</v>
      </c>
      <c r="E865" s="236" t="s">
        <v>1</v>
      </c>
      <c r="F865" s="237" t="s">
        <v>817</v>
      </c>
      <c r="G865" s="234"/>
      <c r="H865" s="236" t="s">
        <v>1</v>
      </c>
      <c r="I865" s="238"/>
      <c r="J865" s="234"/>
      <c r="K865" s="234"/>
      <c r="L865" s="239"/>
      <c r="M865" s="240"/>
      <c r="N865" s="241"/>
      <c r="O865" s="241"/>
      <c r="P865" s="241"/>
      <c r="Q865" s="241"/>
      <c r="R865" s="241"/>
      <c r="S865" s="241"/>
      <c r="T865" s="242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T865" s="243" t="s">
        <v>148</v>
      </c>
      <c r="AU865" s="243" t="s">
        <v>91</v>
      </c>
      <c r="AV865" s="13" t="s">
        <v>89</v>
      </c>
      <c r="AW865" s="13" t="s">
        <v>36</v>
      </c>
      <c r="AX865" s="13" t="s">
        <v>81</v>
      </c>
      <c r="AY865" s="243" t="s">
        <v>139</v>
      </c>
    </row>
    <row r="866" s="14" customFormat="1">
      <c r="A866" s="14"/>
      <c r="B866" s="244"/>
      <c r="C866" s="245"/>
      <c r="D866" s="235" t="s">
        <v>148</v>
      </c>
      <c r="E866" s="246" t="s">
        <v>1</v>
      </c>
      <c r="F866" s="247" t="s">
        <v>818</v>
      </c>
      <c r="G866" s="245"/>
      <c r="H866" s="248">
        <v>7</v>
      </c>
      <c r="I866" s="249"/>
      <c r="J866" s="245"/>
      <c r="K866" s="245"/>
      <c r="L866" s="250"/>
      <c r="M866" s="251"/>
      <c r="N866" s="252"/>
      <c r="O866" s="252"/>
      <c r="P866" s="252"/>
      <c r="Q866" s="252"/>
      <c r="R866" s="252"/>
      <c r="S866" s="252"/>
      <c r="T866" s="253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T866" s="254" t="s">
        <v>148</v>
      </c>
      <c r="AU866" s="254" t="s">
        <v>91</v>
      </c>
      <c r="AV866" s="14" t="s">
        <v>91</v>
      </c>
      <c r="AW866" s="14" t="s">
        <v>36</v>
      </c>
      <c r="AX866" s="14" t="s">
        <v>81</v>
      </c>
      <c r="AY866" s="254" t="s">
        <v>139</v>
      </c>
    </row>
    <row r="867" s="16" customFormat="1">
      <c r="A867" s="16"/>
      <c r="B867" s="266"/>
      <c r="C867" s="267"/>
      <c r="D867" s="235" t="s">
        <v>148</v>
      </c>
      <c r="E867" s="268" t="s">
        <v>1</v>
      </c>
      <c r="F867" s="269" t="s">
        <v>253</v>
      </c>
      <c r="G867" s="267"/>
      <c r="H867" s="270">
        <v>7</v>
      </c>
      <c r="I867" s="271"/>
      <c r="J867" s="267"/>
      <c r="K867" s="267"/>
      <c r="L867" s="272"/>
      <c r="M867" s="273"/>
      <c r="N867" s="274"/>
      <c r="O867" s="274"/>
      <c r="P867" s="274"/>
      <c r="Q867" s="274"/>
      <c r="R867" s="274"/>
      <c r="S867" s="274"/>
      <c r="T867" s="275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T867" s="276" t="s">
        <v>148</v>
      </c>
      <c r="AU867" s="276" t="s">
        <v>91</v>
      </c>
      <c r="AV867" s="16" t="s">
        <v>157</v>
      </c>
      <c r="AW867" s="16" t="s">
        <v>36</v>
      </c>
      <c r="AX867" s="16" t="s">
        <v>89</v>
      </c>
      <c r="AY867" s="276" t="s">
        <v>139</v>
      </c>
    </row>
    <row r="868" s="2" customFormat="1" ht="24.15" customHeight="1">
      <c r="A868" s="40"/>
      <c r="B868" s="41"/>
      <c r="C868" s="220" t="s">
        <v>819</v>
      </c>
      <c r="D868" s="220" t="s">
        <v>141</v>
      </c>
      <c r="E868" s="221" t="s">
        <v>820</v>
      </c>
      <c r="F868" s="222" t="s">
        <v>821</v>
      </c>
      <c r="G868" s="223" t="s">
        <v>498</v>
      </c>
      <c r="H868" s="224">
        <v>7</v>
      </c>
      <c r="I868" s="225"/>
      <c r="J868" s="226">
        <f>ROUND(I868*H868,2)</f>
        <v>0</v>
      </c>
      <c r="K868" s="222" t="s">
        <v>145</v>
      </c>
      <c r="L868" s="46"/>
      <c r="M868" s="227" t="s">
        <v>1</v>
      </c>
      <c r="N868" s="228" t="s">
        <v>46</v>
      </c>
      <c r="O868" s="93"/>
      <c r="P868" s="229">
        <f>O868*H868</f>
        <v>0</v>
      </c>
      <c r="Q868" s="229">
        <v>0.00016000000000000001</v>
      </c>
      <c r="R868" s="229">
        <f>Q868*H868</f>
        <v>0.0011200000000000001</v>
      </c>
      <c r="S868" s="229">
        <v>0</v>
      </c>
      <c r="T868" s="230">
        <f>S868*H868</f>
        <v>0</v>
      </c>
      <c r="U868" s="40"/>
      <c r="V868" s="40"/>
      <c r="W868" s="40"/>
      <c r="X868" s="40"/>
      <c r="Y868" s="40"/>
      <c r="Z868" s="40"/>
      <c r="AA868" s="40"/>
      <c r="AB868" s="40"/>
      <c r="AC868" s="40"/>
      <c r="AD868" s="40"/>
      <c r="AE868" s="40"/>
      <c r="AR868" s="231" t="s">
        <v>146</v>
      </c>
      <c r="AT868" s="231" t="s">
        <v>141</v>
      </c>
      <c r="AU868" s="231" t="s">
        <v>91</v>
      </c>
      <c r="AY868" s="19" t="s">
        <v>139</v>
      </c>
      <c r="BE868" s="232">
        <f>IF(N868="základní",J868,0)</f>
        <v>0</v>
      </c>
      <c r="BF868" s="232">
        <f>IF(N868="snížená",J868,0)</f>
        <v>0</v>
      </c>
      <c r="BG868" s="232">
        <f>IF(N868="zákl. přenesená",J868,0)</f>
        <v>0</v>
      </c>
      <c r="BH868" s="232">
        <f>IF(N868="sníž. přenesená",J868,0)</f>
        <v>0</v>
      </c>
      <c r="BI868" s="232">
        <f>IF(N868="nulová",J868,0)</f>
        <v>0</v>
      </c>
      <c r="BJ868" s="19" t="s">
        <v>89</v>
      </c>
      <c r="BK868" s="232">
        <f>ROUND(I868*H868,2)</f>
        <v>0</v>
      </c>
      <c r="BL868" s="19" t="s">
        <v>146</v>
      </c>
      <c r="BM868" s="231" t="s">
        <v>822</v>
      </c>
    </row>
    <row r="869" s="13" customFormat="1">
      <c r="A869" s="13"/>
      <c r="B869" s="233"/>
      <c r="C869" s="234"/>
      <c r="D869" s="235" t="s">
        <v>148</v>
      </c>
      <c r="E869" s="236" t="s">
        <v>1</v>
      </c>
      <c r="F869" s="237" t="s">
        <v>810</v>
      </c>
      <c r="G869" s="234"/>
      <c r="H869" s="236" t="s">
        <v>1</v>
      </c>
      <c r="I869" s="238"/>
      <c r="J869" s="234"/>
      <c r="K869" s="234"/>
      <c r="L869" s="239"/>
      <c r="M869" s="240"/>
      <c r="N869" s="241"/>
      <c r="O869" s="241"/>
      <c r="P869" s="241"/>
      <c r="Q869" s="241"/>
      <c r="R869" s="241"/>
      <c r="S869" s="241"/>
      <c r="T869" s="242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T869" s="243" t="s">
        <v>148</v>
      </c>
      <c r="AU869" s="243" t="s">
        <v>91</v>
      </c>
      <c r="AV869" s="13" t="s">
        <v>89</v>
      </c>
      <c r="AW869" s="13" t="s">
        <v>36</v>
      </c>
      <c r="AX869" s="13" t="s">
        <v>81</v>
      </c>
      <c r="AY869" s="243" t="s">
        <v>139</v>
      </c>
    </row>
    <row r="870" s="13" customFormat="1">
      <c r="A870" s="13"/>
      <c r="B870" s="233"/>
      <c r="C870" s="234"/>
      <c r="D870" s="235" t="s">
        <v>148</v>
      </c>
      <c r="E870" s="236" t="s">
        <v>1</v>
      </c>
      <c r="F870" s="237" t="s">
        <v>811</v>
      </c>
      <c r="G870" s="234"/>
      <c r="H870" s="236" t="s">
        <v>1</v>
      </c>
      <c r="I870" s="238"/>
      <c r="J870" s="234"/>
      <c r="K870" s="234"/>
      <c r="L870" s="239"/>
      <c r="M870" s="240"/>
      <c r="N870" s="241"/>
      <c r="O870" s="241"/>
      <c r="P870" s="241"/>
      <c r="Q870" s="241"/>
      <c r="R870" s="241"/>
      <c r="S870" s="241"/>
      <c r="T870" s="242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T870" s="243" t="s">
        <v>148</v>
      </c>
      <c r="AU870" s="243" t="s">
        <v>91</v>
      </c>
      <c r="AV870" s="13" t="s">
        <v>89</v>
      </c>
      <c r="AW870" s="13" t="s">
        <v>36</v>
      </c>
      <c r="AX870" s="13" t="s">
        <v>81</v>
      </c>
      <c r="AY870" s="243" t="s">
        <v>139</v>
      </c>
    </row>
    <row r="871" s="13" customFormat="1">
      <c r="A871" s="13"/>
      <c r="B871" s="233"/>
      <c r="C871" s="234"/>
      <c r="D871" s="235" t="s">
        <v>148</v>
      </c>
      <c r="E871" s="236" t="s">
        <v>1</v>
      </c>
      <c r="F871" s="237" t="s">
        <v>812</v>
      </c>
      <c r="G871" s="234"/>
      <c r="H871" s="236" t="s">
        <v>1</v>
      </c>
      <c r="I871" s="238"/>
      <c r="J871" s="234"/>
      <c r="K871" s="234"/>
      <c r="L871" s="239"/>
      <c r="M871" s="240"/>
      <c r="N871" s="241"/>
      <c r="O871" s="241"/>
      <c r="P871" s="241"/>
      <c r="Q871" s="241"/>
      <c r="R871" s="241"/>
      <c r="S871" s="241"/>
      <c r="T871" s="242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T871" s="243" t="s">
        <v>148</v>
      </c>
      <c r="AU871" s="243" t="s">
        <v>91</v>
      </c>
      <c r="AV871" s="13" t="s">
        <v>89</v>
      </c>
      <c r="AW871" s="13" t="s">
        <v>36</v>
      </c>
      <c r="AX871" s="13" t="s">
        <v>81</v>
      </c>
      <c r="AY871" s="243" t="s">
        <v>139</v>
      </c>
    </row>
    <row r="872" s="13" customFormat="1">
      <c r="A872" s="13"/>
      <c r="B872" s="233"/>
      <c r="C872" s="234"/>
      <c r="D872" s="235" t="s">
        <v>148</v>
      </c>
      <c r="E872" s="236" t="s">
        <v>1</v>
      </c>
      <c r="F872" s="237" t="s">
        <v>240</v>
      </c>
      <c r="G872" s="234"/>
      <c r="H872" s="236" t="s">
        <v>1</v>
      </c>
      <c r="I872" s="238"/>
      <c r="J872" s="234"/>
      <c r="K872" s="234"/>
      <c r="L872" s="239"/>
      <c r="M872" s="240"/>
      <c r="N872" s="241"/>
      <c r="O872" s="241"/>
      <c r="P872" s="241"/>
      <c r="Q872" s="241"/>
      <c r="R872" s="241"/>
      <c r="S872" s="241"/>
      <c r="T872" s="242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T872" s="243" t="s">
        <v>148</v>
      </c>
      <c r="AU872" s="243" t="s">
        <v>91</v>
      </c>
      <c r="AV872" s="13" t="s">
        <v>89</v>
      </c>
      <c r="AW872" s="13" t="s">
        <v>36</v>
      </c>
      <c r="AX872" s="13" t="s">
        <v>81</v>
      </c>
      <c r="AY872" s="243" t="s">
        <v>139</v>
      </c>
    </row>
    <row r="873" s="14" customFormat="1">
      <c r="A873" s="14"/>
      <c r="B873" s="244"/>
      <c r="C873" s="245"/>
      <c r="D873" s="235" t="s">
        <v>148</v>
      </c>
      <c r="E873" s="246" t="s">
        <v>1</v>
      </c>
      <c r="F873" s="247" t="s">
        <v>813</v>
      </c>
      <c r="G873" s="245"/>
      <c r="H873" s="248">
        <v>8</v>
      </c>
      <c r="I873" s="249"/>
      <c r="J873" s="245"/>
      <c r="K873" s="245"/>
      <c r="L873" s="250"/>
      <c r="M873" s="251"/>
      <c r="N873" s="252"/>
      <c r="O873" s="252"/>
      <c r="P873" s="252"/>
      <c r="Q873" s="252"/>
      <c r="R873" s="252"/>
      <c r="S873" s="252"/>
      <c r="T873" s="253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T873" s="254" t="s">
        <v>148</v>
      </c>
      <c r="AU873" s="254" t="s">
        <v>91</v>
      </c>
      <c r="AV873" s="14" t="s">
        <v>91</v>
      </c>
      <c r="AW873" s="14" t="s">
        <v>36</v>
      </c>
      <c r="AX873" s="14" t="s">
        <v>81</v>
      </c>
      <c r="AY873" s="254" t="s">
        <v>139</v>
      </c>
    </row>
    <row r="874" s="14" customFormat="1">
      <c r="A874" s="14"/>
      <c r="B874" s="244"/>
      <c r="C874" s="245"/>
      <c r="D874" s="235" t="s">
        <v>148</v>
      </c>
      <c r="E874" s="246" t="s">
        <v>1</v>
      </c>
      <c r="F874" s="247" t="s">
        <v>814</v>
      </c>
      <c r="G874" s="245"/>
      <c r="H874" s="248">
        <v>2</v>
      </c>
      <c r="I874" s="249"/>
      <c r="J874" s="245"/>
      <c r="K874" s="245"/>
      <c r="L874" s="250"/>
      <c r="M874" s="251"/>
      <c r="N874" s="252"/>
      <c r="O874" s="252"/>
      <c r="P874" s="252"/>
      <c r="Q874" s="252"/>
      <c r="R874" s="252"/>
      <c r="S874" s="252"/>
      <c r="T874" s="253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T874" s="254" t="s">
        <v>148</v>
      </c>
      <c r="AU874" s="254" t="s">
        <v>91</v>
      </c>
      <c r="AV874" s="14" t="s">
        <v>91</v>
      </c>
      <c r="AW874" s="14" t="s">
        <v>36</v>
      </c>
      <c r="AX874" s="14" t="s">
        <v>81</v>
      </c>
      <c r="AY874" s="254" t="s">
        <v>139</v>
      </c>
    </row>
    <row r="875" s="13" customFormat="1">
      <c r="A875" s="13"/>
      <c r="B875" s="233"/>
      <c r="C875" s="234"/>
      <c r="D875" s="235" t="s">
        <v>148</v>
      </c>
      <c r="E875" s="236" t="s">
        <v>1</v>
      </c>
      <c r="F875" s="237" t="s">
        <v>500</v>
      </c>
      <c r="G875" s="234"/>
      <c r="H875" s="236" t="s">
        <v>1</v>
      </c>
      <c r="I875" s="238"/>
      <c r="J875" s="234"/>
      <c r="K875" s="234"/>
      <c r="L875" s="239"/>
      <c r="M875" s="240"/>
      <c r="N875" s="241"/>
      <c r="O875" s="241"/>
      <c r="P875" s="241"/>
      <c r="Q875" s="241"/>
      <c r="R875" s="241"/>
      <c r="S875" s="241"/>
      <c r="T875" s="242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T875" s="243" t="s">
        <v>148</v>
      </c>
      <c r="AU875" s="243" t="s">
        <v>91</v>
      </c>
      <c r="AV875" s="13" t="s">
        <v>89</v>
      </c>
      <c r="AW875" s="13" t="s">
        <v>36</v>
      </c>
      <c r="AX875" s="13" t="s">
        <v>81</v>
      </c>
      <c r="AY875" s="243" t="s">
        <v>139</v>
      </c>
    </row>
    <row r="876" s="14" customFormat="1">
      <c r="A876" s="14"/>
      <c r="B876" s="244"/>
      <c r="C876" s="245"/>
      <c r="D876" s="235" t="s">
        <v>148</v>
      </c>
      <c r="E876" s="246" t="s">
        <v>1</v>
      </c>
      <c r="F876" s="247" t="s">
        <v>815</v>
      </c>
      <c r="G876" s="245"/>
      <c r="H876" s="248">
        <v>1</v>
      </c>
      <c r="I876" s="249"/>
      <c r="J876" s="245"/>
      <c r="K876" s="245"/>
      <c r="L876" s="250"/>
      <c r="M876" s="251"/>
      <c r="N876" s="252"/>
      <c r="O876" s="252"/>
      <c r="P876" s="252"/>
      <c r="Q876" s="252"/>
      <c r="R876" s="252"/>
      <c r="S876" s="252"/>
      <c r="T876" s="253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T876" s="254" t="s">
        <v>148</v>
      </c>
      <c r="AU876" s="254" t="s">
        <v>91</v>
      </c>
      <c r="AV876" s="14" t="s">
        <v>91</v>
      </c>
      <c r="AW876" s="14" t="s">
        <v>36</v>
      </c>
      <c r="AX876" s="14" t="s">
        <v>81</v>
      </c>
      <c r="AY876" s="254" t="s">
        <v>139</v>
      </c>
    </row>
    <row r="877" s="13" customFormat="1">
      <c r="A877" s="13"/>
      <c r="B877" s="233"/>
      <c r="C877" s="234"/>
      <c r="D877" s="235" t="s">
        <v>148</v>
      </c>
      <c r="E877" s="236" t="s">
        <v>1</v>
      </c>
      <c r="F877" s="237" t="s">
        <v>502</v>
      </c>
      <c r="G877" s="234"/>
      <c r="H877" s="236" t="s">
        <v>1</v>
      </c>
      <c r="I877" s="238"/>
      <c r="J877" s="234"/>
      <c r="K877" s="234"/>
      <c r="L877" s="239"/>
      <c r="M877" s="240"/>
      <c r="N877" s="241"/>
      <c r="O877" s="241"/>
      <c r="P877" s="241"/>
      <c r="Q877" s="241"/>
      <c r="R877" s="241"/>
      <c r="S877" s="241"/>
      <c r="T877" s="242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T877" s="243" t="s">
        <v>148</v>
      </c>
      <c r="AU877" s="243" t="s">
        <v>91</v>
      </c>
      <c r="AV877" s="13" t="s">
        <v>89</v>
      </c>
      <c r="AW877" s="13" t="s">
        <v>36</v>
      </c>
      <c r="AX877" s="13" t="s">
        <v>81</v>
      </c>
      <c r="AY877" s="243" t="s">
        <v>139</v>
      </c>
    </row>
    <row r="878" s="14" customFormat="1">
      <c r="A878" s="14"/>
      <c r="B878" s="244"/>
      <c r="C878" s="245"/>
      <c r="D878" s="235" t="s">
        <v>148</v>
      </c>
      <c r="E878" s="246" t="s">
        <v>1</v>
      </c>
      <c r="F878" s="247" t="s">
        <v>816</v>
      </c>
      <c r="G878" s="245"/>
      <c r="H878" s="248">
        <v>1</v>
      </c>
      <c r="I878" s="249"/>
      <c r="J878" s="245"/>
      <c r="K878" s="245"/>
      <c r="L878" s="250"/>
      <c r="M878" s="251"/>
      <c r="N878" s="252"/>
      <c r="O878" s="252"/>
      <c r="P878" s="252"/>
      <c r="Q878" s="252"/>
      <c r="R878" s="252"/>
      <c r="S878" s="252"/>
      <c r="T878" s="253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T878" s="254" t="s">
        <v>148</v>
      </c>
      <c r="AU878" s="254" t="s">
        <v>91</v>
      </c>
      <c r="AV878" s="14" t="s">
        <v>91</v>
      </c>
      <c r="AW878" s="14" t="s">
        <v>36</v>
      </c>
      <c r="AX878" s="14" t="s">
        <v>81</v>
      </c>
      <c r="AY878" s="254" t="s">
        <v>139</v>
      </c>
    </row>
    <row r="879" s="13" customFormat="1">
      <c r="A879" s="13"/>
      <c r="B879" s="233"/>
      <c r="C879" s="234"/>
      <c r="D879" s="235" t="s">
        <v>148</v>
      </c>
      <c r="E879" s="236" t="s">
        <v>1</v>
      </c>
      <c r="F879" s="237" t="s">
        <v>574</v>
      </c>
      <c r="G879" s="234"/>
      <c r="H879" s="236" t="s">
        <v>1</v>
      </c>
      <c r="I879" s="238"/>
      <c r="J879" s="234"/>
      <c r="K879" s="234"/>
      <c r="L879" s="239"/>
      <c r="M879" s="240"/>
      <c r="N879" s="241"/>
      <c r="O879" s="241"/>
      <c r="P879" s="241"/>
      <c r="Q879" s="241"/>
      <c r="R879" s="241"/>
      <c r="S879" s="241"/>
      <c r="T879" s="242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T879" s="243" t="s">
        <v>148</v>
      </c>
      <c r="AU879" s="243" t="s">
        <v>91</v>
      </c>
      <c r="AV879" s="13" t="s">
        <v>89</v>
      </c>
      <c r="AW879" s="13" t="s">
        <v>36</v>
      </c>
      <c r="AX879" s="13" t="s">
        <v>81</v>
      </c>
      <c r="AY879" s="243" t="s">
        <v>139</v>
      </c>
    </row>
    <row r="880" s="14" customFormat="1">
      <c r="A880" s="14"/>
      <c r="B880" s="244"/>
      <c r="C880" s="245"/>
      <c r="D880" s="235" t="s">
        <v>148</v>
      </c>
      <c r="E880" s="246" t="s">
        <v>1</v>
      </c>
      <c r="F880" s="247" t="s">
        <v>816</v>
      </c>
      <c r="G880" s="245"/>
      <c r="H880" s="248">
        <v>1</v>
      </c>
      <c r="I880" s="249"/>
      <c r="J880" s="245"/>
      <c r="K880" s="245"/>
      <c r="L880" s="250"/>
      <c r="M880" s="251"/>
      <c r="N880" s="252"/>
      <c r="O880" s="252"/>
      <c r="P880" s="252"/>
      <c r="Q880" s="252"/>
      <c r="R880" s="252"/>
      <c r="S880" s="252"/>
      <c r="T880" s="253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T880" s="254" t="s">
        <v>148</v>
      </c>
      <c r="AU880" s="254" t="s">
        <v>91</v>
      </c>
      <c r="AV880" s="14" t="s">
        <v>91</v>
      </c>
      <c r="AW880" s="14" t="s">
        <v>36</v>
      </c>
      <c r="AX880" s="14" t="s">
        <v>81</v>
      </c>
      <c r="AY880" s="254" t="s">
        <v>139</v>
      </c>
    </row>
    <row r="881" s="13" customFormat="1">
      <c r="A881" s="13"/>
      <c r="B881" s="233"/>
      <c r="C881" s="234"/>
      <c r="D881" s="235" t="s">
        <v>148</v>
      </c>
      <c r="E881" s="236" t="s">
        <v>1</v>
      </c>
      <c r="F881" s="237" t="s">
        <v>553</v>
      </c>
      <c r="G881" s="234"/>
      <c r="H881" s="236" t="s">
        <v>1</v>
      </c>
      <c r="I881" s="238"/>
      <c r="J881" s="234"/>
      <c r="K881" s="234"/>
      <c r="L881" s="239"/>
      <c r="M881" s="240"/>
      <c r="N881" s="241"/>
      <c r="O881" s="241"/>
      <c r="P881" s="241"/>
      <c r="Q881" s="241"/>
      <c r="R881" s="241"/>
      <c r="S881" s="241"/>
      <c r="T881" s="242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T881" s="243" t="s">
        <v>148</v>
      </c>
      <c r="AU881" s="243" t="s">
        <v>91</v>
      </c>
      <c r="AV881" s="13" t="s">
        <v>89</v>
      </c>
      <c r="AW881" s="13" t="s">
        <v>36</v>
      </c>
      <c r="AX881" s="13" t="s">
        <v>81</v>
      </c>
      <c r="AY881" s="243" t="s">
        <v>139</v>
      </c>
    </row>
    <row r="882" s="14" customFormat="1">
      <c r="A882" s="14"/>
      <c r="B882" s="244"/>
      <c r="C882" s="245"/>
      <c r="D882" s="235" t="s">
        <v>148</v>
      </c>
      <c r="E882" s="246" t="s">
        <v>1</v>
      </c>
      <c r="F882" s="247" t="s">
        <v>816</v>
      </c>
      <c r="G882" s="245"/>
      <c r="H882" s="248">
        <v>1</v>
      </c>
      <c r="I882" s="249"/>
      <c r="J882" s="245"/>
      <c r="K882" s="245"/>
      <c r="L882" s="250"/>
      <c r="M882" s="251"/>
      <c r="N882" s="252"/>
      <c r="O882" s="252"/>
      <c r="P882" s="252"/>
      <c r="Q882" s="252"/>
      <c r="R882" s="252"/>
      <c r="S882" s="252"/>
      <c r="T882" s="253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T882" s="254" t="s">
        <v>148</v>
      </c>
      <c r="AU882" s="254" t="s">
        <v>91</v>
      </c>
      <c r="AV882" s="14" t="s">
        <v>91</v>
      </c>
      <c r="AW882" s="14" t="s">
        <v>36</v>
      </c>
      <c r="AX882" s="14" t="s">
        <v>81</v>
      </c>
      <c r="AY882" s="254" t="s">
        <v>139</v>
      </c>
    </row>
    <row r="883" s="16" customFormat="1">
      <c r="A883" s="16"/>
      <c r="B883" s="266"/>
      <c r="C883" s="267"/>
      <c r="D883" s="235" t="s">
        <v>148</v>
      </c>
      <c r="E883" s="268" t="s">
        <v>1</v>
      </c>
      <c r="F883" s="269" t="s">
        <v>253</v>
      </c>
      <c r="G883" s="267"/>
      <c r="H883" s="270">
        <v>14</v>
      </c>
      <c r="I883" s="271"/>
      <c r="J883" s="267"/>
      <c r="K883" s="267"/>
      <c r="L883" s="272"/>
      <c r="M883" s="273"/>
      <c r="N883" s="274"/>
      <c r="O883" s="274"/>
      <c r="P883" s="274"/>
      <c r="Q883" s="274"/>
      <c r="R883" s="274"/>
      <c r="S883" s="274"/>
      <c r="T883" s="275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T883" s="276" t="s">
        <v>148</v>
      </c>
      <c r="AU883" s="276" t="s">
        <v>91</v>
      </c>
      <c r="AV883" s="16" t="s">
        <v>157</v>
      </c>
      <c r="AW883" s="16" t="s">
        <v>36</v>
      </c>
      <c r="AX883" s="16" t="s">
        <v>81</v>
      </c>
      <c r="AY883" s="276" t="s">
        <v>139</v>
      </c>
    </row>
    <row r="884" s="13" customFormat="1">
      <c r="A884" s="13"/>
      <c r="B884" s="233"/>
      <c r="C884" s="234"/>
      <c r="D884" s="235" t="s">
        <v>148</v>
      </c>
      <c r="E884" s="236" t="s">
        <v>1</v>
      </c>
      <c r="F884" s="237" t="s">
        <v>817</v>
      </c>
      <c r="G884" s="234"/>
      <c r="H884" s="236" t="s">
        <v>1</v>
      </c>
      <c r="I884" s="238"/>
      <c r="J884" s="234"/>
      <c r="K884" s="234"/>
      <c r="L884" s="239"/>
      <c r="M884" s="240"/>
      <c r="N884" s="241"/>
      <c r="O884" s="241"/>
      <c r="P884" s="241"/>
      <c r="Q884" s="241"/>
      <c r="R884" s="241"/>
      <c r="S884" s="241"/>
      <c r="T884" s="242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T884" s="243" t="s">
        <v>148</v>
      </c>
      <c r="AU884" s="243" t="s">
        <v>91</v>
      </c>
      <c r="AV884" s="13" t="s">
        <v>89</v>
      </c>
      <c r="AW884" s="13" t="s">
        <v>36</v>
      </c>
      <c r="AX884" s="13" t="s">
        <v>81</v>
      </c>
      <c r="AY884" s="243" t="s">
        <v>139</v>
      </c>
    </row>
    <row r="885" s="14" customFormat="1">
      <c r="A885" s="14"/>
      <c r="B885" s="244"/>
      <c r="C885" s="245"/>
      <c r="D885" s="235" t="s">
        <v>148</v>
      </c>
      <c r="E885" s="246" t="s">
        <v>1</v>
      </c>
      <c r="F885" s="247" t="s">
        <v>818</v>
      </c>
      <c r="G885" s="245"/>
      <c r="H885" s="248">
        <v>7</v>
      </c>
      <c r="I885" s="249"/>
      <c r="J885" s="245"/>
      <c r="K885" s="245"/>
      <c r="L885" s="250"/>
      <c r="M885" s="251"/>
      <c r="N885" s="252"/>
      <c r="O885" s="252"/>
      <c r="P885" s="252"/>
      <c r="Q885" s="252"/>
      <c r="R885" s="252"/>
      <c r="S885" s="252"/>
      <c r="T885" s="253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T885" s="254" t="s">
        <v>148</v>
      </c>
      <c r="AU885" s="254" t="s">
        <v>91</v>
      </c>
      <c r="AV885" s="14" t="s">
        <v>91</v>
      </c>
      <c r="AW885" s="14" t="s">
        <v>36</v>
      </c>
      <c r="AX885" s="14" t="s">
        <v>81</v>
      </c>
      <c r="AY885" s="254" t="s">
        <v>139</v>
      </c>
    </row>
    <row r="886" s="16" customFormat="1">
      <c r="A886" s="16"/>
      <c r="B886" s="266"/>
      <c r="C886" s="267"/>
      <c r="D886" s="235" t="s">
        <v>148</v>
      </c>
      <c r="E886" s="268" t="s">
        <v>1</v>
      </c>
      <c r="F886" s="269" t="s">
        <v>253</v>
      </c>
      <c r="G886" s="267"/>
      <c r="H886" s="270">
        <v>7</v>
      </c>
      <c r="I886" s="271"/>
      <c r="J886" s="267"/>
      <c r="K886" s="267"/>
      <c r="L886" s="272"/>
      <c r="M886" s="273"/>
      <c r="N886" s="274"/>
      <c r="O886" s="274"/>
      <c r="P886" s="274"/>
      <c r="Q886" s="274"/>
      <c r="R886" s="274"/>
      <c r="S886" s="274"/>
      <c r="T886" s="275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T886" s="276" t="s">
        <v>148</v>
      </c>
      <c r="AU886" s="276" t="s">
        <v>91</v>
      </c>
      <c r="AV886" s="16" t="s">
        <v>157</v>
      </c>
      <c r="AW886" s="16" t="s">
        <v>36</v>
      </c>
      <c r="AX886" s="16" t="s">
        <v>89</v>
      </c>
      <c r="AY886" s="276" t="s">
        <v>139</v>
      </c>
    </row>
    <row r="887" s="2" customFormat="1" ht="16.5" customHeight="1">
      <c r="A887" s="40"/>
      <c r="B887" s="41"/>
      <c r="C887" s="220" t="s">
        <v>823</v>
      </c>
      <c r="D887" s="220" t="s">
        <v>141</v>
      </c>
      <c r="E887" s="221" t="s">
        <v>824</v>
      </c>
      <c r="F887" s="222" t="s">
        <v>825</v>
      </c>
      <c r="G887" s="223" t="s">
        <v>160</v>
      </c>
      <c r="H887" s="224">
        <v>36.75</v>
      </c>
      <c r="I887" s="225"/>
      <c r="J887" s="226">
        <f>ROUND(I887*H887,2)</f>
        <v>0</v>
      </c>
      <c r="K887" s="222" t="s">
        <v>145</v>
      </c>
      <c r="L887" s="46"/>
      <c r="M887" s="227" t="s">
        <v>1</v>
      </c>
      <c r="N887" s="228" t="s">
        <v>46</v>
      </c>
      <c r="O887" s="93"/>
      <c r="P887" s="229">
        <f>O887*H887</f>
        <v>0</v>
      </c>
      <c r="Q887" s="229">
        <v>0.00019000000000000001</v>
      </c>
      <c r="R887" s="229">
        <f>Q887*H887</f>
        <v>0.0069825</v>
      </c>
      <c r="S887" s="229">
        <v>0</v>
      </c>
      <c r="T887" s="230">
        <f>S887*H887</f>
        <v>0</v>
      </c>
      <c r="U887" s="40"/>
      <c r="V887" s="40"/>
      <c r="W887" s="40"/>
      <c r="X887" s="40"/>
      <c r="Y887" s="40"/>
      <c r="Z887" s="40"/>
      <c r="AA887" s="40"/>
      <c r="AB887" s="40"/>
      <c r="AC887" s="40"/>
      <c r="AD887" s="40"/>
      <c r="AE887" s="40"/>
      <c r="AR887" s="231" t="s">
        <v>146</v>
      </c>
      <c r="AT887" s="231" t="s">
        <v>141</v>
      </c>
      <c r="AU887" s="231" t="s">
        <v>91</v>
      </c>
      <c r="AY887" s="19" t="s">
        <v>139</v>
      </c>
      <c r="BE887" s="232">
        <f>IF(N887="základní",J887,0)</f>
        <v>0</v>
      </c>
      <c r="BF887" s="232">
        <f>IF(N887="snížená",J887,0)</f>
        <v>0</v>
      </c>
      <c r="BG887" s="232">
        <f>IF(N887="zákl. přenesená",J887,0)</f>
        <v>0</v>
      </c>
      <c r="BH887" s="232">
        <f>IF(N887="sníž. přenesená",J887,0)</f>
        <v>0</v>
      </c>
      <c r="BI887" s="232">
        <f>IF(N887="nulová",J887,0)</f>
        <v>0</v>
      </c>
      <c r="BJ887" s="19" t="s">
        <v>89</v>
      </c>
      <c r="BK887" s="232">
        <f>ROUND(I887*H887,2)</f>
        <v>0</v>
      </c>
      <c r="BL887" s="19" t="s">
        <v>146</v>
      </c>
      <c r="BM887" s="231" t="s">
        <v>826</v>
      </c>
    </row>
    <row r="888" s="13" customFormat="1">
      <c r="A888" s="13"/>
      <c r="B888" s="233"/>
      <c r="C888" s="234"/>
      <c r="D888" s="235" t="s">
        <v>148</v>
      </c>
      <c r="E888" s="236" t="s">
        <v>1</v>
      </c>
      <c r="F888" s="237" t="s">
        <v>453</v>
      </c>
      <c r="G888" s="234"/>
      <c r="H888" s="236" t="s">
        <v>1</v>
      </c>
      <c r="I888" s="238"/>
      <c r="J888" s="234"/>
      <c r="K888" s="234"/>
      <c r="L888" s="239"/>
      <c r="M888" s="240"/>
      <c r="N888" s="241"/>
      <c r="O888" s="241"/>
      <c r="P888" s="241"/>
      <c r="Q888" s="241"/>
      <c r="R888" s="241"/>
      <c r="S888" s="241"/>
      <c r="T888" s="242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T888" s="243" t="s">
        <v>148</v>
      </c>
      <c r="AU888" s="243" t="s">
        <v>91</v>
      </c>
      <c r="AV888" s="13" t="s">
        <v>89</v>
      </c>
      <c r="AW888" s="13" t="s">
        <v>36</v>
      </c>
      <c r="AX888" s="13" t="s">
        <v>81</v>
      </c>
      <c r="AY888" s="243" t="s">
        <v>139</v>
      </c>
    </row>
    <row r="889" s="14" customFormat="1">
      <c r="A889" s="14"/>
      <c r="B889" s="244"/>
      <c r="C889" s="245"/>
      <c r="D889" s="235" t="s">
        <v>148</v>
      </c>
      <c r="E889" s="246" t="s">
        <v>1</v>
      </c>
      <c r="F889" s="247" t="s">
        <v>744</v>
      </c>
      <c r="G889" s="245"/>
      <c r="H889" s="248">
        <v>3.6600000000000001</v>
      </c>
      <c r="I889" s="249"/>
      <c r="J889" s="245"/>
      <c r="K889" s="245"/>
      <c r="L889" s="250"/>
      <c r="M889" s="251"/>
      <c r="N889" s="252"/>
      <c r="O889" s="252"/>
      <c r="P889" s="252"/>
      <c r="Q889" s="252"/>
      <c r="R889" s="252"/>
      <c r="S889" s="252"/>
      <c r="T889" s="253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T889" s="254" t="s">
        <v>148</v>
      </c>
      <c r="AU889" s="254" t="s">
        <v>91</v>
      </c>
      <c r="AV889" s="14" t="s">
        <v>91</v>
      </c>
      <c r="AW889" s="14" t="s">
        <v>36</v>
      </c>
      <c r="AX889" s="14" t="s">
        <v>81</v>
      </c>
      <c r="AY889" s="254" t="s">
        <v>139</v>
      </c>
    </row>
    <row r="890" s="14" customFormat="1">
      <c r="A890" s="14"/>
      <c r="B890" s="244"/>
      <c r="C890" s="245"/>
      <c r="D890" s="235" t="s">
        <v>148</v>
      </c>
      <c r="E890" s="246" t="s">
        <v>1</v>
      </c>
      <c r="F890" s="247" t="s">
        <v>745</v>
      </c>
      <c r="G890" s="245"/>
      <c r="H890" s="248">
        <v>10.6</v>
      </c>
      <c r="I890" s="249"/>
      <c r="J890" s="245"/>
      <c r="K890" s="245"/>
      <c r="L890" s="250"/>
      <c r="M890" s="251"/>
      <c r="N890" s="252"/>
      <c r="O890" s="252"/>
      <c r="P890" s="252"/>
      <c r="Q890" s="252"/>
      <c r="R890" s="252"/>
      <c r="S890" s="252"/>
      <c r="T890" s="253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T890" s="254" t="s">
        <v>148</v>
      </c>
      <c r="AU890" s="254" t="s">
        <v>91</v>
      </c>
      <c r="AV890" s="14" t="s">
        <v>91</v>
      </c>
      <c r="AW890" s="14" t="s">
        <v>36</v>
      </c>
      <c r="AX890" s="14" t="s">
        <v>81</v>
      </c>
      <c r="AY890" s="254" t="s">
        <v>139</v>
      </c>
    </row>
    <row r="891" s="14" customFormat="1">
      <c r="A891" s="14"/>
      <c r="B891" s="244"/>
      <c r="C891" s="245"/>
      <c r="D891" s="235" t="s">
        <v>148</v>
      </c>
      <c r="E891" s="246" t="s">
        <v>1</v>
      </c>
      <c r="F891" s="247" t="s">
        <v>761</v>
      </c>
      <c r="G891" s="245"/>
      <c r="H891" s="248">
        <v>11.119999999999999</v>
      </c>
      <c r="I891" s="249"/>
      <c r="J891" s="245"/>
      <c r="K891" s="245"/>
      <c r="L891" s="250"/>
      <c r="M891" s="251"/>
      <c r="N891" s="252"/>
      <c r="O891" s="252"/>
      <c r="P891" s="252"/>
      <c r="Q891" s="252"/>
      <c r="R891" s="252"/>
      <c r="S891" s="252"/>
      <c r="T891" s="253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T891" s="254" t="s">
        <v>148</v>
      </c>
      <c r="AU891" s="254" t="s">
        <v>91</v>
      </c>
      <c r="AV891" s="14" t="s">
        <v>91</v>
      </c>
      <c r="AW891" s="14" t="s">
        <v>36</v>
      </c>
      <c r="AX891" s="14" t="s">
        <v>81</v>
      </c>
      <c r="AY891" s="254" t="s">
        <v>139</v>
      </c>
    </row>
    <row r="892" s="14" customFormat="1">
      <c r="A892" s="14"/>
      <c r="B892" s="244"/>
      <c r="C892" s="245"/>
      <c r="D892" s="235" t="s">
        <v>148</v>
      </c>
      <c r="E892" s="246" t="s">
        <v>1</v>
      </c>
      <c r="F892" s="247" t="s">
        <v>750</v>
      </c>
      <c r="G892" s="245"/>
      <c r="H892" s="248">
        <v>11.369999999999999</v>
      </c>
      <c r="I892" s="249"/>
      <c r="J892" s="245"/>
      <c r="K892" s="245"/>
      <c r="L892" s="250"/>
      <c r="M892" s="251"/>
      <c r="N892" s="252"/>
      <c r="O892" s="252"/>
      <c r="P892" s="252"/>
      <c r="Q892" s="252"/>
      <c r="R892" s="252"/>
      <c r="S892" s="252"/>
      <c r="T892" s="253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T892" s="254" t="s">
        <v>148</v>
      </c>
      <c r="AU892" s="254" t="s">
        <v>91</v>
      </c>
      <c r="AV892" s="14" t="s">
        <v>91</v>
      </c>
      <c r="AW892" s="14" t="s">
        <v>36</v>
      </c>
      <c r="AX892" s="14" t="s">
        <v>81</v>
      </c>
      <c r="AY892" s="254" t="s">
        <v>139</v>
      </c>
    </row>
    <row r="893" s="15" customFormat="1">
      <c r="A893" s="15"/>
      <c r="B893" s="255"/>
      <c r="C893" s="256"/>
      <c r="D893" s="235" t="s">
        <v>148</v>
      </c>
      <c r="E893" s="257" t="s">
        <v>1</v>
      </c>
      <c r="F893" s="258" t="s">
        <v>151</v>
      </c>
      <c r="G893" s="256"/>
      <c r="H893" s="259">
        <v>36.75</v>
      </c>
      <c r="I893" s="260"/>
      <c r="J893" s="256"/>
      <c r="K893" s="256"/>
      <c r="L893" s="261"/>
      <c r="M893" s="262"/>
      <c r="N893" s="263"/>
      <c r="O893" s="263"/>
      <c r="P893" s="263"/>
      <c r="Q893" s="263"/>
      <c r="R893" s="263"/>
      <c r="S893" s="263"/>
      <c r="T893" s="264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  <c r="AE893" s="15"/>
      <c r="AT893" s="265" t="s">
        <v>148</v>
      </c>
      <c r="AU893" s="265" t="s">
        <v>91</v>
      </c>
      <c r="AV893" s="15" t="s">
        <v>146</v>
      </c>
      <c r="AW893" s="15" t="s">
        <v>36</v>
      </c>
      <c r="AX893" s="15" t="s">
        <v>89</v>
      </c>
      <c r="AY893" s="265" t="s">
        <v>139</v>
      </c>
    </row>
    <row r="894" s="2" customFormat="1" ht="16.5" customHeight="1">
      <c r="A894" s="40"/>
      <c r="B894" s="41"/>
      <c r="C894" s="220" t="s">
        <v>827</v>
      </c>
      <c r="D894" s="220" t="s">
        <v>141</v>
      </c>
      <c r="E894" s="221" t="s">
        <v>828</v>
      </c>
      <c r="F894" s="222" t="s">
        <v>829</v>
      </c>
      <c r="G894" s="223" t="s">
        <v>160</v>
      </c>
      <c r="H894" s="224">
        <v>377.68000000000001</v>
      </c>
      <c r="I894" s="225"/>
      <c r="J894" s="226">
        <f>ROUND(I894*H894,2)</f>
        <v>0</v>
      </c>
      <c r="K894" s="222" t="s">
        <v>145</v>
      </c>
      <c r="L894" s="46"/>
      <c r="M894" s="227" t="s">
        <v>1</v>
      </c>
      <c r="N894" s="228" t="s">
        <v>46</v>
      </c>
      <c r="O894" s="93"/>
      <c r="P894" s="229">
        <f>O894*H894</f>
        <v>0</v>
      </c>
      <c r="Q894" s="229">
        <v>0.00020000000000000001</v>
      </c>
      <c r="R894" s="229">
        <f>Q894*H894</f>
        <v>0.075536000000000006</v>
      </c>
      <c r="S894" s="229">
        <v>0</v>
      </c>
      <c r="T894" s="230">
        <f>S894*H894</f>
        <v>0</v>
      </c>
      <c r="U894" s="40"/>
      <c r="V894" s="40"/>
      <c r="W894" s="40"/>
      <c r="X894" s="40"/>
      <c r="Y894" s="40"/>
      <c r="Z894" s="40"/>
      <c r="AA894" s="40"/>
      <c r="AB894" s="40"/>
      <c r="AC894" s="40"/>
      <c r="AD894" s="40"/>
      <c r="AE894" s="40"/>
      <c r="AR894" s="231" t="s">
        <v>146</v>
      </c>
      <c r="AT894" s="231" t="s">
        <v>141</v>
      </c>
      <c r="AU894" s="231" t="s">
        <v>91</v>
      </c>
      <c r="AY894" s="19" t="s">
        <v>139</v>
      </c>
      <c r="BE894" s="232">
        <f>IF(N894="základní",J894,0)</f>
        <v>0</v>
      </c>
      <c r="BF894" s="232">
        <f>IF(N894="snížená",J894,0)</f>
        <v>0</v>
      </c>
      <c r="BG894" s="232">
        <f>IF(N894="zákl. přenesená",J894,0)</f>
        <v>0</v>
      </c>
      <c r="BH894" s="232">
        <f>IF(N894="sníž. přenesená",J894,0)</f>
        <v>0</v>
      </c>
      <c r="BI894" s="232">
        <f>IF(N894="nulová",J894,0)</f>
        <v>0</v>
      </c>
      <c r="BJ894" s="19" t="s">
        <v>89</v>
      </c>
      <c r="BK894" s="232">
        <f>ROUND(I894*H894,2)</f>
        <v>0</v>
      </c>
      <c r="BL894" s="19" t="s">
        <v>146</v>
      </c>
      <c r="BM894" s="231" t="s">
        <v>830</v>
      </c>
    </row>
    <row r="895" s="13" customFormat="1">
      <c r="A895" s="13"/>
      <c r="B895" s="233"/>
      <c r="C895" s="234"/>
      <c r="D895" s="235" t="s">
        <v>148</v>
      </c>
      <c r="E895" s="236" t="s">
        <v>1</v>
      </c>
      <c r="F895" s="237" t="s">
        <v>453</v>
      </c>
      <c r="G895" s="234"/>
      <c r="H895" s="236" t="s">
        <v>1</v>
      </c>
      <c r="I895" s="238"/>
      <c r="J895" s="234"/>
      <c r="K895" s="234"/>
      <c r="L895" s="239"/>
      <c r="M895" s="240"/>
      <c r="N895" s="241"/>
      <c r="O895" s="241"/>
      <c r="P895" s="241"/>
      <c r="Q895" s="241"/>
      <c r="R895" s="241"/>
      <c r="S895" s="241"/>
      <c r="T895" s="242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T895" s="243" t="s">
        <v>148</v>
      </c>
      <c r="AU895" s="243" t="s">
        <v>91</v>
      </c>
      <c r="AV895" s="13" t="s">
        <v>89</v>
      </c>
      <c r="AW895" s="13" t="s">
        <v>36</v>
      </c>
      <c r="AX895" s="13" t="s">
        <v>81</v>
      </c>
      <c r="AY895" s="243" t="s">
        <v>139</v>
      </c>
    </row>
    <row r="896" s="14" customFormat="1">
      <c r="A896" s="14"/>
      <c r="B896" s="244"/>
      <c r="C896" s="245"/>
      <c r="D896" s="235" t="s">
        <v>148</v>
      </c>
      <c r="E896" s="246" t="s">
        <v>1</v>
      </c>
      <c r="F896" s="247" t="s">
        <v>760</v>
      </c>
      <c r="G896" s="245"/>
      <c r="H896" s="248">
        <v>377.68000000000001</v>
      </c>
      <c r="I896" s="249"/>
      <c r="J896" s="245"/>
      <c r="K896" s="245"/>
      <c r="L896" s="250"/>
      <c r="M896" s="251"/>
      <c r="N896" s="252"/>
      <c r="O896" s="252"/>
      <c r="P896" s="252"/>
      <c r="Q896" s="252"/>
      <c r="R896" s="252"/>
      <c r="S896" s="252"/>
      <c r="T896" s="253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T896" s="254" t="s">
        <v>148</v>
      </c>
      <c r="AU896" s="254" t="s">
        <v>91</v>
      </c>
      <c r="AV896" s="14" t="s">
        <v>91</v>
      </c>
      <c r="AW896" s="14" t="s">
        <v>36</v>
      </c>
      <c r="AX896" s="14" t="s">
        <v>81</v>
      </c>
      <c r="AY896" s="254" t="s">
        <v>139</v>
      </c>
    </row>
    <row r="897" s="15" customFormat="1">
      <c r="A897" s="15"/>
      <c r="B897" s="255"/>
      <c r="C897" s="256"/>
      <c r="D897" s="235" t="s">
        <v>148</v>
      </c>
      <c r="E897" s="257" t="s">
        <v>1</v>
      </c>
      <c r="F897" s="258" t="s">
        <v>151</v>
      </c>
      <c r="G897" s="256"/>
      <c r="H897" s="259">
        <v>377.68000000000001</v>
      </c>
      <c r="I897" s="260"/>
      <c r="J897" s="256"/>
      <c r="K897" s="256"/>
      <c r="L897" s="261"/>
      <c r="M897" s="262"/>
      <c r="N897" s="263"/>
      <c r="O897" s="263"/>
      <c r="P897" s="263"/>
      <c r="Q897" s="263"/>
      <c r="R897" s="263"/>
      <c r="S897" s="263"/>
      <c r="T897" s="264"/>
      <c r="U897" s="15"/>
      <c r="V897" s="15"/>
      <c r="W897" s="15"/>
      <c r="X897" s="15"/>
      <c r="Y897" s="15"/>
      <c r="Z897" s="15"/>
      <c r="AA897" s="15"/>
      <c r="AB897" s="15"/>
      <c r="AC897" s="15"/>
      <c r="AD897" s="15"/>
      <c r="AE897" s="15"/>
      <c r="AT897" s="265" t="s">
        <v>148</v>
      </c>
      <c r="AU897" s="265" t="s">
        <v>91</v>
      </c>
      <c r="AV897" s="15" t="s">
        <v>146</v>
      </c>
      <c r="AW897" s="15" t="s">
        <v>36</v>
      </c>
      <c r="AX897" s="15" t="s">
        <v>89</v>
      </c>
      <c r="AY897" s="265" t="s">
        <v>139</v>
      </c>
    </row>
    <row r="898" s="2" customFormat="1" ht="21.75" customHeight="1">
      <c r="A898" s="40"/>
      <c r="B898" s="41"/>
      <c r="C898" s="220" t="s">
        <v>831</v>
      </c>
      <c r="D898" s="220" t="s">
        <v>141</v>
      </c>
      <c r="E898" s="221" t="s">
        <v>832</v>
      </c>
      <c r="F898" s="222" t="s">
        <v>833</v>
      </c>
      <c r="G898" s="223" t="s">
        <v>160</v>
      </c>
      <c r="H898" s="224">
        <v>414.43000000000001</v>
      </c>
      <c r="I898" s="225"/>
      <c r="J898" s="226">
        <f>ROUND(I898*H898,2)</f>
        <v>0</v>
      </c>
      <c r="K898" s="222" t="s">
        <v>145</v>
      </c>
      <c r="L898" s="46"/>
      <c r="M898" s="227" t="s">
        <v>1</v>
      </c>
      <c r="N898" s="228" t="s">
        <v>46</v>
      </c>
      <c r="O898" s="93"/>
      <c r="P898" s="229">
        <f>O898*H898</f>
        <v>0</v>
      </c>
      <c r="Q898" s="229">
        <v>6.0000000000000002E-05</v>
      </c>
      <c r="R898" s="229">
        <f>Q898*H898</f>
        <v>0.0248658</v>
      </c>
      <c r="S898" s="229">
        <v>0</v>
      </c>
      <c r="T898" s="230">
        <f>S898*H898</f>
        <v>0</v>
      </c>
      <c r="U898" s="40"/>
      <c r="V898" s="40"/>
      <c r="W898" s="40"/>
      <c r="X898" s="40"/>
      <c r="Y898" s="40"/>
      <c r="Z898" s="40"/>
      <c r="AA898" s="40"/>
      <c r="AB898" s="40"/>
      <c r="AC898" s="40"/>
      <c r="AD898" s="40"/>
      <c r="AE898" s="40"/>
      <c r="AR898" s="231" t="s">
        <v>146</v>
      </c>
      <c r="AT898" s="231" t="s">
        <v>141</v>
      </c>
      <c r="AU898" s="231" t="s">
        <v>91</v>
      </c>
      <c r="AY898" s="19" t="s">
        <v>139</v>
      </c>
      <c r="BE898" s="232">
        <f>IF(N898="základní",J898,0)</f>
        <v>0</v>
      </c>
      <c r="BF898" s="232">
        <f>IF(N898="snížená",J898,0)</f>
        <v>0</v>
      </c>
      <c r="BG898" s="232">
        <f>IF(N898="zákl. přenesená",J898,0)</f>
        <v>0</v>
      </c>
      <c r="BH898" s="232">
        <f>IF(N898="sníž. přenesená",J898,0)</f>
        <v>0</v>
      </c>
      <c r="BI898" s="232">
        <f>IF(N898="nulová",J898,0)</f>
        <v>0</v>
      </c>
      <c r="BJ898" s="19" t="s">
        <v>89</v>
      </c>
      <c r="BK898" s="232">
        <f>ROUND(I898*H898,2)</f>
        <v>0</v>
      </c>
      <c r="BL898" s="19" t="s">
        <v>146</v>
      </c>
      <c r="BM898" s="231" t="s">
        <v>834</v>
      </c>
    </row>
    <row r="899" s="13" customFormat="1">
      <c r="A899" s="13"/>
      <c r="B899" s="233"/>
      <c r="C899" s="234"/>
      <c r="D899" s="235" t="s">
        <v>148</v>
      </c>
      <c r="E899" s="236" t="s">
        <v>1</v>
      </c>
      <c r="F899" s="237" t="s">
        <v>453</v>
      </c>
      <c r="G899" s="234"/>
      <c r="H899" s="236" t="s">
        <v>1</v>
      </c>
      <c r="I899" s="238"/>
      <c r="J899" s="234"/>
      <c r="K899" s="234"/>
      <c r="L899" s="239"/>
      <c r="M899" s="240"/>
      <c r="N899" s="241"/>
      <c r="O899" s="241"/>
      <c r="P899" s="241"/>
      <c r="Q899" s="241"/>
      <c r="R899" s="241"/>
      <c r="S899" s="241"/>
      <c r="T899" s="242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T899" s="243" t="s">
        <v>148</v>
      </c>
      <c r="AU899" s="243" t="s">
        <v>91</v>
      </c>
      <c r="AV899" s="13" t="s">
        <v>89</v>
      </c>
      <c r="AW899" s="13" t="s">
        <v>36</v>
      </c>
      <c r="AX899" s="13" t="s">
        <v>81</v>
      </c>
      <c r="AY899" s="243" t="s">
        <v>139</v>
      </c>
    </row>
    <row r="900" s="14" customFormat="1">
      <c r="A900" s="14"/>
      <c r="B900" s="244"/>
      <c r="C900" s="245"/>
      <c r="D900" s="235" t="s">
        <v>148</v>
      </c>
      <c r="E900" s="246" t="s">
        <v>1</v>
      </c>
      <c r="F900" s="247" t="s">
        <v>760</v>
      </c>
      <c r="G900" s="245"/>
      <c r="H900" s="248">
        <v>377.68000000000001</v>
      </c>
      <c r="I900" s="249"/>
      <c r="J900" s="245"/>
      <c r="K900" s="245"/>
      <c r="L900" s="250"/>
      <c r="M900" s="251"/>
      <c r="N900" s="252"/>
      <c r="O900" s="252"/>
      <c r="P900" s="252"/>
      <c r="Q900" s="252"/>
      <c r="R900" s="252"/>
      <c r="S900" s="252"/>
      <c r="T900" s="253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T900" s="254" t="s">
        <v>148</v>
      </c>
      <c r="AU900" s="254" t="s">
        <v>91</v>
      </c>
      <c r="AV900" s="14" t="s">
        <v>91</v>
      </c>
      <c r="AW900" s="14" t="s">
        <v>36</v>
      </c>
      <c r="AX900" s="14" t="s">
        <v>81</v>
      </c>
      <c r="AY900" s="254" t="s">
        <v>139</v>
      </c>
    </row>
    <row r="901" s="14" customFormat="1">
      <c r="A901" s="14"/>
      <c r="B901" s="244"/>
      <c r="C901" s="245"/>
      <c r="D901" s="235" t="s">
        <v>148</v>
      </c>
      <c r="E901" s="246" t="s">
        <v>1</v>
      </c>
      <c r="F901" s="247" t="s">
        <v>744</v>
      </c>
      <c r="G901" s="245"/>
      <c r="H901" s="248">
        <v>3.6600000000000001</v>
      </c>
      <c r="I901" s="249"/>
      <c r="J901" s="245"/>
      <c r="K901" s="245"/>
      <c r="L901" s="250"/>
      <c r="M901" s="251"/>
      <c r="N901" s="252"/>
      <c r="O901" s="252"/>
      <c r="P901" s="252"/>
      <c r="Q901" s="252"/>
      <c r="R901" s="252"/>
      <c r="S901" s="252"/>
      <c r="T901" s="253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T901" s="254" t="s">
        <v>148</v>
      </c>
      <c r="AU901" s="254" t="s">
        <v>91</v>
      </c>
      <c r="AV901" s="14" t="s">
        <v>91</v>
      </c>
      <c r="AW901" s="14" t="s">
        <v>36</v>
      </c>
      <c r="AX901" s="14" t="s">
        <v>81</v>
      </c>
      <c r="AY901" s="254" t="s">
        <v>139</v>
      </c>
    </row>
    <row r="902" s="14" customFormat="1">
      <c r="A902" s="14"/>
      <c r="B902" s="244"/>
      <c r="C902" s="245"/>
      <c r="D902" s="235" t="s">
        <v>148</v>
      </c>
      <c r="E902" s="246" t="s">
        <v>1</v>
      </c>
      <c r="F902" s="247" t="s">
        <v>745</v>
      </c>
      <c r="G902" s="245"/>
      <c r="H902" s="248">
        <v>10.6</v>
      </c>
      <c r="I902" s="249"/>
      <c r="J902" s="245"/>
      <c r="K902" s="245"/>
      <c r="L902" s="250"/>
      <c r="M902" s="251"/>
      <c r="N902" s="252"/>
      <c r="O902" s="252"/>
      <c r="P902" s="252"/>
      <c r="Q902" s="252"/>
      <c r="R902" s="252"/>
      <c r="S902" s="252"/>
      <c r="T902" s="253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T902" s="254" t="s">
        <v>148</v>
      </c>
      <c r="AU902" s="254" t="s">
        <v>91</v>
      </c>
      <c r="AV902" s="14" t="s">
        <v>91</v>
      </c>
      <c r="AW902" s="14" t="s">
        <v>36</v>
      </c>
      <c r="AX902" s="14" t="s">
        <v>81</v>
      </c>
      <c r="AY902" s="254" t="s">
        <v>139</v>
      </c>
    </row>
    <row r="903" s="14" customFormat="1">
      <c r="A903" s="14"/>
      <c r="B903" s="244"/>
      <c r="C903" s="245"/>
      <c r="D903" s="235" t="s">
        <v>148</v>
      </c>
      <c r="E903" s="246" t="s">
        <v>1</v>
      </c>
      <c r="F903" s="247" t="s">
        <v>761</v>
      </c>
      <c r="G903" s="245"/>
      <c r="H903" s="248">
        <v>11.119999999999999</v>
      </c>
      <c r="I903" s="249"/>
      <c r="J903" s="245"/>
      <c r="K903" s="245"/>
      <c r="L903" s="250"/>
      <c r="M903" s="251"/>
      <c r="N903" s="252"/>
      <c r="O903" s="252"/>
      <c r="P903" s="252"/>
      <c r="Q903" s="252"/>
      <c r="R903" s="252"/>
      <c r="S903" s="252"/>
      <c r="T903" s="253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T903" s="254" t="s">
        <v>148</v>
      </c>
      <c r="AU903" s="254" t="s">
        <v>91</v>
      </c>
      <c r="AV903" s="14" t="s">
        <v>91</v>
      </c>
      <c r="AW903" s="14" t="s">
        <v>36</v>
      </c>
      <c r="AX903" s="14" t="s">
        <v>81</v>
      </c>
      <c r="AY903" s="254" t="s">
        <v>139</v>
      </c>
    </row>
    <row r="904" s="14" customFormat="1">
      <c r="A904" s="14"/>
      <c r="B904" s="244"/>
      <c r="C904" s="245"/>
      <c r="D904" s="235" t="s">
        <v>148</v>
      </c>
      <c r="E904" s="246" t="s">
        <v>1</v>
      </c>
      <c r="F904" s="247" t="s">
        <v>750</v>
      </c>
      <c r="G904" s="245"/>
      <c r="H904" s="248">
        <v>11.369999999999999</v>
      </c>
      <c r="I904" s="249"/>
      <c r="J904" s="245"/>
      <c r="K904" s="245"/>
      <c r="L904" s="250"/>
      <c r="M904" s="251"/>
      <c r="N904" s="252"/>
      <c r="O904" s="252"/>
      <c r="P904" s="252"/>
      <c r="Q904" s="252"/>
      <c r="R904" s="252"/>
      <c r="S904" s="252"/>
      <c r="T904" s="253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T904" s="254" t="s">
        <v>148</v>
      </c>
      <c r="AU904" s="254" t="s">
        <v>91</v>
      </c>
      <c r="AV904" s="14" t="s">
        <v>91</v>
      </c>
      <c r="AW904" s="14" t="s">
        <v>36</v>
      </c>
      <c r="AX904" s="14" t="s">
        <v>81</v>
      </c>
      <c r="AY904" s="254" t="s">
        <v>139</v>
      </c>
    </row>
    <row r="905" s="15" customFormat="1">
      <c r="A905" s="15"/>
      <c r="B905" s="255"/>
      <c r="C905" s="256"/>
      <c r="D905" s="235" t="s">
        <v>148</v>
      </c>
      <c r="E905" s="257" t="s">
        <v>1</v>
      </c>
      <c r="F905" s="258" t="s">
        <v>151</v>
      </c>
      <c r="G905" s="256"/>
      <c r="H905" s="259">
        <v>414.43000000000001</v>
      </c>
      <c r="I905" s="260"/>
      <c r="J905" s="256"/>
      <c r="K905" s="256"/>
      <c r="L905" s="261"/>
      <c r="M905" s="262"/>
      <c r="N905" s="263"/>
      <c r="O905" s="263"/>
      <c r="P905" s="263"/>
      <c r="Q905" s="263"/>
      <c r="R905" s="263"/>
      <c r="S905" s="263"/>
      <c r="T905" s="264"/>
      <c r="U905" s="15"/>
      <c r="V905" s="15"/>
      <c r="W905" s="15"/>
      <c r="X905" s="15"/>
      <c r="Y905" s="15"/>
      <c r="Z905" s="15"/>
      <c r="AA905" s="15"/>
      <c r="AB905" s="15"/>
      <c r="AC905" s="15"/>
      <c r="AD905" s="15"/>
      <c r="AE905" s="15"/>
      <c r="AT905" s="265" t="s">
        <v>148</v>
      </c>
      <c r="AU905" s="265" t="s">
        <v>91</v>
      </c>
      <c r="AV905" s="15" t="s">
        <v>146</v>
      </c>
      <c r="AW905" s="15" t="s">
        <v>36</v>
      </c>
      <c r="AX905" s="15" t="s">
        <v>89</v>
      </c>
      <c r="AY905" s="265" t="s">
        <v>139</v>
      </c>
    </row>
    <row r="906" s="2" customFormat="1" ht="24.15" customHeight="1">
      <c r="A906" s="40"/>
      <c r="B906" s="41"/>
      <c r="C906" s="220" t="s">
        <v>835</v>
      </c>
      <c r="D906" s="220" t="s">
        <v>141</v>
      </c>
      <c r="E906" s="221" t="s">
        <v>836</v>
      </c>
      <c r="F906" s="222" t="s">
        <v>837</v>
      </c>
      <c r="G906" s="223" t="s">
        <v>498</v>
      </c>
      <c r="H906" s="224">
        <v>8</v>
      </c>
      <c r="I906" s="225"/>
      <c r="J906" s="226">
        <f>ROUND(I906*H906,2)</f>
        <v>0</v>
      </c>
      <c r="K906" s="222" t="s">
        <v>1</v>
      </c>
      <c r="L906" s="46"/>
      <c r="M906" s="227" t="s">
        <v>1</v>
      </c>
      <c r="N906" s="228" t="s">
        <v>46</v>
      </c>
      <c r="O906" s="93"/>
      <c r="P906" s="229">
        <f>O906*H906</f>
        <v>0</v>
      </c>
      <c r="Q906" s="229">
        <v>0.00021000000000000001</v>
      </c>
      <c r="R906" s="229">
        <f>Q906*H906</f>
        <v>0.0016800000000000001</v>
      </c>
      <c r="S906" s="229">
        <v>0</v>
      </c>
      <c r="T906" s="230">
        <f>S906*H906</f>
        <v>0</v>
      </c>
      <c r="U906" s="40"/>
      <c r="V906" s="40"/>
      <c r="W906" s="40"/>
      <c r="X906" s="40"/>
      <c r="Y906" s="40"/>
      <c r="Z906" s="40"/>
      <c r="AA906" s="40"/>
      <c r="AB906" s="40"/>
      <c r="AC906" s="40"/>
      <c r="AD906" s="40"/>
      <c r="AE906" s="40"/>
      <c r="AR906" s="231" t="s">
        <v>146</v>
      </c>
      <c r="AT906" s="231" t="s">
        <v>141</v>
      </c>
      <c r="AU906" s="231" t="s">
        <v>91</v>
      </c>
      <c r="AY906" s="19" t="s">
        <v>139</v>
      </c>
      <c r="BE906" s="232">
        <f>IF(N906="základní",J906,0)</f>
        <v>0</v>
      </c>
      <c r="BF906" s="232">
        <f>IF(N906="snížená",J906,0)</f>
        <v>0</v>
      </c>
      <c r="BG906" s="232">
        <f>IF(N906="zákl. přenesená",J906,0)</f>
        <v>0</v>
      </c>
      <c r="BH906" s="232">
        <f>IF(N906="sníž. přenesená",J906,0)</f>
        <v>0</v>
      </c>
      <c r="BI906" s="232">
        <f>IF(N906="nulová",J906,0)</f>
        <v>0</v>
      </c>
      <c r="BJ906" s="19" t="s">
        <v>89</v>
      </c>
      <c r="BK906" s="232">
        <f>ROUND(I906*H906,2)</f>
        <v>0</v>
      </c>
      <c r="BL906" s="19" t="s">
        <v>146</v>
      </c>
      <c r="BM906" s="231" t="s">
        <v>838</v>
      </c>
    </row>
    <row r="907" s="13" customFormat="1">
      <c r="A907" s="13"/>
      <c r="B907" s="233"/>
      <c r="C907" s="234"/>
      <c r="D907" s="235" t="s">
        <v>148</v>
      </c>
      <c r="E907" s="236" t="s">
        <v>1</v>
      </c>
      <c r="F907" s="237" t="s">
        <v>453</v>
      </c>
      <c r="G907" s="234"/>
      <c r="H907" s="236" t="s">
        <v>1</v>
      </c>
      <c r="I907" s="238"/>
      <c r="J907" s="234"/>
      <c r="K907" s="234"/>
      <c r="L907" s="239"/>
      <c r="M907" s="240"/>
      <c r="N907" s="241"/>
      <c r="O907" s="241"/>
      <c r="P907" s="241"/>
      <c r="Q907" s="241"/>
      <c r="R907" s="241"/>
      <c r="S907" s="241"/>
      <c r="T907" s="242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T907" s="243" t="s">
        <v>148</v>
      </c>
      <c r="AU907" s="243" t="s">
        <v>91</v>
      </c>
      <c r="AV907" s="13" t="s">
        <v>89</v>
      </c>
      <c r="AW907" s="13" t="s">
        <v>36</v>
      </c>
      <c r="AX907" s="13" t="s">
        <v>81</v>
      </c>
      <c r="AY907" s="243" t="s">
        <v>139</v>
      </c>
    </row>
    <row r="908" s="14" customFormat="1">
      <c r="A908" s="14"/>
      <c r="B908" s="244"/>
      <c r="C908" s="245"/>
      <c r="D908" s="235" t="s">
        <v>148</v>
      </c>
      <c r="E908" s="246" t="s">
        <v>1</v>
      </c>
      <c r="F908" s="247" t="s">
        <v>839</v>
      </c>
      <c r="G908" s="245"/>
      <c r="H908" s="248">
        <v>7</v>
      </c>
      <c r="I908" s="249"/>
      <c r="J908" s="245"/>
      <c r="K908" s="245"/>
      <c r="L908" s="250"/>
      <c r="M908" s="251"/>
      <c r="N908" s="252"/>
      <c r="O908" s="252"/>
      <c r="P908" s="252"/>
      <c r="Q908" s="252"/>
      <c r="R908" s="252"/>
      <c r="S908" s="252"/>
      <c r="T908" s="253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T908" s="254" t="s">
        <v>148</v>
      </c>
      <c r="AU908" s="254" t="s">
        <v>91</v>
      </c>
      <c r="AV908" s="14" t="s">
        <v>91</v>
      </c>
      <c r="AW908" s="14" t="s">
        <v>36</v>
      </c>
      <c r="AX908" s="14" t="s">
        <v>81</v>
      </c>
      <c r="AY908" s="254" t="s">
        <v>139</v>
      </c>
    </row>
    <row r="909" s="14" customFormat="1">
      <c r="A909" s="14"/>
      <c r="B909" s="244"/>
      <c r="C909" s="245"/>
      <c r="D909" s="235" t="s">
        <v>148</v>
      </c>
      <c r="E909" s="246" t="s">
        <v>1</v>
      </c>
      <c r="F909" s="247" t="s">
        <v>840</v>
      </c>
      <c r="G909" s="245"/>
      <c r="H909" s="248">
        <v>1</v>
      </c>
      <c r="I909" s="249"/>
      <c r="J909" s="245"/>
      <c r="K909" s="245"/>
      <c r="L909" s="250"/>
      <c r="M909" s="251"/>
      <c r="N909" s="252"/>
      <c r="O909" s="252"/>
      <c r="P909" s="252"/>
      <c r="Q909" s="252"/>
      <c r="R909" s="252"/>
      <c r="S909" s="252"/>
      <c r="T909" s="253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T909" s="254" t="s">
        <v>148</v>
      </c>
      <c r="AU909" s="254" t="s">
        <v>91</v>
      </c>
      <c r="AV909" s="14" t="s">
        <v>91</v>
      </c>
      <c r="AW909" s="14" t="s">
        <v>36</v>
      </c>
      <c r="AX909" s="14" t="s">
        <v>81</v>
      </c>
      <c r="AY909" s="254" t="s">
        <v>139</v>
      </c>
    </row>
    <row r="910" s="15" customFormat="1">
      <c r="A910" s="15"/>
      <c r="B910" s="255"/>
      <c r="C910" s="256"/>
      <c r="D910" s="235" t="s">
        <v>148</v>
      </c>
      <c r="E910" s="257" t="s">
        <v>1</v>
      </c>
      <c r="F910" s="258" t="s">
        <v>151</v>
      </c>
      <c r="G910" s="256"/>
      <c r="H910" s="259">
        <v>8</v>
      </c>
      <c r="I910" s="260"/>
      <c r="J910" s="256"/>
      <c r="K910" s="256"/>
      <c r="L910" s="261"/>
      <c r="M910" s="262"/>
      <c r="N910" s="263"/>
      <c r="O910" s="263"/>
      <c r="P910" s="263"/>
      <c r="Q910" s="263"/>
      <c r="R910" s="263"/>
      <c r="S910" s="263"/>
      <c r="T910" s="264"/>
      <c r="U910" s="15"/>
      <c r="V910" s="15"/>
      <c r="W910" s="15"/>
      <c r="X910" s="15"/>
      <c r="Y910" s="15"/>
      <c r="Z910" s="15"/>
      <c r="AA910" s="15"/>
      <c r="AB910" s="15"/>
      <c r="AC910" s="15"/>
      <c r="AD910" s="15"/>
      <c r="AE910" s="15"/>
      <c r="AT910" s="265" t="s">
        <v>148</v>
      </c>
      <c r="AU910" s="265" t="s">
        <v>91</v>
      </c>
      <c r="AV910" s="15" t="s">
        <v>146</v>
      </c>
      <c r="AW910" s="15" t="s">
        <v>36</v>
      </c>
      <c r="AX910" s="15" t="s">
        <v>89</v>
      </c>
      <c r="AY910" s="265" t="s">
        <v>139</v>
      </c>
    </row>
    <row r="911" s="2" customFormat="1" ht="16.5" customHeight="1">
      <c r="A911" s="40"/>
      <c r="B911" s="41"/>
      <c r="C911" s="220" t="s">
        <v>841</v>
      </c>
      <c r="D911" s="220" t="s">
        <v>141</v>
      </c>
      <c r="E911" s="221" t="s">
        <v>842</v>
      </c>
      <c r="F911" s="222" t="s">
        <v>843</v>
      </c>
      <c r="G911" s="223" t="s">
        <v>498</v>
      </c>
      <c r="H911" s="224">
        <v>24</v>
      </c>
      <c r="I911" s="225"/>
      <c r="J911" s="226">
        <f>ROUND(I911*H911,2)</f>
        <v>0</v>
      </c>
      <c r="K911" s="222" t="s">
        <v>1</v>
      </c>
      <c r="L911" s="46"/>
      <c r="M911" s="227" t="s">
        <v>1</v>
      </c>
      <c r="N911" s="228" t="s">
        <v>46</v>
      </c>
      <c r="O911" s="93"/>
      <c r="P911" s="229">
        <f>O911*H911</f>
        <v>0</v>
      </c>
      <c r="Q911" s="229">
        <v>0</v>
      </c>
      <c r="R911" s="229">
        <f>Q911*H911</f>
        <v>0</v>
      </c>
      <c r="S911" s="229">
        <v>0</v>
      </c>
      <c r="T911" s="230">
        <f>S911*H911</f>
        <v>0</v>
      </c>
      <c r="U911" s="40"/>
      <c r="V911" s="40"/>
      <c r="W911" s="40"/>
      <c r="X911" s="40"/>
      <c r="Y911" s="40"/>
      <c r="Z911" s="40"/>
      <c r="AA911" s="40"/>
      <c r="AB911" s="40"/>
      <c r="AC911" s="40"/>
      <c r="AD911" s="40"/>
      <c r="AE911" s="40"/>
      <c r="AR911" s="231" t="s">
        <v>146</v>
      </c>
      <c r="AT911" s="231" t="s">
        <v>141</v>
      </c>
      <c r="AU911" s="231" t="s">
        <v>91</v>
      </c>
      <c r="AY911" s="19" t="s">
        <v>139</v>
      </c>
      <c r="BE911" s="232">
        <f>IF(N911="základní",J911,0)</f>
        <v>0</v>
      </c>
      <c r="BF911" s="232">
        <f>IF(N911="snížená",J911,0)</f>
        <v>0</v>
      </c>
      <c r="BG911" s="232">
        <f>IF(N911="zákl. přenesená",J911,0)</f>
        <v>0</v>
      </c>
      <c r="BH911" s="232">
        <f>IF(N911="sníž. přenesená",J911,0)</f>
        <v>0</v>
      </c>
      <c r="BI911" s="232">
        <f>IF(N911="nulová",J911,0)</f>
        <v>0</v>
      </c>
      <c r="BJ911" s="19" t="s">
        <v>89</v>
      </c>
      <c r="BK911" s="232">
        <f>ROUND(I911*H911,2)</f>
        <v>0</v>
      </c>
      <c r="BL911" s="19" t="s">
        <v>146</v>
      </c>
      <c r="BM911" s="231" t="s">
        <v>844</v>
      </c>
    </row>
    <row r="912" s="13" customFormat="1">
      <c r="A912" s="13"/>
      <c r="B912" s="233"/>
      <c r="C912" s="234"/>
      <c r="D912" s="235" t="s">
        <v>148</v>
      </c>
      <c r="E912" s="236" t="s">
        <v>1</v>
      </c>
      <c r="F912" s="237" t="s">
        <v>453</v>
      </c>
      <c r="G912" s="234"/>
      <c r="H912" s="236" t="s">
        <v>1</v>
      </c>
      <c r="I912" s="238"/>
      <c r="J912" s="234"/>
      <c r="K912" s="234"/>
      <c r="L912" s="239"/>
      <c r="M912" s="240"/>
      <c r="N912" s="241"/>
      <c r="O912" s="241"/>
      <c r="P912" s="241"/>
      <c r="Q912" s="241"/>
      <c r="R912" s="241"/>
      <c r="S912" s="241"/>
      <c r="T912" s="242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T912" s="243" t="s">
        <v>148</v>
      </c>
      <c r="AU912" s="243" t="s">
        <v>91</v>
      </c>
      <c r="AV912" s="13" t="s">
        <v>89</v>
      </c>
      <c r="AW912" s="13" t="s">
        <v>36</v>
      </c>
      <c r="AX912" s="13" t="s">
        <v>81</v>
      </c>
      <c r="AY912" s="243" t="s">
        <v>139</v>
      </c>
    </row>
    <row r="913" s="14" customFormat="1">
      <c r="A913" s="14"/>
      <c r="B913" s="244"/>
      <c r="C913" s="245"/>
      <c r="D913" s="235" t="s">
        <v>148</v>
      </c>
      <c r="E913" s="246" t="s">
        <v>1</v>
      </c>
      <c r="F913" s="247" t="s">
        <v>845</v>
      </c>
      <c r="G913" s="245"/>
      <c r="H913" s="248">
        <v>19</v>
      </c>
      <c r="I913" s="249"/>
      <c r="J913" s="245"/>
      <c r="K913" s="245"/>
      <c r="L913" s="250"/>
      <c r="M913" s="251"/>
      <c r="N913" s="252"/>
      <c r="O913" s="252"/>
      <c r="P913" s="252"/>
      <c r="Q913" s="252"/>
      <c r="R913" s="252"/>
      <c r="S913" s="252"/>
      <c r="T913" s="253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T913" s="254" t="s">
        <v>148</v>
      </c>
      <c r="AU913" s="254" t="s">
        <v>91</v>
      </c>
      <c r="AV913" s="14" t="s">
        <v>91</v>
      </c>
      <c r="AW913" s="14" t="s">
        <v>36</v>
      </c>
      <c r="AX913" s="14" t="s">
        <v>81</v>
      </c>
      <c r="AY913" s="254" t="s">
        <v>139</v>
      </c>
    </row>
    <row r="914" s="14" customFormat="1">
      <c r="A914" s="14"/>
      <c r="B914" s="244"/>
      <c r="C914" s="245"/>
      <c r="D914" s="235" t="s">
        <v>148</v>
      </c>
      <c r="E914" s="246" t="s">
        <v>1</v>
      </c>
      <c r="F914" s="247" t="s">
        <v>773</v>
      </c>
      <c r="G914" s="245"/>
      <c r="H914" s="248">
        <v>1</v>
      </c>
      <c r="I914" s="249"/>
      <c r="J914" s="245"/>
      <c r="K914" s="245"/>
      <c r="L914" s="250"/>
      <c r="M914" s="251"/>
      <c r="N914" s="252"/>
      <c r="O914" s="252"/>
      <c r="P914" s="252"/>
      <c r="Q914" s="252"/>
      <c r="R914" s="252"/>
      <c r="S914" s="252"/>
      <c r="T914" s="253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T914" s="254" t="s">
        <v>148</v>
      </c>
      <c r="AU914" s="254" t="s">
        <v>91</v>
      </c>
      <c r="AV914" s="14" t="s">
        <v>91</v>
      </c>
      <c r="AW914" s="14" t="s">
        <v>36</v>
      </c>
      <c r="AX914" s="14" t="s">
        <v>81</v>
      </c>
      <c r="AY914" s="254" t="s">
        <v>139</v>
      </c>
    </row>
    <row r="915" s="14" customFormat="1">
      <c r="A915" s="14"/>
      <c r="B915" s="244"/>
      <c r="C915" s="245"/>
      <c r="D915" s="235" t="s">
        <v>148</v>
      </c>
      <c r="E915" s="246" t="s">
        <v>1</v>
      </c>
      <c r="F915" s="247" t="s">
        <v>774</v>
      </c>
      <c r="G915" s="245"/>
      <c r="H915" s="248">
        <v>1</v>
      </c>
      <c r="I915" s="249"/>
      <c r="J915" s="245"/>
      <c r="K915" s="245"/>
      <c r="L915" s="250"/>
      <c r="M915" s="251"/>
      <c r="N915" s="252"/>
      <c r="O915" s="252"/>
      <c r="P915" s="252"/>
      <c r="Q915" s="252"/>
      <c r="R915" s="252"/>
      <c r="S915" s="252"/>
      <c r="T915" s="253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T915" s="254" t="s">
        <v>148</v>
      </c>
      <c r="AU915" s="254" t="s">
        <v>91</v>
      </c>
      <c r="AV915" s="14" t="s">
        <v>91</v>
      </c>
      <c r="AW915" s="14" t="s">
        <v>36</v>
      </c>
      <c r="AX915" s="14" t="s">
        <v>81</v>
      </c>
      <c r="AY915" s="254" t="s">
        <v>139</v>
      </c>
    </row>
    <row r="916" s="14" customFormat="1">
      <c r="A916" s="14"/>
      <c r="B916" s="244"/>
      <c r="C916" s="245"/>
      <c r="D916" s="235" t="s">
        <v>148</v>
      </c>
      <c r="E916" s="246" t="s">
        <v>1</v>
      </c>
      <c r="F916" s="247" t="s">
        <v>846</v>
      </c>
      <c r="G916" s="245"/>
      <c r="H916" s="248">
        <v>2</v>
      </c>
      <c r="I916" s="249"/>
      <c r="J916" s="245"/>
      <c r="K916" s="245"/>
      <c r="L916" s="250"/>
      <c r="M916" s="251"/>
      <c r="N916" s="252"/>
      <c r="O916" s="252"/>
      <c r="P916" s="252"/>
      <c r="Q916" s="252"/>
      <c r="R916" s="252"/>
      <c r="S916" s="252"/>
      <c r="T916" s="253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T916" s="254" t="s">
        <v>148</v>
      </c>
      <c r="AU916" s="254" t="s">
        <v>91</v>
      </c>
      <c r="AV916" s="14" t="s">
        <v>91</v>
      </c>
      <c r="AW916" s="14" t="s">
        <v>36</v>
      </c>
      <c r="AX916" s="14" t="s">
        <v>81</v>
      </c>
      <c r="AY916" s="254" t="s">
        <v>139</v>
      </c>
    </row>
    <row r="917" s="14" customFormat="1">
      <c r="A917" s="14"/>
      <c r="B917" s="244"/>
      <c r="C917" s="245"/>
      <c r="D917" s="235" t="s">
        <v>148</v>
      </c>
      <c r="E917" s="246" t="s">
        <v>1</v>
      </c>
      <c r="F917" s="247" t="s">
        <v>776</v>
      </c>
      <c r="G917" s="245"/>
      <c r="H917" s="248">
        <v>1</v>
      </c>
      <c r="I917" s="249"/>
      <c r="J917" s="245"/>
      <c r="K917" s="245"/>
      <c r="L917" s="250"/>
      <c r="M917" s="251"/>
      <c r="N917" s="252"/>
      <c r="O917" s="252"/>
      <c r="P917" s="252"/>
      <c r="Q917" s="252"/>
      <c r="R917" s="252"/>
      <c r="S917" s="252"/>
      <c r="T917" s="253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T917" s="254" t="s">
        <v>148</v>
      </c>
      <c r="AU917" s="254" t="s">
        <v>91</v>
      </c>
      <c r="AV917" s="14" t="s">
        <v>91</v>
      </c>
      <c r="AW917" s="14" t="s">
        <v>36</v>
      </c>
      <c r="AX917" s="14" t="s">
        <v>81</v>
      </c>
      <c r="AY917" s="254" t="s">
        <v>139</v>
      </c>
    </row>
    <row r="918" s="15" customFormat="1">
      <c r="A918" s="15"/>
      <c r="B918" s="255"/>
      <c r="C918" s="256"/>
      <c r="D918" s="235" t="s">
        <v>148</v>
      </c>
      <c r="E918" s="257" t="s">
        <v>1</v>
      </c>
      <c r="F918" s="258" t="s">
        <v>151</v>
      </c>
      <c r="G918" s="256"/>
      <c r="H918" s="259">
        <v>24</v>
      </c>
      <c r="I918" s="260"/>
      <c r="J918" s="256"/>
      <c r="K918" s="256"/>
      <c r="L918" s="261"/>
      <c r="M918" s="262"/>
      <c r="N918" s="263"/>
      <c r="O918" s="263"/>
      <c r="P918" s="263"/>
      <c r="Q918" s="263"/>
      <c r="R918" s="263"/>
      <c r="S918" s="263"/>
      <c r="T918" s="264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  <c r="AE918" s="15"/>
      <c r="AT918" s="265" t="s">
        <v>148</v>
      </c>
      <c r="AU918" s="265" t="s">
        <v>91</v>
      </c>
      <c r="AV918" s="15" t="s">
        <v>146</v>
      </c>
      <c r="AW918" s="15" t="s">
        <v>36</v>
      </c>
      <c r="AX918" s="15" t="s">
        <v>89</v>
      </c>
      <c r="AY918" s="265" t="s">
        <v>139</v>
      </c>
    </row>
    <row r="919" s="2" customFormat="1" ht="24.15" customHeight="1">
      <c r="A919" s="40"/>
      <c r="B919" s="41"/>
      <c r="C919" s="281" t="s">
        <v>847</v>
      </c>
      <c r="D919" s="281" t="s">
        <v>317</v>
      </c>
      <c r="E919" s="282" t="s">
        <v>848</v>
      </c>
      <c r="F919" s="283" t="s">
        <v>849</v>
      </c>
      <c r="G919" s="284" t="s">
        <v>498</v>
      </c>
      <c r="H919" s="285">
        <v>6</v>
      </c>
      <c r="I919" s="286"/>
      <c r="J919" s="287">
        <f>ROUND(I919*H919,2)</f>
        <v>0</v>
      </c>
      <c r="K919" s="283" t="s">
        <v>145</v>
      </c>
      <c r="L919" s="288"/>
      <c r="M919" s="289" t="s">
        <v>1</v>
      </c>
      <c r="N919" s="290" t="s">
        <v>46</v>
      </c>
      <c r="O919" s="93"/>
      <c r="P919" s="229">
        <f>O919*H919</f>
        <v>0</v>
      </c>
      <c r="Q919" s="229">
        <v>0.00010000000000000001</v>
      </c>
      <c r="R919" s="229">
        <f>Q919*H919</f>
        <v>0.00060000000000000006</v>
      </c>
      <c r="S919" s="229">
        <v>0</v>
      </c>
      <c r="T919" s="230">
        <f>S919*H919</f>
        <v>0</v>
      </c>
      <c r="U919" s="40"/>
      <c r="V919" s="40"/>
      <c r="W919" s="40"/>
      <c r="X919" s="40"/>
      <c r="Y919" s="40"/>
      <c r="Z919" s="40"/>
      <c r="AA919" s="40"/>
      <c r="AB919" s="40"/>
      <c r="AC919" s="40"/>
      <c r="AD919" s="40"/>
      <c r="AE919" s="40"/>
      <c r="AR919" s="231" t="s">
        <v>200</v>
      </c>
      <c r="AT919" s="231" t="s">
        <v>317</v>
      </c>
      <c r="AU919" s="231" t="s">
        <v>91</v>
      </c>
      <c r="AY919" s="19" t="s">
        <v>139</v>
      </c>
      <c r="BE919" s="232">
        <f>IF(N919="základní",J919,0)</f>
        <v>0</v>
      </c>
      <c r="BF919" s="232">
        <f>IF(N919="snížená",J919,0)</f>
        <v>0</v>
      </c>
      <c r="BG919" s="232">
        <f>IF(N919="zákl. přenesená",J919,0)</f>
        <v>0</v>
      </c>
      <c r="BH919" s="232">
        <f>IF(N919="sníž. přenesená",J919,0)</f>
        <v>0</v>
      </c>
      <c r="BI919" s="232">
        <f>IF(N919="nulová",J919,0)</f>
        <v>0</v>
      </c>
      <c r="BJ919" s="19" t="s">
        <v>89</v>
      </c>
      <c r="BK919" s="232">
        <f>ROUND(I919*H919,2)</f>
        <v>0</v>
      </c>
      <c r="BL919" s="19" t="s">
        <v>146</v>
      </c>
      <c r="BM919" s="231" t="s">
        <v>850</v>
      </c>
    </row>
    <row r="920" s="14" customFormat="1">
      <c r="A920" s="14"/>
      <c r="B920" s="244"/>
      <c r="C920" s="245"/>
      <c r="D920" s="235" t="s">
        <v>148</v>
      </c>
      <c r="E920" s="246" t="s">
        <v>1</v>
      </c>
      <c r="F920" s="247" t="s">
        <v>851</v>
      </c>
      <c r="G920" s="245"/>
      <c r="H920" s="248">
        <v>2</v>
      </c>
      <c r="I920" s="249"/>
      <c r="J920" s="245"/>
      <c r="K920" s="245"/>
      <c r="L920" s="250"/>
      <c r="M920" s="251"/>
      <c r="N920" s="252"/>
      <c r="O920" s="252"/>
      <c r="P920" s="252"/>
      <c r="Q920" s="252"/>
      <c r="R920" s="252"/>
      <c r="S920" s="252"/>
      <c r="T920" s="253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T920" s="254" t="s">
        <v>148</v>
      </c>
      <c r="AU920" s="254" t="s">
        <v>91</v>
      </c>
      <c r="AV920" s="14" t="s">
        <v>91</v>
      </c>
      <c r="AW920" s="14" t="s">
        <v>36</v>
      </c>
      <c r="AX920" s="14" t="s">
        <v>81</v>
      </c>
      <c r="AY920" s="254" t="s">
        <v>139</v>
      </c>
    </row>
    <row r="921" s="14" customFormat="1">
      <c r="A921" s="14"/>
      <c r="B921" s="244"/>
      <c r="C921" s="245"/>
      <c r="D921" s="235" t="s">
        <v>148</v>
      </c>
      <c r="E921" s="246" t="s">
        <v>1</v>
      </c>
      <c r="F921" s="247" t="s">
        <v>852</v>
      </c>
      <c r="G921" s="245"/>
      <c r="H921" s="248">
        <v>4</v>
      </c>
      <c r="I921" s="249"/>
      <c r="J921" s="245"/>
      <c r="K921" s="245"/>
      <c r="L921" s="250"/>
      <c r="M921" s="251"/>
      <c r="N921" s="252"/>
      <c r="O921" s="252"/>
      <c r="P921" s="252"/>
      <c r="Q921" s="252"/>
      <c r="R921" s="252"/>
      <c r="S921" s="252"/>
      <c r="T921" s="253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T921" s="254" t="s">
        <v>148</v>
      </c>
      <c r="AU921" s="254" t="s">
        <v>91</v>
      </c>
      <c r="AV921" s="14" t="s">
        <v>91</v>
      </c>
      <c r="AW921" s="14" t="s">
        <v>36</v>
      </c>
      <c r="AX921" s="14" t="s">
        <v>81</v>
      </c>
      <c r="AY921" s="254" t="s">
        <v>139</v>
      </c>
    </row>
    <row r="922" s="15" customFormat="1">
      <c r="A922" s="15"/>
      <c r="B922" s="255"/>
      <c r="C922" s="256"/>
      <c r="D922" s="235" t="s">
        <v>148</v>
      </c>
      <c r="E922" s="257" t="s">
        <v>1</v>
      </c>
      <c r="F922" s="258" t="s">
        <v>151</v>
      </c>
      <c r="G922" s="256"/>
      <c r="H922" s="259">
        <v>6</v>
      </c>
      <c r="I922" s="260"/>
      <c r="J922" s="256"/>
      <c r="K922" s="256"/>
      <c r="L922" s="261"/>
      <c r="M922" s="262"/>
      <c r="N922" s="263"/>
      <c r="O922" s="263"/>
      <c r="P922" s="263"/>
      <c r="Q922" s="263"/>
      <c r="R922" s="263"/>
      <c r="S922" s="263"/>
      <c r="T922" s="264"/>
      <c r="U922" s="15"/>
      <c r="V922" s="15"/>
      <c r="W922" s="15"/>
      <c r="X922" s="15"/>
      <c r="Y922" s="15"/>
      <c r="Z922" s="15"/>
      <c r="AA922" s="15"/>
      <c r="AB922" s="15"/>
      <c r="AC922" s="15"/>
      <c r="AD922" s="15"/>
      <c r="AE922" s="15"/>
      <c r="AT922" s="265" t="s">
        <v>148</v>
      </c>
      <c r="AU922" s="265" t="s">
        <v>91</v>
      </c>
      <c r="AV922" s="15" t="s">
        <v>146</v>
      </c>
      <c r="AW922" s="15" t="s">
        <v>36</v>
      </c>
      <c r="AX922" s="15" t="s">
        <v>89</v>
      </c>
      <c r="AY922" s="265" t="s">
        <v>139</v>
      </c>
    </row>
    <row r="923" s="2" customFormat="1" ht="24.15" customHeight="1">
      <c r="A923" s="40"/>
      <c r="B923" s="41"/>
      <c r="C923" s="281" t="s">
        <v>853</v>
      </c>
      <c r="D923" s="281" t="s">
        <v>317</v>
      </c>
      <c r="E923" s="282" t="s">
        <v>854</v>
      </c>
      <c r="F923" s="283" t="s">
        <v>855</v>
      </c>
      <c r="G923" s="284" t="s">
        <v>498</v>
      </c>
      <c r="H923" s="285">
        <v>5</v>
      </c>
      <c r="I923" s="286"/>
      <c r="J923" s="287">
        <f>ROUND(I923*H923,2)</f>
        <v>0</v>
      </c>
      <c r="K923" s="283" t="s">
        <v>145</v>
      </c>
      <c r="L923" s="288"/>
      <c r="M923" s="289" t="s">
        <v>1</v>
      </c>
      <c r="N923" s="290" t="s">
        <v>46</v>
      </c>
      <c r="O923" s="93"/>
      <c r="P923" s="229">
        <f>O923*H923</f>
        <v>0</v>
      </c>
      <c r="Q923" s="229">
        <v>0.00020000000000000001</v>
      </c>
      <c r="R923" s="229">
        <f>Q923*H923</f>
        <v>0.001</v>
      </c>
      <c r="S923" s="229">
        <v>0</v>
      </c>
      <c r="T923" s="230">
        <f>S923*H923</f>
        <v>0</v>
      </c>
      <c r="U923" s="40"/>
      <c r="V923" s="40"/>
      <c r="W923" s="40"/>
      <c r="X923" s="40"/>
      <c r="Y923" s="40"/>
      <c r="Z923" s="40"/>
      <c r="AA923" s="40"/>
      <c r="AB923" s="40"/>
      <c r="AC923" s="40"/>
      <c r="AD923" s="40"/>
      <c r="AE923" s="40"/>
      <c r="AR923" s="231" t="s">
        <v>200</v>
      </c>
      <c r="AT923" s="231" t="s">
        <v>317</v>
      </c>
      <c r="AU923" s="231" t="s">
        <v>91</v>
      </c>
      <c r="AY923" s="19" t="s">
        <v>139</v>
      </c>
      <c r="BE923" s="232">
        <f>IF(N923="základní",J923,0)</f>
        <v>0</v>
      </c>
      <c r="BF923" s="232">
        <f>IF(N923="snížená",J923,0)</f>
        <v>0</v>
      </c>
      <c r="BG923" s="232">
        <f>IF(N923="zákl. přenesená",J923,0)</f>
        <v>0</v>
      </c>
      <c r="BH923" s="232">
        <f>IF(N923="sníž. přenesená",J923,0)</f>
        <v>0</v>
      </c>
      <c r="BI923" s="232">
        <f>IF(N923="nulová",J923,0)</f>
        <v>0</v>
      </c>
      <c r="BJ923" s="19" t="s">
        <v>89</v>
      </c>
      <c r="BK923" s="232">
        <f>ROUND(I923*H923,2)</f>
        <v>0</v>
      </c>
      <c r="BL923" s="19" t="s">
        <v>146</v>
      </c>
      <c r="BM923" s="231" t="s">
        <v>856</v>
      </c>
    </row>
    <row r="924" s="14" customFormat="1">
      <c r="A924" s="14"/>
      <c r="B924" s="244"/>
      <c r="C924" s="245"/>
      <c r="D924" s="235" t="s">
        <v>148</v>
      </c>
      <c r="E924" s="246" t="s">
        <v>1</v>
      </c>
      <c r="F924" s="247" t="s">
        <v>857</v>
      </c>
      <c r="G924" s="245"/>
      <c r="H924" s="248">
        <v>5</v>
      </c>
      <c r="I924" s="249"/>
      <c r="J924" s="245"/>
      <c r="K924" s="245"/>
      <c r="L924" s="250"/>
      <c r="M924" s="251"/>
      <c r="N924" s="252"/>
      <c r="O924" s="252"/>
      <c r="P924" s="252"/>
      <c r="Q924" s="252"/>
      <c r="R924" s="252"/>
      <c r="S924" s="252"/>
      <c r="T924" s="253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T924" s="254" t="s">
        <v>148</v>
      </c>
      <c r="AU924" s="254" t="s">
        <v>91</v>
      </c>
      <c r="AV924" s="14" t="s">
        <v>91</v>
      </c>
      <c r="AW924" s="14" t="s">
        <v>36</v>
      </c>
      <c r="AX924" s="14" t="s">
        <v>81</v>
      </c>
      <c r="AY924" s="254" t="s">
        <v>139</v>
      </c>
    </row>
    <row r="925" s="15" customFormat="1">
      <c r="A925" s="15"/>
      <c r="B925" s="255"/>
      <c r="C925" s="256"/>
      <c r="D925" s="235" t="s">
        <v>148</v>
      </c>
      <c r="E925" s="257" t="s">
        <v>1</v>
      </c>
      <c r="F925" s="258" t="s">
        <v>151</v>
      </c>
      <c r="G925" s="256"/>
      <c r="H925" s="259">
        <v>5</v>
      </c>
      <c r="I925" s="260"/>
      <c r="J925" s="256"/>
      <c r="K925" s="256"/>
      <c r="L925" s="261"/>
      <c r="M925" s="262"/>
      <c r="N925" s="263"/>
      <c r="O925" s="263"/>
      <c r="P925" s="263"/>
      <c r="Q925" s="263"/>
      <c r="R925" s="263"/>
      <c r="S925" s="263"/>
      <c r="T925" s="264"/>
      <c r="U925" s="15"/>
      <c r="V925" s="15"/>
      <c r="W925" s="15"/>
      <c r="X925" s="15"/>
      <c r="Y925" s="15"/>
      <c r="Z925" s="15"/>
      <c r="AA925" s="15"/>
      <c r="AB925" s="15"/>
      <c r="AC925" s="15"/>
      <c r="AD925" s="15"/>
      <c r="AE925" s="15"/>
      <c r="AT925" s="265" t="s">
        <v>148</v>
      </c>
      <c r="AU925" s="265" t="s">
        <v>91</v>
      </c>
      <c r="AV925" s="15" t="s">
        <v>146</v>
      </c>
      <c r="AW925" s="15" t="s">
        <v>36</v>
      </c>
      <c r="AX925" s="15" t="s">
        <v>89</v>
      </c>
      <c r="AY925" s="265" t="s">
        <v>139</v>
      </c>
    </row>
    <row r="926" s="2" customFormat="1" ht="24.15" customHeight="1">
      <c r="A926" s="40"/>
      <c r="B926" s="41"/>
      <c r="C926" s="281" t="s">
        <v>858</v>
      </c>
      <c r="D926" s="281" t="s">
        <v>317</v>
      </c>
      <c r="E926" s="282" t="s">
        <v>859</v>
      </c>
      <c r="F926" s="283" t="s">
        <v>860</v>
      </c>
      <c r="G926" s="284" t="s">
        <v>498</v>
      </c>
      <c r="H926" s="285">
        <v>9</v>
      </c>
      <c r="I926" s="286"/>
      <c r="J926" s="287">
        <f>ROUND(I926*H926,2)</f>
        <v>0</v>
      </c>
      <c r="K926" s="283" t="s">
        <v>145</v>
      </c>
      <c r="L926" s="288"/>
      <c r="M926" s="289" t="s">
        <v>1</v>
      </c>
      <c r="N926" s="290" t="s">
        <v>46</v>
      </c>
      <c r="O926" s="93"/>
      <c r="P926" s="229">
        <f>O926*H926</f>
        <v>0</v>
      </c>
      <c r="Q926" s="229">
        <v>0.00020000000000000001</v>
      </c>
      <c r="R926" s="229">
        <f>Q926*H926</f>
        <v>0.0018000000000000002</v>
      </c>
      <c r="S926" s="229">
        <v>0</v>
      </c>
      <c r="T926" s="230">
        <f>S926*H926</f>
        <v>0</v>
      </c>
      <c r="U926" s="40"/>
      <c r="V926" s="40"/>
      <c r="W926" s="40"/>
      <c r="X926" s="40"/>
      <c r="Y926" s="40"/>
      <c r="Z926" s="40"/>
      <c r="AA926" s="40"/>
      <c r="AB926" s="40"/>
      <c r="AC926" s="40"/>
      <c r="AD926" s="40"/>
      <c r="AE926" s="40"/>
      <c r="AR926" s="231" t="s">
        <v>200</v>
      </c>
      <c r="AT926" s="231" t="s">
        <v>317</v>
      </c>
      <c r="AU926" s="231" t="s">
        <v>91</v>
      </c>
      <c r="AY926" s="19" t="s">
        <v>139</v>
      </c>
      <c r="BE926" s="232">
        <f>IF(N926="základní",J926,0)</f>
        <v>0</v>
      </c>
      <c r="BF926" s="232">
        <f>IF(N926="snížená",J926,0)</f>
        <v>0</v>
      </c>
      <c r="BG926" s="232">
        <f>IF(N926="zákl. přenesená",J926,0)</f>
        <v>0</v>
      </c>
      <c r="BH926" s="232">
        <f>IF(N926="sníž. přenesená",J926,0)</f>
        <v>0</v>
      </c>
      <c r="BI926" s="232">
        <f>IF(N926="nulová",J926,0)</f>
        <v>0</v>
      </c>
      <c r="BJ926" s="19" t="s">
        <v>89</v>
      </c>
      <c r="BK926" s="232">
        <f>ROUND(I926*H926,2)</f>
        <v>0</v>
      </c>
      <c r="BL926" s="19" t="s">
        <v>146</v>
      </c>
      <c r="BM926" s="231" t="s">
        <v>861</v>
      </c>
    </row>
    <row r="927" s="14" customFormat="1">
      <c r="A927" s="14"/>
      <c r="B927" s="244"/>
      <c r="C927" s="245"/>
      <c r="D927" s="235" t="s">
        <v>148</v>
      </c>
      <c r="E927" s="246" t="s">
        <v>1</v>
      </c>
      <c r="F927" s="247" t="s">
        <v>862</v>
      </c>
      <c r="G927" s="245"/>
      <c r="H927" s="248">
        <v>9</v>
      </c>
      <c r="I927" s="249"/>
      <c r="J927" s="245"/>
      <c r="K927" s="245"/>
      <c r="L927" s="250"/>
      <c r="M927" s="251"/>
      <c r="N927" s="252"/>
      <c r="O927" s="252"/>
      <c r="P927" s="252"/>
      <c r="Q927" s="252"/>
      <c r="R927" s="252"/>
      <c r="S927" s="252"/>
      <c r="T927" s="253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T927" s="254" t="s">
        <v>148</v>
      </c>
      <c r="AU927" s="254" t="s">
        <v>91</v>
      </c>
      <c r="AV927" s="14" t="s">
        <v>91</v>
      </c>
      <c r="AW927" s="14" t="s">
        <v>36</v>
      </c>
      <c r="AX927" s="14" t="s">
        <v>81</v>
      </c>
      <c r="AY927" s="254" t="s">
        <v>139</v>
      </c>
    </row>
    <row r="928" s="15" customFormat="1">
      <c r="A928" s="15"/>
      <c r="B928" s="255"/>
      <c r="C928" s="256"/>
      <c r="D928" s="235" t="s">
        <v>148</v>
      </c>
      <c r="E928" s="257" t="s">
        <v>1</v>
      </c>
      <c r="F928" s="258" t="s">
        <v>151</v>
      </c>
      <c r="G928" s="256"/>
      <c r="H928" s="259">
        <v>9</v>
      </c>
      <c r="I928" s="260"/>
      <c r="J928" s="256"/>
      <c r="K928" s="256"/>
      <c r="L928" s="261"/>
      <c r="M928" s="262"/>
      <c r="N928" s="263"/>
      <c r="O928" s="263"/>
      <c r="P928" s="263"/>
      <c r="Q928" s="263"/>
      <c r="R928" s="263"/>
      <c r="S928" s="263"/>
      <c r="T928" s="264"/>
      <c r="U928" s="15"/>
      <c r="V928" s="15"/>
      <c r="W928" s="15"/>
      <c r="X928" s="15"/>
      <c r="Y928" s="15"/>
      <c r="Z928" s="15"/>
      <c r="AA928" s="15"/>
      <c r="AB928" s="15"/>
      <c r="AC928" s="15"/>
      <c r="AD928" s="15"/>
      <c r="AE928" s="15"/>
      <c r="AT928" s="265" t="s">
        <v>148</v>
      </c>
      <c r="AU928" s="265" t="s">
        <v>91</v>
      </c>
      <c r="AV928" s="15" t="s">
        <v>146</v>
      </c>
      <c r="AW928" s="15" t="s">
        <v>36</v>
      </c>
      <c r="AX928" s="15" t="s">
        <v>89</v>
      </c>
      <c r="AY928" s="265" t="s">
        <v>139</v>
      </c>
    </row>
    <row r="929" s="2" customFormat="1" ht="24.15" customHeight="1">
      <c r="A929" s="40"/>
      <c r="B929" s="41"/>
      <c r="C929" s="281" t="s">
        <v>863</v>
      </c>
      <c r="D929" s="281" t="s">
        <v>317</v>
      </c>
      <c r="E929" s="282" t="s">
        <v>864</v>
      </c>
      <c r="F929" s="283" t="s">
        <v>865</v>
      </c>
      <c r="G929" s="284" t="s">
        <v>498</v>
      </c>
      <c r="H929" s="285">
        <v>1</v>
      </c>
      <c r="I929" s="286"/>
      <c r="J929" s="287">
        <f>ROUND(I929*H929,2)</f>
        <v>0</v>
      </c>
      <c r="K929" s="283" t="s">
        <v>1</v>
      </c>
      <c r="L929" s="288"/>
      <c r="M929" s="289" t="s">
        <v>1</v>
      </c>
      <c r="N929" s="290" t="s">
        <v>46</v>
      </c>
      <c r="O929" s="93"/>
      <c r="P929" s="229">
        <f>O929*H929</f>
        <v>0</v>
      </c>
      <c r="Q929" s="229">
        <v>0.00020000000000000001</v>
      </c>
      <c r="R929" s="229">
        <f>Q929*H929</f>
        <v>0.00020000000000000001</v>
      </c>
      <c r="S929" s="229">
        <v>0</v>
      </c>
      <c r="T929" s="230">
        <f>S929*H929</f>
        <v>0</v>
      </c>
      <c r="U929" s="40"/>
      <c r="V929" s="40"/>
      <c r="W929" s="40"/>
      <c r="X929" s="40"/>
      <c r="Y929" s="40"/>
      <c r="Z929" s="40"/>
      <c r="AA929" s="40"/>
      <c r="AB929" s="40"/>
      <c r="AC929" s="40"/>
      <c r="AD929" s="40"/>
      <c r="AE929" s="40"/>
      <c r="AR929" s="231" t="s">
        <v>200</v>
      </c>
      <c r="AT929" s="231" t="s">
        <v>317</v>
      </c>
      <c r="AU929" s="231" t="s">
        <v>91</v>
      </c>
      <c r="AY929" s="19" t="s">
        <v>139</v>
      </c>
      <c r="BE929" s="232">
        <f>IF(N929="základní",J929,0)</f>
        <v>0</v>
      </c>
      <c r="BF929" s="232">
        <f>IF(N929="snížená",J929,0)</f>
        <v>0</v>
      </c>
      <c r="BG929" s="232">
        <f>IF(N929="zákl. přenesená",J929,0)</f>
        <v>0</v>
      </c>
      <c r="BH929" s="232">
        <f>IF(N929="sníž. přenesená",J929,0)</f>
        <v>0</v>
      </c>
      <c r="BI929" s="232">
        <f>IF(N929="nulová",J929,0)</f>
        <v>0</v>
      </c>
      <c r="BJ929" s="19" t="s">
        <v>89</v>
      </c>
      <c r="BK929" s="232">
        <f>ROUND(I929*H929,2)</f>
        <v>0</v>
      </c>
      <c r="BL929" s="19" t="s">
        <v>146</v>
      </c>
      <c r="BM929" s="231" t="s">
        <v>866</v>
      </c>
    </row>
    <row r="930" s="14" customFormat="1">
      <c r="A930" s="14"/>
      <c r="B930" s="244"/>
      <c r="C930" s="245"/>
      <c r="D930" s="235" t="s">
        <v>148</v>
      </c>
      <c r="E930" s="246" t="s">
        <v>1</v>
      </c>
      <c r="F930" s="247" t="s">
        <v>867</v>
      </c>
      <c r="G930" s="245"/>
      <c r="H930" s="248">
        <v>1</v>
      </c>
      <c r="I930" s="249"/>
      <c r="J930" s="245"/>
      <c r="K930" s="245"/>
      <c r="L930" s="250"/>
      <c r="M930" s="251"/>
      <c r="N930" s="252"/>
      <c r="O930" s="252"/>
      <c r="P930" s="252"/>
      <c r="Q930" s="252"/>
      <c r="R930" s="252"/>
      <c r="S930" s="252"/>
      <c r="T930" s="253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T930" s="254" t="s">
        <v>148</v>
      </c>
      <c r="AU930" s="254" t="s">
        <v>91</v>
      </c>
      <c r="AV930" s="14" t="s">
        <v>91</v>
      </c>
      <c r="AW930" s="14" t="s">
        <v>36</v>
      </c>
      <c r="AX930" s="14" t="s">
        <v>81</v>
      </c>
      <c r="AY930" s="254" t="s">
        <v>139</v>
      </c>
    </row>
    <row r="931" s="15" customFormat="1">
      <c r="A931" s="15"/>
      <c r="B931" s="255"/>
      <c r="C931" s="256"/>
      <c r="D931" s="235" t="s">
        <v>148</v>
      </c>
      <c r="E931" s="257" t="s">
        <v>1</v>
      </c>
      <c r="F931" s="258" t="s">
        <v>151</v>
      </c>
      <c r="G931" s="256"/>
      <c r="H931" s="259">
        <v>1</v>
      </c>
      <c r="I931" s="260"/>
      <c r="J931" s="256"/>
      <c r="K931" s="256"/>
      <c r="L931" s="261"/>
      <c r="M931" s="262"/>
      <c r="N931" s="263"/>
      <c r="O931" s="263"/>
      <c r="P931" s="263"/>
      <c r="Q931" s="263"/>
      <c r="R931" s="263"/>
      <c r="S931" s="263"/>
      <c r="T931" s="264"/>
      <c r="U931" s="15"/>
      <c r="V931" s="15"/>
      <c r="W931" s="15"/>
      <c r="X931" s="15"/>
      <c r="Y931" s="15"/>
      <c r="Z931" s="15"/>
      <c r="AA931" s="15"/>
      <c r="AB931" s="15"/>
      <c r="AC931" s="15"/>
      <c r="AD931" s="15"/>
      <c r="AE931" s="15"/>
      <c r="AT931" s="265" t="s">
        <v>148</v>
      </c>
      <c r="AU931" s="265" t="s">
        <v>91</v>
      </c>
      <c r="AV931" s="15" t="s">
        <v>146</v>
      </c>
      <c r="AW931" s="15" t="s">
        <v>36</v>
      </c>
      <c r="AX931" s="15" t="s">
        <v>89</v>
      </c>
      <c r="AY931" s="265" t="s">
        <v>139</v>
      </c>
    </row>
    <row r="932" s="2" customFormat="1" ht="24.15" customHeight="1">
      <c r="A932" s="40"/>
      <c r="B932" s="41"/>
      <c r="C932" s="281" t="s">
        <v>868</v>
      </c>
      <c r="D932" s="281" t="s">
        <v>317</v>
      </c>
      <c r="E932" s="282" t="s">
        <v>869</v>
      </c>
      <c r="F932" s="283" t="s">
        <v>870</v>
      </c>
      <c r="G932" s="284" t="s">
        <v>498</v>
      </c>
      <c r="H932" s="285">
        <v>11</v>
      </c>
      <c r="I932" s="286"/>
      <c r="J932" s="287">
        <f>ROUND(I932*H932,2)</f>
        <v>0</v>
      </c>
      <c r="K932" s="283" t="s">
        <v>145</v>
      </c>
      <c r="L932" s="288"/>
      <c r="M932" s="289" t="s">
        <v>1</v>
      </c>
      <c r="N932" s="290" t="s">
        <v>46</v>
      </c>
      <c r="O932" s="93"/>
      <c r="P932" s="229">
        <f>O932*H932</f>
        <v>0</v>
      </c>
      <c r="Q932" s="229">
        <v>0.00040000000000000002</v>
      </c>
      <c r="R932" s="229">
        <f>Q932*H932</f>
        <v>0.0044000000000000003</v>
      </c>
      <c r="S932" s="229">
        <v>0</v>
      </c>
      <c r="T932" s="230">
        <f>S932*H932</f>
        <v>0</v>
      </c>
      <c r="U932" s="40"/>
      <c r="V932" s="40"/>
      <c r="W932" s="40"/>
      <c r="X932" s="40"/>
      <c r="Y932" s="40"/>
      <c r="Z932" s="40"/>
      <c r="AA932" s="40"/>
      <c r="AB932" s="40"/>
      <c r="AC932" s="40"/>
      <c r="AD932" s="40"/>
      <c r="AE932" s="40"/>
      <c r="AR932" s="231" t="s">
        <v>200</v>
      </c>
      <c r="AT932" s="231" t="s">
        <v>317</v>
      </c>
      <c r="AU932" s="231" t="s">
        <v>91</v>
      </c>
      <c r="AY932" s="19" t="s">
        <v>139</v>
      </c>
      <c r="BE932" s="232">
        <f>IF(N932="základní",J932,0)</f>
        <v>0</v>
      </c>
      <c r="BF932" s="232">
        <f>IF(N932="snížená",J932,0)</f>
        <v>0</v>
      </c>
      <c r="BG932" s="232">
        <f>IF(N932="zákl. přenesená",J932,0)</f>
        <v>0</v>
      </c>
      <c r="BH932" s="232">
        <f>IF(N932="sníž. přenesená",J932,0)</f>
        <v>0</v>
      </c>
      <c r="BI932" s="232">
        <f>IF(N932="nulová",J932,0)</f>
        <v>0</v>
      </c>
      <c r="BJ932" s="19" t="s">
        <v>89</v>
      </c>
      <c r="BK932" s="232">
        <f>ROUND(I932*H932,2)</f>
        <v>0</v>
      </c>
      <c r="BL932" s="19" t="s">
        <v>146</v>
      </c>
      <c r="BM932" s="231" t="s">
        <v>871</v>
      </c>
    </row>
    <row r="933" s="14" customFormat="1">
      <c r="A933" s="14"/>
      <c r="B933" s="244"/>
      <c r="C933" s="245"/>
      <c r="D933" s="235" t="s">
        <v>148</v>
      </c>
      <c r="E933" s="246" t="s">
        <v>1</v>
      </c>
      <c r="F933" s="247" t="s">
        <v>872</v>
      </c>
      <c r="G933" s="245"/>
      <c r="H933" s="248">
        <v>11</v>
      </c>
      <c r="I933" s="249"/>
      <c r="J933" s="245"/>
      <c r="K933" s="245"/>
      <c r="L933" s="250"/>
      <c r="M933" s="251"/>
      <c r="N933" s="252"/>
      <c r="O933" s="252"/>
      <c r="P933" s="252"/>
      <c r="Q933" s="252"/>
      <c r="R933" s="252"/>
      <c r="S933" s="252"/>
      <c r="T933" s="253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T933" s="254" t="s">
        <v>148</v>
      </c>
      <c r="AU933" s="254" t="s">
        <v>91</v>
      </c>
      <c r="AV933" s="14" t="s">
        <v>91</v>
      </c>
      <c r="AW933" s="14" t="s">
        <v>36</v>
      </c>
      <c r="AX933" s="14" t="s">
        <v>81</v>
      </c>
      <c r="AY933" s="254" t="s">
        <v>139</v>
      </c>
    </row>
    <row r="934" s="15" customFormat="1">
      <c r="A934" s="15"/>
      <c r="B934" s="255"/>
      <c r="C934" s="256"/>
      <c r="D934" s="235" t="s">
        <v>148</v>
      </c>
      <c r="E934" s="257" t="s">
        <v>1</v>
      </c>
      <c r="F934" s="258" t="s">
        <v>151</v>
      </c>
      <c r="G934" s="256"/>
      <c r="H934" s="259">
        <v>11</v>
      </c>
      <c r="I934" s="260"/>
      <c r="J934" s="256"/>
      <c r="K934" s="256"/>
      <c r="L934" s="261"/>
      <c r="M934" s="262"/>
      <c r="N934" s="263"/>
      <c r="O934" s="263"/>
      <c r="P934" s="263"/>
      <c r="Q934" s="263"/>
      <c r="R934" s="263"/>
      <c r="S934" s="263"/>
      <c r="T934" s="264"/>
      <c r="U934" s="15"/>
      <c r="V934" s="15"/>
      <c r="W934" s="15"/>
      <c r="X934" s="15"/>
      <c r="Y934" s="15"/>
      <c r="Z934" s="15"/>
      <c r="AA934" s="15"/>
      <c r="AB934" s="15"/>
      <c r="AC934" s="15"/>
      <c r="AD934" s="15"/>
      <c r="AE934" s="15"/>
      <c r="AT934" s="265" t="s">
        <v>148</v>
      </c>
      <c r="AU934" s="265" t="s">
        <v>91</v>
      </c>
      <c r="AV934" s="15" t="s">
        <v>146</v>
      </c>
      <c r="AW934" s="15" t="s">
        <v>36</v>
      </c>
      <c r="AX934" s="15" t="s">
        <v>89</v>
      </c>
      <c r="AY934" s="265" t="s">
        <v>139</v>
      </c>
    </row>
    <row r="935" s="2" customFormat="1" ht="24.15" customHeight="1">
      <c r="A935" s="40"/>
      <c r="B935" s="41"/>
      <c r="C935" s="281" t="s">
        <v>873</v>
      </c>
      <c r="D935" s="281" t="s">
        <v>317</v>
      </c>
      <c r="E935" s="282" t="s">
        <v>874</v>
      </c>
      <c r="F935" s="283" t="s">
        <v>875</v>
      </c>
      <c r="G935" s="284" t="s">
        <v>498</v>
      </c>
      <c r="H935" s="285">
        <v>7</v>
      </c>
      <c r="I935" s="286"/>
      <c r="J935" s="287">
        <f>ROUND(I935*H935,2)</f>
        <v>0</v>
      </c>
      <c r="K935" s="283" t="s">
        <v>1</v>
      </c>
      <c r="L935" s="288"/>
      <c r="M935" s="289" t="s">
        <v>1</v>
      </c>
      <c r="N935" s="290" t="s">
        <v>46</v>
      </c>
      <c r="O935" s="93"/>
      <c r="P935" s="229">
        <f>O935*H935</f>
        <v>0</v>
      </c>
      <c r="Q935" s="229">
        <v>0.00050000000000000001</v>
      </c>
      <c r="R935" s="229">
        <f>Q935*H935</f>
        <v>0.0035000000000000001</v>
      </c>
      <c r="S935" s="229">
        <v>0</v>
      </c>
      <c r="T935" s="230">
        <f>S935*H935</f>
        <v>0</v>
      </c>
      <c r="U935" s="40"/>
      <c r="V935" s="40"/>
      <c r="W935" s="40"/>
      <c r="X935" s="40"/>
      <c r="Y935" s="40"/>
      <c r="Z935" s="40"/>
      <c r="AA935" s="40"/>
      <c r="AB935" s="40"/>
      <c r="AC935" s="40"/>
      <c r="AD935" s="40"/>
      <c r="AE935" s="40"/>
      <c r="AR935" s="231" t="s">
        <v>200</v>
      </c>
      <c r="AT935" s="231" t="s">
        <v>317</v>
      </c>
      <c r="AU935" s="231" t="s">
        <v>91</v>
      </c>
      <c r="AY935" s="19" t="s">
        <v>139</v>
      </c>
      <c r="BE935" s="232">
        <f>IF(N935="základní",J935,0)</f>
        <v>0</v>
      </c>
      <c r="BF935" s="232">
        <f>IF(N935="snížená",J935,0)</f>
        <v>0</v>
      </c>
      <c r="BG935" s="232">
        <f>IF(N935="zákl. přenesená",J935,0)</f>
        <v>0</v>
      </c>
      <c r="BH935" s="232">
        <f>IF(N935="sníž. přenesená",J935,0)</f>
        <v>0</v>
      </c>
      <c r="BI935" s="232">
        <f>IF(N935="nulová",J935,0)</f>
        <v>0</v>
      </c>
      <c r="BJ935" s="19" t="s">
        <v>89</v>
      </c>
      <c r="BK935" s="232">
        <f>ROUND(I935*H935,2)</f>
        <v>0</v>
      </c>
      <c r="BL935" s="19" t="s">
        <v>146</v>
      </c>
      <c r="BM935" s="231" t="s">
        <v>876</v>
      </c>
    </row>
    <row r="936" s="14" customFormat="1">
      <c r="A936" s="14"/>
      <c r="B936" s="244"/>
      <c r="C936" s="245"/>
      <c r="D936" s="235" t="s">
        <v>148</v>
      </c>
      <c r="E936" s="246" t="s">
        <v>1</v>
      </c>
      <c r="F936" s="247" t="s">
        <v>877</v>
      </c>
      <c r="G936" s="245"/>
      <c r="H936" s="248">
        <v>7</v>
      </c>
      <c r="I936" s="249"/>
      <c r="J936" s="245"/>
      <c r="K936" s="245"/>
      <c r="L936" s="250"/>
      <c r="M936" s="251"/>
      <c r="N936" s="252"/>
      <c r="O936" s="252"/>
      <c r="P936" s="252"/>
      <c r="Q936" s="252"/>
      <c r="R936" s="252"/>
      <c r="S936" s="252"/>
      <c r="T936" s="253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T936" s="254" t="s">
        <v>148</v>
      </c>
      <c r="AU936" s="254" t="s">
        <v>91</v>
      </c>
      <c r="AV936" s="14" t="s">
        <v>91</v>
      </c>
      <c r="AW936" s="14" t="s">
        <v>36</v>
      </c>
      <c r="AX936" s="14" t="s">
        <v>81</v>
      </c>
      <c r="AY936" s="254" t="s">
        <v>139</v>
      </c>
    </row>
    <row r="937" s="15" customFormat="1">
      <c r="A937" s="15"/>
      <c r="B937" s="255"/>
      <c r="C937" s="256"/>
      <c r="D937" s="235" t="s">
        <v>148</v>
      </c>
      <c r="E937" s="257" t="s">
        <v>1</v>
      </c>
      <c r="F937" s="258" t="s">
        <v>151</v>
      </c>
      <c r="G937" s="256"/>
      <c r="H937" s="259">
        <v>7</v>
      </c>
      <c r="I937" s="260"/>
      <c r="J937" s="256"/>
      <c r="K937" s="256"/>
      <c r="L937" s="261"/>
      <c r="M937" s="262"/>
      <c r="N937" s="263"/>
      <c r="O937" s="263"/>
      <c r="P937" s="263"/>
      <c r="Q937" s="263"/>
      <c r="R937" s="263"/>
      <c r="S937" s="263"/>
      <c r="T937" s="264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T937" s="265" t="s">
        <v>148</v>
      </c>
      <c r="AU937" s="265" t="s">
        <v>91</v>
      </c>
      <c r="AV937" s="15" t="s">
        <v>146</v>
      </c>
      <c r="AW937" s="15" t="s">
        <v>36</v>
      </c>
      <c r="AX937" s="15" t="s">
        <v>89</v>
      </c>
      <c r="AY937" s="265" t="s">
        <v>139</v>
      </c>
    </row>
    <row r="938" s="12" customFormat="1" ht="22.8" customHeight="1">
      <c r="A938" s="12"/>
      <c r="B938" s="204"/>
      <c r="C938" s="205"/>
      <c r="D938" s="206" t="s">
        <v>80</v>
      </c>
      <c r="E938" s="218" t="s">
        <v>227</v>
      </c>
      <c r="F938" s="218" t="s">
        <v>878</v>
      </c>
      <c r="G938" s="205"/>
      <c r="H938" s="205"/>
      <c r="I938" s="208"/>
      <c r="J938" s="219">
        <f>BK938</f>
        <v>0</v>
      </c>
      <c r="K938" s="205"/>
      <c r="L938" s="210"/>
      <c r="M938" s="211"/>
      <c r="N938" s="212"/>
      <c r="O938" s="212"/>
      <c r="P938" s="213">
        <f>P939+SUM(P940:P959)</f>
        <v>0</v>
      </c>
      <c r="Q938" s="212"/>
      <c r="R938" s="213">
        <f>R939+SUM(R940:R959)</f>
        <v>32.901152099999997</v>
      </c>
      <c r="S938" s="212"/>
      <c r="T938" s="214">
        <f>T939+SUM(T940:T959)</f>
        <v>1.4432499999999997</v>
      </c>
      <c r="U938" s="12"/>
      <c r="V938" s="12"/>
      <c r="W938" s="12"/>
      <c r="X938" s="12"/>
      <c r="Y938" s="12"/>
      <c r="Z938" s="12"/>
      <c r="AA938" s="12"/>
      <c r="AB938" s="12"/>
      <c r="AC938" s="12"/>
      <c r="AD938" s="12"/>
      <c r="AE938" s="12"/>
      <c r="AR938" s="215" t="s">
        <v>89</v>
      </c>
      <c r="AT938" s="216" t="s">
        <v>80</v>
      </c>
      <c r="AU938" s="216" t="s">
        <v>89</v>
      </c>
      <c r="AY938" s="215" t="s">
        <v>139</v>
      </c>
      <c r="BK938" s="217">
        <f>BK939+SUM(BK940:BK959)</f>
        <v>0</v>
      </c>
    </row>
    <row r="939" s="2" customFormat="1" ht="37.8" customHeight="1">
      <c r="A939" s="40"/>
      <c r="B939" s="41"/>
      <c r="C939" s="220" t="s">
        <v>879</v>
      </c>
      <c r="D939" s="220" t="s">
        <v>141</v>
      </c>
      <c r="E939" s="221" t="s">
        <v>880</v>
      </c>
      <c r="F939" s="222" t="s">
        <v>881</v>
      </c>
      <c r="G939" s="223" t="s">
        <v>498</v>
      </c>
      <c r="H939" s="224">
        <v>1</v>
      </c>
      <c r="I939" s="225"/>
      <c r="J939" s="226">
        <f>ROUND(I939*H939,2)</f>
        <v>0</v>
      </c>
      <c r="K939" s="222" t="s">
        <v>1</v>
      </c>
      <c r="L939" s="46"/>
      <c r="M939" s="227" t="s">
        <v>1</v>
      </c>
      <c r="N939" s="228" t="s">
        <v>46</v>
      </c>
      <c r="O939" s="93"/>
      <c r="P939" s="229">
        <f>O939*H939</f>
        <v>0</v>
      </c>
      <c r="Q939" s="229">
        <v>0</v>
      </c>
      <c r="R939" s="229">
        <f>Q939*H939</f>
        <v>0</v>
      </c>
      <c r="S939" s="229">
        <v>0</v>
      </c>
      <c r="T939" s="230">
        <f>S939*H939</f>
        <v>0</v>
      </c>
      <c r="U939" s="40"/>
      <c r="V939" s="40"/>
      <c r="W939" s="40"/>
      <c r="X939" s="40"/>
      <c r="Y939" s="40"/>
      <c r="Z939" s="40"/>
      <c r="AA939" s="40"/>
      <c r="AB939" s="40"/>
      <c r="AC939" s="40"/>
      <c r="AD939" s="40"/>
      <c r="AE939" s="40"/>
      <c r="AR939" s="231" t="s">
        <v>146</v>
      </c>
      <c r="AT939" s="231" t="s">
        <v>141</v>
      </c>
      <c r="AU939" s="231" t="s">
        <v>91</v>
      </c>
      <c r="AY939" s="19" t="s">
        <v>139</v>
      </c>
      <c r="BE939" s="232">
        <f>IF(N939="základní",J939,0)</f>
        <v>0</v>
      </c>
      <c r="BF939" s="232">
        <f>IF(N939="snížená",J939,0)</f>
        <v>0</v>
      </c>
      <c r="BG939" s="232">
        <f>IF(N939="zákl. přenesená",J939,0)</f>
        <v>0</v>
      </c>
      <c r="BH939" s="232">
        <f>IF(N939="sníž. přenesená",J939,0)</f>
        <v>0</v>
      </c>
      <c r="BI939" s="232">
        <f>IF(N939="nulová",J939,0)</f>
        <v>0</v>
      </c>
      <c r="BJ939" s="19" t="s">
        <v>89</v>
      </c>
      <c r="BK939" s="232">
        <f>ROUND(I939*H939,2)</f>
        <v>0</v>
      </c>
      <c r="BL939" s="19" t="s">
        <v>146</v>
      </c>
      <c r="BM939" s="231" t="s">
        <v>882</v>
      </c>
    </row>
    <row r="940" s="13" customFormat="1">
      <c r="A940" s="13"/>
      <c r="B940" s="233"/>
      <c r="C940" s="234"/>
      <c r="D940" s="235" t="s">
        <v>148</v>
      </c>
      <c r="E940" s="236" t="s">
        <v>1</v>
      </c>
      <c r="F940" s="237" t="s">
        <v>883</v>
      </c>
      <c r="G940" s="234"/>
      <c r="H940" s="236" t="s">
        <v>1</v>
      </c>
      <c r="I940" s="238"/>
      <c r="J940" s="234"/>
      <c r="K940" s="234"/>
      <c r="L940" s="239"/>
      <c r="M940" s="240"/>
      <c r="N940" s="241"/>
      <c r="O940" s="241"/>
      <c r="P940" s="241"/>
      <c r="Q940" s="241"/>
      <c r="R940" s="241"/>
      <c r="S940" s="241"/>
      <c r="T940" s="242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T940" s="243" t="s">
        <v>148</v>
      </c>
      <c r="AU940" s="243" t="s">
        <v>91</v>
      </c>
      <c r="AV940" s="13" t="s">
        <v>89</v>
      </c>
      <c r="AW940" s="13" t="s">
        <v>36</v>
      </c>
      <c r="AX940" s="13" t="s">
        <v>81</v>
      </c>
      <c r="AY940" s="243" t="s">
        <v>139</v>
      </c>
    </row>
    <row r="941" s="13" customFormat="1">
      <c r="A941" s="13"/>
      <c r="B941" s="233"/>
      <c r="C941" s="234"/>
      <c r="D941" s="235" t="s">
        <v>148</v>
      </c>
      <c r="E941" s="236" t="s">
        <v>1</v>
      </c>
      <c r="F941" s="237" t="s">
        <v>245</v>
      </c>
      <c r="G941" s="234"/>
      <c r="H941" s="236" t="s">
        <v>1</v>
      </c>
      <c r="I941" s="238"/>
      <c r="J941" s="234"/>
      <c r="K941" s="234"/>
      <c r="L941" s="239"/>
      <c r="M941" s="240"/>
      <c r="N941" s="241"/>
      <c r="O941" s="241"/>
      <c r="P941" s="241"/>
      <c r="Q941" s="241"/>
      <c r="R941" s="241"/>
      <c r="S941" s="241"/>
      <c r="T941" s="242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T941" s="243" t="s">
        <v>148</v>
      </c>
      <c r="AU941" s="243" t="s">
        <v>91</v>
      </c>
      <c r="AV941" s="13" t="s">
        <v>89</v>
      </c>
      <c r="AW941" s="13" t="s">
        <v>36</v>
      </c>
      <c r="AX941" s="13" t="s">
        <v>81</v>
      </c>
      <c r="AY941" s="243" t="s">
        <v>139</v>
      </c>
    </row>
    <row r="942" s="14" customFormat="1">
      <c r="A942" s="14"/>
      <c r="B942" s="244"/>
      <c r="C942" s="245"/>
      <c r="D942" s="235" t="s">
        <v>148</v>
      </c>
      <c r="E942" s="246" t="s">
        <v>1</v>
      </c>
      <c r="F942" s="247" t="s">
        <v>680</v>
      </c>
      <c r="G942" s="245"/>
      <c r="H942" s="248">
        <v>1</v>
      </c>
      <c r="I942" s="249"/>
      <c r="J942" s="245"/>
      <c r="K942" s="245"/>
      <c r="L942" s="250"/>
      <c r="M942" s="251"/>
      <c r="N942" s="252"/>
      <c r="O942" s="252"/>
      <c r="P942" s="252"/>
      <c r="Q942" s="252"/>
      <c r="R942" s="252"/>
      <c r="S942" s="252"/>
      <c r="T942" s="253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T942" s="254" t="s">
        <v>148</v>
      </c>
      <c r="AU942" s="254" t="s">
        <v>91</v>
      </c>
      <c r="AV942" s="14" t="s">
        <v>91</v>
      </c>
      <c r="AW942" s="14" t="s">
        <v>36</v>
      </c>
      <c r="AX942" s="14" t="s">
        <v>81</v>
      </c>
      <c r="AY942" s="254" t="s">
        <v>139</v>
      </c>
    </row>
    <row r="943" s="15" customFormat="1">
      <c r="A943" s="15"/>
      <c r="B943" s="255"/>
      <c r="C943" s="256"/>
      <c r="D943" s="235" t="s">
        <v>148</v>
      </c>
      <c r="E943" s="257" t="s">
        <v>1</v>
      </c>
      <c r="F943" s="258" t="s">
        <v>151</v>
      </c>
      <c r="G943" s="256"/>
      <c r="H943" s="259">
        <v>1</v>
      </c>
      <c r="I943" s="260"/>
      <c r="J943" s="256"/>
      <c r="K943" s="256"/>
      <c r="L943" s="261"/>
      <c r="M943" s="262"/>
      <c r="N943" s="263"/>
      <c r="O943" s="263"/>
      <c r="P943" s="263"/>
      <c r="Q943" s="263"/>
      <c r="R943" s="263"/>
      <c r="S943" s="263"/>
      <c r="T943" s="264"/>
      <c r="U943" s="15"/>
      <c r="V943" s="15"/>
      <c r="W943" s="15"/>
      <c r="X943" s="15"/>
      <c r="Y943" s="15"/>
      <c r="Z943" s="15"/>
      <c r="AA943" s="15"/>
      <c r="AB943" s="15"/>
      <c r="AC943" s="15"/>
      <c r="AD943" s="15"/>
      <c r="AE943" s="15"/>
      <c r="AT943" s="265" t="s">
        <v>148</v>
      </c>
      <c r="AU943" s="265" t="s">
        <v>91</v>
      </c>
      <c r="AV943" s="15" t="s">
        <v>146</v>
      </c>
      <c r="AW943" s="15" t="s">
        <v>36</v>
      </c>
      <c r="AX943" s="15" t="s">
        <v>89</v>
      </c>
      <c r="AY943" s="265" t="s">
        <v>139</v>
      </c>
    </row>
    <row r="944" s="2" customFormat="1" ht="24.15" customHeight="1">
      <c r="A944" s="40"/>
      <c r="B944" s="41"/>
      <c r="C944" s="220" t="s">
        <v>884</v>
      </c>
      <c r="D944" s="220" t="s">
        <v>141</v>
      </c>
      <c r="E944" s="221" t="s">
        <v>885</v>
      </c>
      <c r="F944" s="222" t="s">
        <v>886</v>
      </c>
      <c r="G944" s="223" t="s">
        <v>160</v>
      </c>
      <c r="H944" s="224">
        <v>0.14999999999999999</v>
      </c>
      <c r="I944" s="225"/>
      <c r="J944" s="226">
        <f>ROUND(I944*H944,2)</f>
        <v>0</v>
      </c>
      <c r="K944" s="222" t="s">
        <v>145</v>
      </c>
      <c r="L944" s="46"/>
      <c r="M944" s="227" t="s">
        <v>1</v>
      </c>
      <c r="N944" s="228" t="s">
        <v>46</v>
      </c>
      <c r="O944" s="93"/>
      <c r="P944" s="229">
        <f>O944*H944</f>
        <v>0</v>
      </c>
      <c r="Q944" s="229">
        <v>0.00132</v>
      </c>
      <c r="R944" s="229">
        <f>Q944*H944</f>
        <v>0.00019799999999999999</v>
      </c>
      <c r="S944" s="229">
        <v>0.025000000000000001</v>
      </c>
      <c r="T944" s="230">
        <f>S944*H944</f>
        <v>0.0037499999999999999</v>
      </c>
      <c r="U944" s="40"/>
      <c r="V944" s="40"/>
      <c r="W944" s="40"/>
      <c r="X944" s="40"/>
      <c r="Y944" s="40"/>
      <c r="Z944" s="40"/>
      <c r="AA944" s="40"/>
      <c r="AB944" s="40"/>
      <c r="AC944" s="40"/>
      <c r="AD944" s="40"/>
      <c r="AE944" s="40"/>
      <c r="AR944" s="231" t="s">
        <v>146</v>
      </c>
      <c r="AT944" s="231" t="s">
        <v>141</v>
      </c>
      <c r="AU944" s="231" t="s">
        <v>91</v>
      </c>
      <c r="AY944" s="19" t="s">
        <v>139</v>
      </c>
      <c r="BE944" s="232">
        <f>IF(N944="základní",J944,0)</f>
        <v>0</v>
      </c>
      <c r="BF944" s="232">
        <f>IF(N944="snížená",J944,0)</f>
        <v>0</v>
      </c>
      <c r="BG944" s="232">
        <f>IF(N944="zákl. přenesená",J944,0)</f>
        <v>0</v>
      </c>
      <c r="BH944" s="232">
        <f>IF(N944="sníž. přenesená",J944,0)</f>
        <v>0</v>
      </c>
      <c r="BI944" s="232">
        <f>IF(N944="nulová",J944,0)</f>
        <v>0</v>
      </c>
      <c r="BJ944" s="19" t="s">
        <v>89</v>
      </c>
      <c r="BK944" s="232">
        <f>ROUND(I944*H944,2)</f>
        <v>0</v>
      </c>
      <c r="BL944" s="19" t="s">
        <v>146</v>
      </c>
      <c r="BM944" s="231" t="s">
        <v>887</v>
      </c>
    </row>
    <row r="945" s="13" customFormat="1">
      <c r="A945" s="13"/>
      <c r="B945" s="233"/>
      <c r="C945" s="234"/>
      <c r="D945" s="235" t="s">
        <v>148</v>
      </c>
      <c r="E945" s="236" t="s">
        <v>1</v>
      </c>
      <c r="F945" s="237" t="s">
        <v>883</v>
      </c>
      <c r="G945" s="234"/>
      <c r="H945" s="236" t="s">
        <v>1</v>
      </c>
      <c r="I945" s="238"/>
      <c r="J945" s="234"/>
      <c r="K945" s="234"/>
      <c r="L945" s="239"/>
      <c r="M945" s="240"/>
      <c r="N945" s="241"/>
      <c r="O945" s="241"/>
      <c r="P945" s="241"/>
      <c r="Q945" s="241"/>
      <c r="R945" s="241"/>
      <c r="S945" s="241"/>
      <c r="T945" s="242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T945" s="243" t="s">
        <v>148</v>
      </c>
      <c r="AU945" s="243" t="s">
        <v>91</v>
      </c>
      <c r="AV945" s="13" t="s">
        <v>89</v>
      </c>
      <c r="AW945" s="13" t="s">
        <v>36</v>
      </c>
      <c r="AX945" s="13" t="s">
        <v>81</v>
      </c>
      <c r="AY945" s="243" t="s">
        <v>139</v>
      </c>
    </row>
    <row r="946" s="13" customFormat="1">
      <c r="A946" s="13"/>
      <c r="B946" s="233"/>
      <c r="C946" s="234"/>
      <c r="D946" s="235" t="s">
        <v>148</v>
      </c>
      <c r="E946" s="236" t="s">
        <v>1</v>
      </c>
      <c r="F946" s="237" t="s">
        <v>245</v>
      </c>
      <c r="G946" s="234"/>
      <c r="H946" s="236" t="s">
        <v>1</v>
      </c>
      <c r="I946" s="238"/>
      <c r="J946" s="234"/>
      <c r="K946" s="234"/>
      <c r="L946" s="239"/>
      <c r="M946" s="240"/>
      <c r="N946" s="241"/>
      <c r="O946" s="241"/>
      <c r="P946" s="241"/>
      <c r="Q946" s="241"/>
      <c r="R946" s="241"/>
      <c r="S946" s="241"/>
      <c r="T946" s="242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T946" s="243" t="s">
        <v>148</v>
      </c>
      <c r="AU946" s="243" t="s">
        <v>91</v>
      </c>
      <c r="AV946" s="13" t="s">
        <v>89</v>
      </c>
      <c r="AW946" s="13" t="s">
        <v>36</v>
      </c>
      <c r="AX946" s="13" t="s">
        <v>81</v>
      </c>
      <c r="AY946" s="243" t="s">
        <v>139</v>
      </c>
    </row>
    <row r="947" s="14" customFormat="1">
      <c r="A947" s="14"/>
      <c r="B947" s="244"/>
      <c r="C947" s="245"/>
      <c r="D947" s="235" t="s">
        <v>148</v>
      </c>
      <c r="E947" s="246" t="s">
        <v>1</v>
      </c>
      <c r="F947" s="247" t="s">
        <v>888</v>
      </c>
      <c r="G947" s="245"/>
      <c r="H947" s="248">
        <v>0.14999999999999999</v>
      </c>
      <c r="I947" s="249"/>
      <c r="J947" s="245"/>
      <c r="K947" s="245"/>
      <c r="L947" s="250"/>
      <c r="M947" s="251"/>
      <c r="N947" s="252"/>
      <c r="O947" s="252"/>
      <c r="P947" s="252"/>
      <c r="Q947" s="252"/>
      <c r="R947" s="252"/>
      <c r="S947" s="252"/>
      <c r="T947" s="253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T947" s="254" t="s">
        <v>148</v>
      </c>
      <c r="AU947" s="254" t="s">
        <v>91</v>
      </c>
      <c r="AV947" s="14" t="s">
        <v>91</v>
      </c>
      <c r="AW947" s="14" t="s">
        <v>36</v>
      </c>
      <c r="AX947" s="14" t="s">
        <v>81</v>
      </c>
      <c r="AY947" s="254" t="s">
        <v>139</v>
      </c>
    </row>
    <row r="948" s="15" customFormat="1">
      <c r="A948" s="15"/>
      <c r="B948" s="255"/>
      <c r="C948" s="256"/>
      <c r="D948" s="235" t="s">
        <v>148</v>
      </c>
      <c r="E948" s="257" t="s">
        <v>1</v>
      </c>
      <c r="F948" s="258" t="s">
        <v>151</v>
      </c>
      <c r="G948" s="256"/>
      <c r="H948" s="259">
        <v>0.14999999999999999</v>
      </c>
      <c r="I948" s="260"/>
      <c r="J948" s="256"/>
      <c r="K948" s="256"/>
      <c r="L948" s="261"/>
      <c r="M948" s="262"/>
      <c r="N948" s="263"/>
      <c r="O948" s="263"/>
      <c r="P948" s="263"/>
      <c r="Q948" s="263"/>
      <c r="R948" s="263"/>
      <c r="S948" s="263"/>
      <c r="T948" s="264"/>
      <c r="U948" s="15"/>
      <c r="V948" s="15"/>
      <c r="W948" s="15"/>
      <c r="X948" s="15"/>
      <c r="Y948" s="15"/>
      <c r="Z948" s="15"/>
      <c r="AA948" s="15"/>
      <c r="AB948" s="15"/>
      <c r="AC948" s="15"/>
      <c r="AD948" s="15"/>
      <c r="AE948" s="15"/>
      <c r="AT948" s="265" t="s">
        <v>148</v>
      </c>
      <c r="AU948" s="265" t="s">
        <v>91</v>
      </c>
      <c r="AV948" s="15" t="s">
        <v>146</v>
      </c>
      <c r="AW948" s="15" t="s">
        <v>36</v>
      </c>
      <c r="AX948" s="15" t="s">
        <v>89</v>
      </c>
      <c r="AY948" s="265" t="s">
        <v>139</v>
      </c>
    </row>
    <row r="949" s="2" customFormat="1" ht="33" customHeight="1">
      <c r="A949" s="40"/>
      <c r="B949" s="41"/>
      <c r="C949" s="220" t="s">
        <v>889</v>
      </c>
      <c r="D949" s="220" t="s">
        <v>141</v>
      </c>
      <c r="E949" s="221" t="s">
        <v>890</v>
      </c>
      <c r="F949" s="222" t="s">
        <v>891</v>
      </c>
      <c r="G949" s="223" t="s">
        <v>299</v>
      </c>
      <c r="H949" s="224">
        <v>0.0040000000000000001</v>
      </c>
      <c r="I949" s="225"/>
      <c r="J949" s="226">
        <f>ROUND(I949*H949,2)</f>
        <v>0</v>
      </c>
      <c r="K949" s="222" t="s">
        <v>145</v>
      </c>
      <c r="L949" s="46"/>
      <c r="M949" s="227" t="s">
        <v>1</v>
      </c>
      <c r="N949" s="228" t="s">
        <v>46</v>
      </c>
      <c r="O949" s="93"/>
      <c r="P949" s="229">
        <f>O949*H949</f>
        <v>0</v>
      </c>
      <c r="Q949" s="229">
        <v>0</v>
      </c>
      <c r="R949" s="229">
        <f>Q949*H949</f>
        <v>0</v>
      </c>
      <c r="S949" s="229">
        <v>0</v>
      </c>
      <c r="T949" s="230">
        <f>S949*H949</f>
        <v>0</v>
      </c>
      <c r="U949" s="40"/>
      <c r="V949" s="40"/>
      <c r="W949" s="40"/>
      <c r="X949" s="40"/>
      <c r="Y949" s="40"/>
      <c r="Z949" s="40"/>
      <c r="AA949" s="40"/>
      <c r="AB949" s="40"/>
      <c r="AC949" s="40"/>
      <c r="AD949" s="40"/>
      <c r="AE949" s="40"/>
      <c r="AR949" s="231" t="s">
        <v>146</v>
      </c>
      <c r="AT949" s="231" t="s">
        <v>141</v>
      </c>
      <c r="AU949" s="231" t="s">
        <v>91</v>
      </c>
      <c r="AY949" s="19" t="s">
        <v>139</v>
      </c>
      <c r="BE949" s="232">
        <f>IF(N949="základní",J949,0)</f>
        <v>0</v>
      </c>
      <c r="BF949" s="232">
        <f>IF(N949="snížená",J949,0)</f>
        <v>0</v>
      </c>
      <c r="BG949" s="232">
        <f>IF(N949="zákl. přenesená",J949,0)</f>
        <v>0</v>
      </c>
      <c r="BH949" s="232">
        <f>IF(N949="sníž. přenesená",J949,0)</f>
        <v>0</v>
      </c>
      <c r="BI949" s="232">
        <f>IF(N949="nulová",J949,0)</f>
        <v>0</v>
      </c>
      <c r="BJ949" s="19" t="s">
        <v>89</v>
      </c>
      <c r="BK949" s="232">
        <f>ROUND(I949*H949,2)</f>
        <v>0</v>
      </c>
      <c r="BL949" s="19" t="s">
        <v>146</v>
      </c>
      <c r="BM949" s="231" t="s">
        <v>892</v>
      </c>
    </row>
    <row r="950" s="14" customFormat="1">
      <c r="A950" s="14"/>
      <c r="B950" s="244"/>
      <c r="C950" s="245"/>
      <c r="D950" s="235" t="s">
        <v>148</v>
      </c>
      <c r="E950" s="246" t="s">
        <v>1</v>
      </c>
      <c r="F950" s="247" t="s">
        <v>893</v>
      </c>
      <c r="G950" s="245"/>
      <c r="H950" s="248">
        <v>0.0040000000000000001</v>
      </c>
      <c r="I950" s="249"/>
      <c r="J950" s="245"/>
      <c r="K950" s="245"/>
      <c r="L950" s="250"/>
      <c r="M950" s="251"/>
      <c r="N950" s="252"/>
      <c r="O950" s="252"/>
      <c r="P950" s="252"/>
      <c r="Q950" s="252"/>
      <c r="R950" s="252"/>
      <c r="S950" s="252"/>
      <c r="T950" s="253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T950" s="254" t="s">
        <v>148</v>
      </c>
      <c r="AU950" s="254" t="s">
        <v>91</v>
      </c>
      <c r="AV950" s="14" t="s">
        <v>91</v>
      </c>
      <c r="AW950" s="14" t="s">
        <v>36</v>
      </c>
      <c r="AX950" s="14" t="s">
        <v>81</v>
      </c>
      <c r="AY950" s="254" t="s">
        <v>139</v>
      </c>
    </row>
    <row r="951" s="15" customFormat="1">
      <c r="A951" s="15"/>
      <c r="B951" s="255"/>
      <c r="C951" s="256"/>
      <c r="D951" s="235" t="s">
        <v>148</v>
      </c>
      <c r="E951" s="257" t="s">
        <v>1</v>
      </c>
      <c r="F951" s="258" t="s">
        <v>151</v>
      </c>
      <c r="G951" s="256"/>
      <c r="H951" s="259">
        <v>0.0040000000000000001</v>
      </c>
      <c r="I951" s="260"/>
      <c r="J951" s="256"/>
      <c r="K951" s="256"/>
      <c r="L951" s="261"/>
      <c r="M951" s="262"/>
      <c r="N951" s="263"/>
      <c r="O951" s="263"/>
      <c r="P951" s="263"/>
      <c r="Q951" s="263"/>
      <c r="R951" s="263"/>
      <c r="S951" s="263"/>
      <c r="T951" s="264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  <c r="AE951" s="15"/>
      <c r="AT951" s="265" t="s">
        <v>148</v>
      </c>
      <c r="AU951" s="265" t="s">
        <v>91</v>
      </c>
      <c r="AV951" s="15" t="s">
        <v>146</v>
      </c>
      <c r="AW951" s="15" t="s">
        <v>36</v>
      </c>
      <c r="AX951" s="15" t="s">
        <v>89</v>
      </c>
      <c r="AY951" s="265" t="s">
        <v>139</v>
      </c>
    </row>
    <row r="952" s="2" customFormat="1" ht="44.25" customHeight="1">
      <c r="A952" s="40"/>
      <c r="B952" s="41"/>
      <c r="C952" s="220" t="s">
        <v>894</v>
      </c>
      <c r="D952" s="220" t="s">
        <v>141</v>
      </c>
      <c r="E952" s="221" t="s">
        <v>895</v>
      </c>
      <c r="F952" s="222" t="s">
        <v>896</v>
      </c>
      <c r="G952" s="223" t="s">
        <v>299</v>
      </c>
      <c r="H952" s="224">
        <v>0.10000000000000001</v>
      </c>
      <c r="I952" s="225"/>
      <c r="J952" s="226">
        <f>ROUND(I952*H952,2)</f>
        <v>0</v>
      </c>
      <c r="K952" s="222" t="s">
        <v>145</v>
      </c>
      <c r="L952" s="46"/>
      <c r="M952" s="227" t="s">
        <v>1</v>
      </c>
      <c r="N952" s="228" t="s">
        <v>46</v>
      </c>
      <c r="O952" s="93"/>
      <c r="P952" s="229">
        <f>O952*H952</f>
        <v>0</v>
      </c>
      <c r="Q952" s="229">
        <v>0</v>
      </c>
      <c r="R952" s="229">
        <f>Q952*H952</f>
        <v>0</v>
      </c>
      <c r="S952" s="229">
        <v>0</v>
      </c>
      <c r="T952" s="230">
        <f>S952*H952</f>
        <v>0</v>
      </c>
      <c r="U952" s="40"/>
      <c r="V952" s="40"/>
      <c r="W952" s="40"/>
      <c r="X952" s="40"/>
      <c r="Y952" s="40"/>
      <c r="Z952" s="40"/>
      <c r="AA952" s="40"/>
      <c r="AB952" s="40"/>
      <c r="AC952" s="40"/>
      <c r="AD952" s="40"/>
      <c r="AE952" s="40"/>
      <c r="AR952" s="231" t="s">
        <v>146</v>
      </c>
      <c r="AT952" s="231" t="s">
        <v>141</v>
      </c>
      <c r="AU952" s="231" t="s">
        <v>91</v>
      </c>
      <c r="AY952" s="19" t="s">
        <v>139</v>
      </c>
      <c r="BE952" s="232">
        <f>IF(N952="základní",J952,0)</f>
        <v>0</v>
      </c>
      <c r="BF952" s="232">
        <f>IF(N952="snížená",J952,0)</f>
        <v>0</v>
      </c>
      <c r="BG952" s="232">
        <f>IF(N952="zákl. přenesená",J952,0)</f>
        <v>0</v>
      </c>
      <c r="BH952" s="232">
        <f>IF(N952="sníž. přenesená",J952,0)</f>
        <v>0</v>
      </c>
      <c r="BI952" s="232">
        <f>IF(N952="nulová",J952,0)</f>
        <v>0</v>
      </c>
      <c r="BJ952" s="19" t="s">
        <v>89</v>
      </c>
      <c r="BK952" s="232">
        <f>ROUND(I952*H952,2)</f>
        <v>0</v>
      </c>
      <c r="BL952" s="19" t="s">
        <v>146</v>
      </c>
      <c r="BM952" s="231" t="s">
        <v>897</v>
      </c>
    </row>
    <row r="953" s="13" customFormat="1">
      <c r="A953" s="13"/>
      <c r="B953" s="233"/>
      <c r="C953" s="234"/>
      <c r="D953" s="235" t="s">
        <v>148</v>
      </c>
      <c r="E953" s="236" t="s">
        <v>1</v>
      </c>
      <c r="F953" s="237" t="s">
        <v>289</v>
      </c>
      <c r="G953" s="234"/>
      <c r="H953" s="236" t="s">
        <v>1</v>
      </c>
      <c r="I953" s="238"/>
      <c r="J953" s="234"/>
      <c r="K953" s="234"/>
      <c r="L953" s="239"/>
      <c r="M953" s="240"/>
      <c r="N953" s="241"/>
      <c r="O953" s="241"/>
      <c r="P953" s="241"/>
      <c r="Q953" s="241"/>
      <c r="R953" s="241"/>
      <c r="S953" s="241"/>
      <c r="T953" s="242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T953" s="243" t="s">
        <v>148</v>
      </c>
      <c r="AU953" s="243" t="s">
        <v>91</v>
      </c>
      <c r="AV953" s="13" t="s">
        <v>89</v>
      </c>
      <c r="AW953" s="13" t="s">
        <v>36</v>
      </c>
      <c r="AX953" s="13" t="s">
        <v>81</v>
      </c>
      <c r="AY953" s="243" t="s">
        <v>139</v>
      </c>
    </row>
    <row r="954" s="14" customFormat="1">
      <c r="A954" s="14"/>
      <c r="B954" s="244"/>
      <c r="C954" s="245"/>
      <c r="D954" s="235" t="s">
        <v>148</v>
      </c>
      <c r="E954" s="246" t="s">
        <v>1</v>
      </c>
      <c r="F954" s="247" t="s">
        <v>898</v>
      </c>
      <c r="G954" s="245"/>
      <c r="H954" s="248">
        <v>0.10000000000000001</v>
      </c>
      <c r="I954" s="249"/>
      <c r="J954" s="245"/>
      <c r="K954" s="245"/>
      <c r="L954" s="250"/>
      <c r="M954" s="251"/>
      <c r="N954" s="252"/>
      <c r="O954" s="252"/>
      <c r="P954" s="252"/>
      <c r="Q954" s="252"/>
      <c r="R954" s="252"/>
      <c r="S954" s="252"/>
      <c r="T954" s="253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T954" s="254" t="s">
        <v>148</v>
      </c>
      <c r="AU954" s="254" t="s">
        <v>91</v>
      </c>
      <c r="AV954" s="14" t="s">
        <v>91</v>
      </c>
      <c r="AW954" s="14" t="s">
        <v>36</v>
      </c>
      <c r="AX954" s="14" t="s">
        <v>81</v>
      </c>
      <c r="AY954" s="254" t="s">
        <v>139</v>
      </c>
    </row>
    <row r="955" s="15" customFormat="1">
      <c r="A955" s="15"/>
      <c r="B955" s="255"/>
      <c r="C955" s="256"/>
      <c r="D955" s="235" t="s">
        <v>148</v>
      </c>
      <c r="E955" s="257" t="s">
        <v>1</v>
      </c>
      <c r="F955" s="258" t="s">
        <v>151</v>
      </c>
      <c r="G955" s="256"/>
      <c r="H955" s="259">
        <v>0.10000000000000001</v>
      </c>
      <c r="I955" s="260"/>
      <c r="J955" s="256"/>
      <c r="K955" s="256"/>
      <c r="L955" s="261"/>
      <c r="M955" s="262"/>
      <c r="N955" s="263"/>
      <c r="O955" s="263"/>
      <c r="P955" s="263"/>
      <c r="Q955" s="263"/>
      <c r="R955" s="263"/>
      <c r="S955" s="263"/>
      <c r="T955" s="264"/>
      <c r="U955" s="15"/>
      <c r="V955" s="15"/>
      <c r="W955" s="15"/>
      <c r="X955" s="15"/>
      <c r="Y955" s="15"/>
      <c r="Z955" s="15"/>
      <c r="AA955" s="15"/>
      <c r="AB955" s="15"/>
      <c r="AC955" s="15"/>
      <c r="AD955" s="15"/>
      <c r="AE955" s="15"/>
      <c r="AT955" s="265" t="s">
        <v>148</v>
      </c>
      <c r="AU955" s="265" t="s">
        <v>91</v>
      </c>
      <c r="AV955" s="15" t="s">
        <v>146</v>
      </c>
      <c r="AW955" s="15" t="s">
        <v>36</v>
      </c>
      <c r="AX955" s="15" t="s">
        <v>89</v>
      </c>
      <c r="AY955" s="265" t="s">
        <v>139</v>
      </c>
    </row>
    <row r="956" s="2" customFormat="1" ht="37.8" customHeight="1">
      <c r="A956" s="40"/>
      <c r="B956" s="41"/>
      <c r="C956" s="220" t="s">
        <v>899</v>
      </c>
      <c r="D956" s="220" t="s">
        <v>141</v>
      </c>
      <c r="E956" s="221" t="s">
        <v>900</v>
      </c>
      <c r="F956" s="222" t="s">
        <v>901</v>
      </c>
      <c r="G956" s="223" t="s">
        <v>299</v>
      </c>
      <c r="H956" s="224">
        <v>0.0040000000000000001</v>
      </c>
      <c r="I956" s="225"/>
      <c r="J956" s="226">
        <f>ROUND(I956*H956,2)</f>
        <v>0</v>
      </c>
      <c r="K956" s="222" t="s">
        <v>145</v>
      </c>
      <c r="L956" s="46"/>
      <c r="M956" s="227" t="s">
        <v>1</v>
      </c>
      <c r="N956" s="228" t="s">
        <v>46</v>
      </c>
      <c r="O956" s="93"/>
      <c r="P956" s="229">
        <f>O956*H956</f>
        <v>0</v>
      </c>
      <c r="Q956" s="229">
        <v>0</v>
      </c>
      <c r="R956" s="229">
        <f>Q956*H956</f>
        <v>0</v>
      </c>
      <c r="S956" s="229">
        <v>0</v>
      </c>
      <c r="T956" s="230">
        <f>S956*H956</f>
        <v>0</v>
      </c>
      <c r="U956" s="40"/>
      <c r="V956" s="40"/>
      <c r="W956" s="40"/>
      <c r="X956" s="40"/>
      <c r="Y956" s="40"/>
      <c r="Z956" s="40"/>
      <c r="AA956" s="40"/>
      <c r="AB956" s="40"/>
      <c r="AC956" s="40"/>
      <c r="AD956" s="40"/>
      <c r="AE956" s="40"/>
      <c r="AR956" s="231" t="s">
        <v>146</v>
      </c>
      <c r="AT956" s="231" t="s">
        <v>141</v>
      </c>
      <c r="AU956" s="231" t="s">
        <v>91</v>
      </c>
      <c r="AY956" s="19" t="s">
        <v>139</v>
      </c>
      <c r="BE956" s="232">
        <f>IF(N956="základní",J956,0)</f>
        <v>0</v>
      </c>
      <c r="BF956" s="232">
        <f>IF(N956="snížená",J956,0)</f>
        <v>0</v>
      </c>
      <c r="BG956" s="232">
        <f>IF(N956="zákl. přenesená",J956,0)</f>
        <v>0</v>
      </c>
      <c r="BH956" s="232">
        <f>IF(N956="sníž. přenesená",J956,0)</f>
        <v>0</v>
      </c>
      <c r="BI956" s="232">
        <f>IF(N956="nulová",J956,0)</f>
        <v>0</v>
      </c>
      <c r="BJ956" s="19" t="s">
        <v>89</v>
      </c>
      <c r="BK956" s="232">
        <f>ROUND(I956*H956,2)</f>
        <v>0</v>
      </c>
      <c r="BL956" s="19" t="s">
        <v>146</v>
      </c>
      <c r="BM956" s="231" t="s">
        <v>902</v>
      </c>
    </row>
    <row r="957" s="14" customFormat="1">
      <c r="A957" s="14"/>
      <c r="B957" s="244"/>
      <c r="C957" s="245"/>
      <c r="D957" s="235" t="s">
        <v>148</v>
      </c>
      <c r="E957" s="246" t="s">
        <v>1</v>
      </c>
      <c r="F957" s="247" t="s">
        <v>903</v>
      </c>
      <c r="G957" s="245"/>
      <c r="H957" s="248">
        <v>0.0040000000000000001</v>
      </c>
      <c r="I957" s="249"/>
      <c r="J957" s="245"/>
      <c r="K957" s="245"/>
      <c r="L957" s="250"/>
      <c r="M957" s="251"/>
      <c r="N957" s="252"/>
      <c r="O957" s="252"/>
      <c r="P957" s="252"/>
      <c r="Q957" s="252"/>
      <c r="R957" s="252"/>
      <c r="S957" s="252"/>
      <c r="T957" s="253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  <c r="AT957" s="254" t="s">
        <v>148</v>
      </c>
      <c r="AU957" s="254" t="s">
        <v>91</v>
      </c>
      <c r="AV957" s="14" t="s">
        <v>91</v>
      </c>
      <c r="AW957" s="14" t="s">
        <v>36</v>
      </c>
      <c r="AX957" s="14" t="s">
        <v>81</v>
      </c>
      <c r="AY957" s="254" t="s">
        <v>139</v>
      </c>
    </row>
    <row r="958" s="15" customFormat="1">
      <c r="A958" s="15"/>
      <c r="B958" s="255"/>
      <c r="C958" s="256"/>
      <c r="D958" s="235" t="s">
        <v>148</v>
      </c>
      <c r="E958" s="257" t="s">
        <v>1</v>
      </c>
      <c r="F958" s="258" t="s">
        <v>151</v>
      </c>
      <c r="G958" s="256"/>
      <c r="H958" s="259">
        <v>0.0040000000000000001</v>
      </c>
      <c r="I958" s="260"/>
      <c r="J958" s="256"/>
      <c r="K958" s="256"/>
      <c r="L958" s="261"/>
      <c r="M958" s="262"/>
      <c r="N958" s="263"/>
      <c r="O958" s="263"/>
      <c r="P958" s="263"/>
      <c r="Q958" s="263"/>
      <c r="R958" s="263"/>
      <c r="S958" s="263"/>
      <c r="T958" s="264"/>
      <c r="U958" s="15"/>
      <c r="V958" s="15"/>
      <c r="W958" s="15"/>
      <c r="X958" s="15"/>
      <c r="Y958" s="15"/>
      <c r="Z958" s="15"/>
      <c r="AA958" s="15"/>
      <c r="AB958" s="15"/>
      <c r="AC958" s="15"/>
      <c r="AD958" s="15"/>
      <c r="AE958" s="15"/>
      <c r="AT958" s="265" t="s">
        <v>148</v>
      </c>
      <c r="AU958" s="265" t="s">
        <v>91</v>
      </c>
      <c r="AV958" s="15" t="s">
        <v>146</v>
      </c>
      <c r="AW958" s="15" t="s">
        <v>36</v>
      </c>
      <c r="AX958" s="15" t="s">
        <v>89</v>
      </c>
      <c r="AY958" s="265" t="s">
        <v>139</v>
      </c>
    </row>
    <row r="959" s="12" customFormat="1" ht="20.88" customHeight="1">
      <c r="A959" s="12"/>
      <c r="B959" s="204"/>
      <c r="C959" s="205"/>
      <c r="D959" s="206" t="s">
        <v>80</v>
      </c>
      <c r="E959" s="218" t="s">
        <v>726</v>
      </c>
      <c r="F959" s="218" t="s">
        <v>904</v>
      </c>
      <c r="G959" s="205"/>
      <c r="H959" s="205"/>
      <c r="I959" s="208"/>
      <c r="J959" s="219">
        <f>BK959</f>
        <v>0</v>
      </c>
      <c r="K959" s="205"/>
      <c r="L959" s="210"/>
      <c r="M959" s="211"/>
      <c r="N959" s="212"/>
      <c r="O959" s="212"/>
      <c r="P959" s="213">
        <f>P960+SUM(P961:P970)</f>
        <v>0</v>
      </c>
      <c r="Q959" s="212"/>
      <c r="R959" s="213">
        <f>R960+SUM(R961:R970)</f>
        <v>32.9009541</v>
      </c>
      <c r="S959" s="212"/>
      <c r="T959" s="214">
        <f>T960+SUM(T961:T970)</f>
        <v>1.4394999999999998</v>
      </c>
      <c r="U959" s="12"/>
      <c r="V959" s="12"/>
      <c r="W959" s="12"/>
      <c r="X959" s="12"/>
      <c r="Y959" s="12"/>
      <c r="Z959" s="12"/>
      <c r="AA959" s="12"/>
      <c r="AB959" s="12"/>
      <c r="AC959" s="12"/>
      <c r="AD959" s="12"/>
      <c r="AE959" s="12"/>
      <c r="AR959" s="215" t="s">
        <v>89</v>
      </c>
      <c r="AT959" s="216" t="s">
        <v>80</v>
      </c>
      <c r="AU959" s="216" t="s">
        <v>91</v>
      </c>
      <c r="AY959" s="215" t="s">
        <v>139</v>
      </c>
      <c r="BK959" s="217">
        <f>BK960+SUM(BK961:BK970)</f>
        <v>0</v>
      </c>
    </row>
    <row r="960" s="2" customFormat="1" ht="24.15" customHeight="1">
      <c r="A960" s="40"/>
      <c r="B960" s="41"/>
      <c r="C960" s="220" t="s">
        <v>905</v>
      </c>
      <c r="D960" s="220" t="s">
        <v>141</v>
      </c>
      <c r="E960" s="221" t="s">
        <v>906</v>
      </c>
      <c r="F960" s="222" t="s">
        <v>907</v>
      </c>
      <c r="G960" s="223" t="s">
        <v>203</v>
      </c>
      <c r="H960" s="224">
        <v>21.506</v>
      </c>
      <c r="I960" s="225"/>
      <c r="J960" s="226">
        <f>ROUND(I960*H960,2)</f>
        <v>0</v>
      </c>
      <c r="K960" s="222" t="s">
        <v>145</v>
      </c>
      <c r="L960" s="46"/>
      <c r="M960" s="227" t="s">
        <v>1</v>
      </c>
      <c r="N960" s="228" t="s">
        <v>46</v>
      </c>
      <c r="O960" s="93"/>
      <c r="P960" s="229">
        <f>O960*H960</f>
        <v>0</v>
      </c>
      <c r="Q960" s="229">
        <v>1.5298499999999999</v>
      </c>
      <c r="R960" s="229">
        <f>Q960*H960</f>
        <v>32.9009541</v>
      </c>
      <c r="S960" s="229">
        <v>0</v>
      </c>
      <c r="T960" s="230">
        <f>S960*H960</f>
        <v>0</v>
      </c>
      <c r="U960" s="40"/>
      <c r="V960" s="40"/>
      <c r="W960" s="40"/>
      <c r="X960" s="40"/>
      <c r="Y960" s="40"/>
      <c r="Z960" s="40"/>
      <c r="AA960" s="40"/>
      <c r="AB960" s="40"/>
      <c r="AC960" s="40"/>
      <c r="AD960" s="40"/>
      <c r="AE960" s="40"/>
      <c r="AR960" s="231" t="s">
        <v>146</v>
      </c>
      <c r="AT960" s="231" t="s">
        <v>141</v>
      </c>
      <c r="AU960" s="231" t="s">
        <v>157</v>
      </c>
      <c r="AY960" s="19" t="s">
        <v>139</v>
      </c>
      <c r="BE960" s="232">
        <f>IF(N960="základní",J960,0)</f>
        <v>0</v>
      </c>
      <c r="BF960" s="232">
        <f>IF(N960="snížená",J960,0)</f>
        <v>0</v>
      </c>
      <c r="BG960" s="232">
        <f>IF(N960="zákl. přenesená",J960,0)</f>
        <v>0</v>
      </c>
      <c r="BH960" s="232">
        <f>IF(N960="sníž. přenesená",J960,0)</f>
        <v>0</v>
      </c>
      <c r="BI960" s="232">
        <f>IF(N960="nulová",J960,0)</f>
        <v>0</v>
      </c>
      <c r="BJ960" s="19" t="s">
        <v>89</v>
      </c>
      <c r="BK960" s="232">
        <f>ROUND(I960*H960,2)</f>
        <v>0</v>
      </c>
      <c r="BL960" s="19" t="s">
        <v>146</v>
      </c>
      <c r="BM960" s="231" t="s">
        <v>908</v>
      </c>
    </row>
    <row r="961" s="13" customFormat="1">
      <c r="A961" s="13"/>
      <c r="B961" s="233"/>
      <c r="C961" s="234"/>
      <c r="D961" s="235" t="s">
        <v>148</v>
      </c>
      <c r="E961" s="236" t="s">
        <v>1</v>
      </c>
      <c r="F961" s="237" t="s">
        <v>909</v>
      </c>
      <c r="G961" s="234"/>
      <c r="H961" s="236" t="s">
        <v>1</v>
      </c>
      <c r="I961" s="238"/>
      <c r="J961" s="234"/>
      <c r="K961" s="234"/>
      <c r="L961" s="239"/>
      <c r="M961" s="240"/>
      <c r="N961" s="241"/>
      <c r="O961" s="241"/>
      <c r="P961" s="241"/>
      <c r="Q961" s="241"/>
      <c r="R961" s="241"/>
      <c r="S961" s="241"/>
      <c r="T961" s="242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T961" s="243" t="s">
        <v>148</v>
      </c>
      <c r="AU961" s="243" t="s">
        <v>157</v>
      </c>
      <c r="AV961" s="13" t="s">
        <v>89</v>
      </c>
      <c r="AW961" s="13" t="s">
        <v>36</v>
      </c>
      <c r="AX961" s="13" t="s">
        <v>81</v>
      </c>
      <c r="AY961" s="243" t="s">
        <v>139</v>
      </c>
    </row>
    <row r="962" s="14" customFormat="1">
      <c r="A962" s="14"/>
      <c r="B962" s="244"/>
      <c r="C962" s="245"/>
      <c r="D962" s="235" t="s">
        <v>148</v>
      </c>
      <c r="E962" s="246" t="s">
        <v>1</v>
      </c>
      <c r="F962" s="247" t="s">
        <v>910</v>
      </c>
      <c r="G962" s="245"/>
      <c r="H962" s="248">
        <v>0.61099999999999999</v>
      </c>
      <c r="I962" s="249"/>
      <c r="J962" s="245"/>
      <c r="K962" s="245"/>
      <c r="L962" s="250"/>
      <c r="M962" s="251"/>
      <c r="N962" s="252"/>
      <c r="O962" s="252"/>
      <c r="P962" s="252"/>
      <c r="Q962" s="252"/>
      <c r="R962" s="252"/>
      <c r="S962" s="252"/>
      <c r="T962" s="253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T962" s="254" t="s">
        <v>148</v>
      </c>
      <c r="AU962" s="254" t="s">
        <v>157</v>
      </c>
      <c r="AV962" s="14" t="s">
        <v>91</v>
      </c>
      <c r="AW962" s="14" t="s">
        <v>36</v>
      </c>
      <c r="AX962" s="14" t="s">
        <v>81</v>
      </c>
      <c r="AY962" s="254" t="s">
        <v>139</v>
      </c>
    </row>
    <row r="963" s="14" customFormat="1">
      <c r="A963" s="14"/>
      <c r="B963" s="244"/>
      <c r="C963" s="245"/>
      <c r="D963" s="235" t="s">
        <v>148</v>
      </c>
      <c r="E963" s="246" t="s">
        <v>1</v>
      </c>
      <c r="F963" s="247" t="s">
        <v>911</v>
      </c>
      <c r="G963" s="245"/>
      <c r="H963" s="248">
        <v>0.090999999999999998</v>
      </c>
      <c r="I963" s="249"/>
      <c r="J963" s="245"/>
      <c r="K963" s="245"/>
      <c r="L963" s="250"/>
      <c r="M963" s="251"/>
      <c r="N963" s="252"/>
      <c r="O963" s="252"/>
      <c r="P963" s="252"/>
      <c r="Q963" s="252"/>
      <c r="R963" s="252"/>
      <c r="S963" s="252"/>
      <c r="T963" s="253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4"/>
      <c r="AT963" s="254" t="s">
        <v>148</v>
      </c>
      <c r="AU963" s="254" t="s">
        <v>157</v>
      </c>
      <c r="AV963" s="14" t="s">
        <v>91</v>
      </c>
      <c r="AW963" s="14" t="s">
        <v>36</v>
      </c>
      <c r="AX963" s="14" t="s">
        <v>81</v>
      </c>
      <c r="AY963" s="254" t="s">
        <v>139</v>
      </c>
    </row>
    <row r="964" s="14" customFormat="1">
      <c r="A964" s="14"/>
      <c r="B964" s="244"/>
      <c r="C964" s="245"/>
      <c r="D964" s="235" t="s">
        <v>148</v>
      </c>
      <c r="E964" s="246" t="s">
        <v>1</v>
      </c>
      <c r="F964" s="247" t="s">
        <v>912</v>
      </c>
      <c r="G964" s="245"/>
      <c r="H964" s="248">
        <v>1.403</v>
      </c>
      <c r="I964" s="249"/>
      <c r="J964" s="245"/>
      <c r="K964" s="245"/>
      <c r="L964" s="250"/>
      <c r="M964" s="251"/>
      <c r="N964" s="252"/>
      <c r="O964" s="252"/>
      <c r="P964" s="252"/>
      <c r="Q964" s="252"/>
      <c r="R964" s="252"/>
      <c r="S964" s="252"/>
      <c r="T964" s="253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T964" s="254" t="s">
        <v>148</v>
      </c>
      <c r="AU964" s="254" t="s">
        <v>157</v>
      </c>
      <c r="AV964" s="14" t="s">
        <v>91</v>
      </c>
      <c r="AW964" s="14" t="s">
        <v>36</v>
      </c>
      <c r="AX964" s="14" t="s">
        <v>81</v>
      </c>
      <c r="AY964" s="254" t="s">
        <v>139</v>
      </c>
    </row>
    <row r="965" s="14" customFormat="1">
      <c r="A965" s="14"/>
      <c r="B965" s="244"/>
      <c r="C965" s="245"/>
      <c r="D965" s="235" t="s">
        <v>148</v>
      </c>
      <c r="E965" s="246" t="s">
        <v>1</v>
      </c>
      <c r="F965" s="247" t="s">
        <v>913</v>
      </c>
      <c r="G965" s="245"/>
      <c r="H965" s="248">
        <v>0.14799999999999999</v>
      </c>
      <c r="I965" s="249"/>
      <c r="J965" s="245"/>
      <c r="K965" s="245"/>
      <c r="L965" s="250"/>
      <c r="M965" s="251"/>
      <c r="N965" s="252"/>
      <c r="O965" s="252"/>
      <c r="P965" s="252"/>
      <c r="Q965" s="252"/>
      <c r="R965" s="252"/>
      <c r="S965" s="252"/>
      <c r="T965" s="253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T965" s="254" t="s">
        <v>148</v>
      </c>
      <c r="AU965" s="254" t="s">
        <v>157</v>
      </c>
      <c r="AV965" s="14" t="s">
        <v>91</v>
      </c>
      <c r="AW965" s="14" t="s">
        <v>36</v>
      </c>
      <c r="AX965" s="14" t="s">
        <v>81</v>
      </c>
      <c r="AY965" s="254" t="s">
        <v>139</v>
      </c>
    </row>
    <row r="966" s="14" customFormat="1">
      <c r="A966" s="14"/>
      <c r="B966" s="244"/>
      <c r="C966" s="245"/>
      <c r="D966" s="235" t="s">
        <v>148</v>
      </c>
      <c r="E966" s="246" t="s">
        <v>1</v>
      </c>
      <c r="F966" s="247" t="s">
        <v>914</v>
      </c>
      <c r="G966" s="245"/>
      <c r="H966" s="248">
        <v>12.029999999999999</v>
      </c>
      <c r="I966" s="249"/>
      <c r="J966" s="245"/>
      <c r="K966" s="245"/>
      <c r="L966" s="250"/>
      <c r="M966" s="251"/>
      <c r="N966" s="252"/>
      <c r="O966" s="252"/>
      <c r="P966" s="252"/>
      <c r="Q966" s="252"/>
      <c r="R966" s="252"/>
      <c r="S966" s="252"/>
      <c r="T966" s="253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T966" s="254" t="s">
        <v>148</v>
      </c>
      <c r="AU966" s="254" t="s">
        <v>157</v>
      </c>
      <c r="AV966" s="14" t="s">
        <v>91</v>
      </c>
      <c r="AW966" s="14" t="s">
        <v>36</v>
      </c>
      <c r="AX966" s="14" t="s">
        <v>81</v>
      </c>
      <c r="AY966" s="254" t="s">
        <v>139</v>
      </c>
    </row>
    <row r="967" s="14" customFormat="1">
      <c r="A967" s="14"/>
      <c r="B967" s="244"/>
      <c r="C967" s="245"/>
      <c r="D967" s="235" t="s">
        <v>148</v>
      </c>
      <c r="E967" s="246" t="s">
        <v>1</v>
      </c>
      <c r="F967" s="247" t="s">
        <v>915</v>
      </c>
      <c r="G967" s="245"/>
      <c r="H967" s="248">
        <v>7.1260000000000003</v>
      </c>
      <c r="I967" s="249"/>
      <c r="J967" s="245"/>
      <c r="K967" s="245"/>
      <c r="L967" s="250"/>
      <c r="M967" s="251"/>
      <c r="N967" s="252"/>
      <c r="O967" s="252"/>
      <c r="P967" s="252"/>
      <c r="Q967" s="252"/>
      <c r="R967" s="252"/>
      <c r="S967" s="252"/>
      <c r="T967" s="253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T967" s="254" t="s">
        <v>148</v>
      </c>
      <c r="AU967" s="254" t="s">
        <v>157</v>
      </c>
      <c r="AV967" s="14" t="s">
        <v>91</v>
      </c>
      <c r="AW967" s="14" t="s">
        <v>36</v>
      </c>
      <c r="AX967" s="14" t="s">
        <v>81</v>
      </c>
      <c r="AY967" s="254" t="s">
        <v>139</v>
      </c>
    </row>
    <row r="968" s="14" customFormat="1">
      <c r="A968" s="14"/>
      <c r="B968" s="244"/>
      <c r="C968" s="245"/>
      <c r="D968" s="235" t="s">
        <v>148</v>
      </c>
      <c r="E968" s="246" t="s">
        <v>1</v>
      </c>
      <c r="F968" s="247" t="s">
        <v>916</v>
      </c>
      <c r="G968" s="245"/>
      <c r="H968" s="248">
        <v>0.097000000000000003</v>
      </c>
      <c r="I968" s="249"/>
      <c r="J968" s="245"/>
      <c r="K968" s="245"/>
      <c r="L968" s="250"/>
      <c r="M968" s="251"/>
      <c r="N968" s="252"/>
      <c r="O968" s="252"/>
      <c r="P968" s="252"/>
      <c r="Q968" s="252"/>
      <c r="R968" s="252"/>
      <c r="S968" s="252"/>
      <c r="T968" s="253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T968" s="254" t="s">
        <v>148</v>
      </c>
      <c r="AU968" s="254" t="s">
        <v>157</v>
      </c>
      <c r="AV968" s="14" t="s">
        <v>91</v>
      </c>
      <c r="AW968" s="14" t="s">
        <v>36</v>
      </c>
      <c r="AX968" s="14" t="s">
        <v>81</v>
      </c>
      <c r="AY968" s="254" t="s">
        <v>139</v>
      </c>
    </row>
    <row r="969" s="15" customFormat="1">
      <c r="A969" s="15"/>
      <c r="B969" s="255"/>
      <c r="C969" s="256"/>
      <c r="D969" s="235" t="s">
        <v>148</v>
      </c>
      <c r="E969" s="257" t="s">
        <v>1</v>
      </c>
      <c r="F969" s="258" t="s">
        <v>151</v>
      </c>
      <c r="G969" s="256"/>
      <c r="H969" s="259">
        <v>21.506</v>
      </c>
      <c r="I969" s="260"/>
      <c r="J969" s="256"/>
      <c r="K969" s="256"/>
      <c r="L969" s="261"/>
      <c r="M969" s="262"/>
      <c r="N969" s="263"/>
      <c r="O969" s="263"/>
      <c r="P969" s="263"/>
      <c r="Q969" s="263"/>
      <c r="R969" s="263"/>
      <c r="S969" s="263"/>
      <c r="T969" s="264"/>
      <c r="U969" s="15"/>
      <c r="V969" s="15"/>
      <c r="W969" s="15"/>
      <c r="X969" s="15"/>
      <c r="Y969" s="15"/>
      <c r="Z969" s="15"/>
      <c r="AA969" s="15"/>
      <c r="AB969" s="15"/>
      <c r="AC969" s="15"/>
      <c r="AD969" s="15"/>
      <c r="AE969" s="15"/>
      <c r="AT969" s="265" t="s">
        <v>148</v>
      </c>
      <c r="AU969" s="265" t="s">
        <v>157</v>
      </c>
      <c r="AV969" s="15" t="s">
        <v>146</v>
      </c>
      <c r="AW969" s="15" t="s">
        <v>36</v>
      </c>
      <c r="AX969" s="15" t="s">
        <v>89</v>
      </c>
      <c r="AY969" s="265" t="s">
        <v>139</v>
      </c>
    </row>
    <row r="970" s="17" customFormat="1" ht="20.88" customHeight="1">
      <c r="A970" s="17"/>
      <c r="B970" s="291"/>
      <c r="C970" s="292"/>
      <c r="D970" s="293" t="s">
        <v>80</v>
      </c>
      <c r="E970" s="293" t="s">
        <v>740</v>
      </c>
      <c r="F970" s="293" t="s">
        <v>917</v>
      </c>
      <c r="G970" s="292"/>
      <c r="H970" s="292"/>
      <c r="I970" s="294"/>
      <c r="J970" s="295">
        <f>BK970</f>
        <v>0</v>
      </c>
      <c r="K970" s="292"/>
      <c r="L970" s="296"/>
      <c r="M970" s="297"/>
      <c r="N970" s="298"/>
      <c r="O970" s="298"/>
      <c r="P970" s="299">
        <f>SUM(P971:P988)</f>
        <v>0</v>
      </c>
      <c r="Q970" s="298"/>
      <c r="R970" s="299">
        <f>SUM(R971:R988)</f>
        <v>0</v>
      </c>
      <c r="S970" s="298"/>
      <c r="T970" s="300">
        <f>SUM(T971:T988)</f>
        <v>1.4394999999999998</v>
      </c>
      <c r="U970" s="17"/>
      <c r="V970" s="17"/>
      <c r="W970" s="17"/>
      <c r="X970" s="17"/>
      <c r="Y970" s="17"/>
      <c r="Z970" s="17"/>
      <c r="AA970" s="17"/>
      <c r="AB970" s="17"/>
      <c r="AC970" s="17"/>
      <c r="AD970" s="17"/>
      <c r="AE970" s="17"/>
      <c r="AR970" s="301" t="s">
        <v>89</v>
      </c>
      <c r="AT970" s="302" t="s">
        <v>80</v>
      </c>
      <c r="AU970" s="302" t="s">
        <v>157</v>
      </c>
      <c r="AY970" s="301" t="s">
        <v>139</v>
      </c>
      <c r="BK970" s="303">
        <f>SUM(BK971:BK988)</f>
        <v>0</v>
      </c>
    </row>
    <row r="971" s="2" customFormat="1" ht="21.75" customHeight="1">
      <c r="A971" s="40"/>
      <c r="B971" s="41"/>
      <c r="C971" s="220" t="s">
        <v>918</v>
      </c>
      <c r="D971" s="220" t="s">
        <v>141</v>
      </c>
      <c r="E971" s="221" t="s">
        <v>919</v>
      </c>
      <c r="F971" s="222" t="s">
        <v>920</v>
      </c>
      <c r="G971" s="223" t="s">
        <v>160</v>
      </c>
      <c r="H971" s="224">
        <v>25</v>
      </c>
      <c r="I971" s="225"/>
      <c r="J971" s="226">
        <f>ROUND(I971*H971,2)</f>
        <v>0</v>
      </c>
      <c r="K971" s="222" t="s">
        <v>145</v>
      </c>
      <c r="L971" s="46"/>
      <c r="M971" s="227" t="s">
        <v>1</v>
      </c>
      <c r="N971" s="228" t="s">
        <v>46</v>
      </c>
      <c r="O971" s="93"/>
      <c r="P971" s="229">
        <f>O971*H971</f>
        <v>0</v>
      </c>
      <c r="Q971" s="229">
        <v>0</v>
      </c>
      <c r="R971" s="229">
        <f>Q971*H971</f>
        <v>0</v>
      </c>
      <c r="S971" s="229">
        <v>0.043999999999999997</v>
      </c>
      <c r="T971" s="230">
        <f>S971*H971</f>
        <v>1.0999999999999999</v>
      </c>
      <c r="U971" s="40"/>
      <c r="V971" s="40"/>
      <c r="W971" s="40"/>
      <c r="X971" s="40"/>
      <c r="Y971" s="40"/>
      <c r="Z971" s="40"/>
      <c r="AA971" s="40"/>
      <c r="AB971" s="40"/>
      <c r="AC971" s="40"/>
      <c r="AD971" s="40"/>
      <c r="AE971" s="40"/>
      <c r="AR971" s="231" t="s">
        <v>146</v>
      </c>
      <c r="AT971" s="231" t="s">
        <v>141</v>
      </c>
      <c r="AU971" s="231" t="s">
        <v>146</v>
      </c>
      <c r="AY971" s="19" t="s">
        <v>139</v>
      </c>
      <c r="BE971" s="232">
        <f>IF(N971="základní",J971,0)</f>
        <v>0</v>
      </c>
      <c r="BF971" s="232">
        <f>IF(N971="snížená",J971,0)</f>
        <v>0</v>
      </c>
      <c r="BG971" s="232">
        <f>IF(N971="zákl. přenesená",J971,0)</f>
        <v>0</v>
      </c>
      <c r="BH971" s="232">
        <f>IF(N971="sníž. přenesená",J971,0)</f>
        <v>0</v>
      </c>
      <c r="BI971" s="232">
        <f>IF(N971="nulová",J971,0)</f>
        <v>0</v>
      </c>
      <c r="BJ971" s="19" t="s">
        <v>89</v>
      </c>
      <c r="BK971" s="232">
        <f>ROUND(I971*H971,2)</f>
        <v>0</v>
      </c>
      <c r="BL971" s="19" t="s">
        <v>146</v>
      </c>
      <c r="BM971" s="231" t="s">
        <v>921</v>
      </c>
    </row>
    <row r="972" s="13" customFormat="1">
      <c r="A972" s="13"/>
      <c r="B972" s="233"/>
      <c r="C972" s="234"/>
      <c r="D972" s="235" t="s">
        <v>148</v>
      </c>
      <c r="E972" s="236" t="s">
        <v>1</v>
      </c>
      <c r="F972" s="237" t="s">
        <v>922</v>
      </c>
      <c r="G972" s="234"/>
      <c r="H972" s="236" t="s">
        <v>1</v>
      </c>
      <c r="I972" s="238"/>
      <c r="J972" s="234"/>
      <c r="K972" s="234"/>
      <c r="L972" s="239"/>
      <c r="M972" s="240"/>
      <c r="N972" s="241"/>
      <c r="O972" s="241"/>
      <c r="P972" s="241"/>
      <c r="Q972" s="241"/>
      <c r="R972" s="241"/>
      <c r="S972" s="241"/>
      <c r="T972" s="242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T972" s="243" t="s">
        <v>148</v>
      </c>
      <c r="AU972" s="243" t="s">
        <v>146</v>
      </c>
      <c r="AV972" s="13" t="s">
        <v>89</v>
      </c>
      <c r="AW972" s="13" t="s">
        <v>36</v>
      </c>
      <c r="AX972" s="13" t="s">
        <v>81</v>
      </c>
      <c r="AY972" s="243" t="s">
        <v>139</v>
      </c>
    </row>
    <row r="973" s="14" customFormat="1">
      <c r="A973" s="14"/>
      <c r="B973" s="244"/>
      <c r="C973" s="245"/>
      <c r="D973" s="235" t="s">
        <v>148</v>
      </c>
      <c r="E973" s="246" t="s">
        <v>1</v>
      </c>
      <c r="F973" s="247" t="s">
        <v>923</v>
      </c>
      <c r="G973" s="245"/>
      <c r="H973" s="248">
        <v>25</v>
      </c>
      <c r="I973" s="249"/>
      <c r="J973" s="245"/>
      <c r="K973" s="245"/>
      <c r="L973" s="250"/>
      <c r="M973" s="251"/>
      <c r="N973" s="252"/>
      <c r="O973" s="252"/>
      <c r="P973" s="252"/>
      <c r="Q973" s="252"/>
      <c r="R973" s="252"/>
      <c r="S973" s="252"/>
      <c r="T973" s="253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T973" s="254" t="s">
        <v>148</v>
      </c>
      <c r="AU973" s="254" t="s">
        <v>146</v>
      </c>
      <c r="AV973" s="14" t="s">
        <v>91</v>
      </c>
      <c r="AW973" s="14" t="s">
        <v>36</v>
      </c>
      <c r="AX973" s="14" t="s">
        <v>81</v>
      </c>
      <c r="AY973" s="254" t="s">
        <v>139</v>
      </c>
    </row>
    <row r="974" s="15" customFormat="1">
      <c r="A974" s="15"/>
      <c r="B974" s="255"/>
      <c r="C974" s="256"/>
      <c r="D974" s="235" t="s">
        <v>148</v>
      </c>
      <c r="E974" s="257" t="s">
        <v>1</v>
      </c>
      <c r="F974" s="258" t="s">
        <v>151</v>
      </c>
      <c r="G974" s="256"/>
      <c r="H974" s="259">
        <v>25</v>
      </c>
      <c r="I974" s="260"/>
      <c r="J974" s="256"/>
      <c r="K974" s="256"/>
      <c r="L974" s="261"/>
      <c r="M974" s="262"/>
      <c r="N974" s="263"/>
      <c r="O974" s="263"/>
      <c r="P974" s="263"/>
      <c r="Q974" s="263"/>
      <c r="R974" s="263"/>
      <c r="S974" s="263"/>
      <c r="T974" s="264"/>
      <c r="U974" s="15"/>
      <c r="V974" s="15"/>
      <c r="W974" s="15"/>
      <c r="X974" s="15"/>
      <c r="Y974" s="15"/>
      <c r="Z974" s="15"/>
      <c r="AA974" s="15"/>
      <c r="AB974" s="15"/>
      <c r="AC974" s="15"/>
      <c r="AD974" s="15"/>
      <c r="AE974" s="15"/>
      <c r="AT974" s="265" t="s">
        <v>148</v>
      </c>
      <c r="AU974" s="265" t="s">
        <v>146</v>
      </c>
      <c r="AV974" s="15" t="s">
        <v>146</v>
      </c>
      <c r="AW974" s="15" t="s">
        <v>36</v>
      </c>
      <c r="AX974" s="15" t="s">
        <v>89</v>
      </c>
      <c r="AY974" s="265" t="s">
        <v>139</v>
      </c>
    </row>
    <row r="975" s="2" customFormat="1" ht="24.15" customHeight="1">
      <c r="A975" s="40"/>
      <c r="B975" s="41"/>
      <c r="C975" s="220" t="s">
        <v>924</v>
      </c>
      <c r="D975" s="220" t="s">
        <v>141</v>
      </c>
      <c r="E975" s="221" t="s">
        <v>925</v>
      </c>
      <c r="F975" s="222" t="s">
        <v>926</v>
      </c>
      <c r="G975" s="223" t="s">
        <v>160</v>
      </c>
      <c r="H975" s="224">
        <v>3.5</v>
      </c>
      <c r="I975" s="225"/>
      <c r="J975" s="226">
        <f>ROUND(I975*H975,2)</f>
        <v>0</v>
      </c>
      <c r="K975" s="222" t="s">
        <v>145</v>
      </c>
      <c r="L975" s="46"/>
      <c r="M975" s="227" t="s">
        <v>1</v>
      </c>
      <c r="N975" s="228" t="s">
        <v>46</v>
      </c>
      <c r="O975" s="93"/>
      <c r="P975" s="229">
        <f>O975*H975</f>
        <v>0</v>
      </c>
      <c r="Q975" s="229">
        <v>0</v>
      </c>
      <c r="R975" s="229">
        <f>Q975*H975</f>
        <v>0</v>
      </c>
      <c r="S975" s="229">
        <v>0.097000000000000003</v>
      </c>
      <c r="T975" s="230">
        <f>S975*H975</f>
        <v>0.33950000000000002</v>
      </c>
      <c r="U975" s="40"/>
      <c r="V975" s="40"/>
      <c r="W975" s="40"/>
      <c r="X975" s="40"/>
      <c r="Y975" s="40"/>
      <c r="Z975" s="40"/>
      <c r="AA975" s="40"/>
      <c r="AB975" s="40"/>
      <c r="AC975" s="40"/>
      <c r="AD975" s="40"/>
      <c r="AE975" s="40"/>
      <c r="AR975" s="231" t="s">
        <v>146</v>
      </c>
      <c r="AT975" s="231" t="s">
        <v>141</v>
      </c>
      <c r="AU975" s="231" t="s">
        <v>146</v>
      </c>
      <c r="AY975" s="19" t="s">
        <v>139</v>
      </c>
      <c r="BE975" s="232">
        <f>IF(N975="základní",J975,0)</f>
        <v>0</v>
      </c>
      <c r="BF975" s="232">
        <f>IF(N975="snížená",J975,0)</f>
        <v>0</v>
      </c>
      <c r="BG975" s="232">
        <f>IF(N975="zákl. přenesená",J975,0)</f>
        <v>0</v>
      </c>
      <c r="BH975" s="232">
        <f>IF(N975="sníž. přenesená",J975,0)</f>
        <v>0</v>
      </c>
      <c r="BI975" s="232">
        <f>IF(N975="nulová",J975,0)</f>
        <v>0</v>
      </c>
      <c r="BJ975" s="19" t="s">
        <v>89</v>
      </c>
      <c r="BK975" s="232">
        <f>ROUND(I975*H975,2)</f>
        <v>0</v>
      </c>
      <c r="BL975" s="19" t="s">
        <v>146</v>
      </c>
      <c r="BM975" s="231" t="s">
        <v>927</v>
      </c>
    </row>
    <row r="976" s="13" customFormat="1">
      <c r="A976" s="13"/>
      <c r="B976" s="233"/>
      <c r="C976" s="234"/>
      <c r="D976" s="235" t="s">
        <v>148</v>
      </c>
      <c r="E976" s="236" t="s">
        <v>1</v>
      </c>
      <c r="F976" s="237" t="s">
        <v>922</v>
      </c>
      <c r="G976" s="234"/>
      <c r="H976" s="236" t="s">
        <v>1</v>
      </c>
      <c r="I976" s="238"/>
      <c r="J976" s="234"/>
      <c r="K976" s="234"/>
      <c r="L976" s="239"/>
      <c r="M976" s="240"/>
      <c r="N976" s="241"/>
      <c r="O976" s="241"/>
      <c r="P976" s="241"/>
      <c r="Q976" s="241"/>
      <c r="R976" s="241"/>
      <c r="S976" s="241"/>
      <c r="T976" s="242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T976" s="243" t="s">
        <v>148</v>
      </c>
      <c r="AU976" s="243" t="s">
        <v>146</v>
      </c>
      <c r="AV976" s="13" t="s">
        <v>89</v>
      </c>
      <c r="AW976" s="13" t="s">
        <v>36</v>
      </c>
      <c r="AX976" s="13" t="s">
        <v>81</v>
      </c>
      <c r="AY976" s="243" t="s">
        <v>139</v>
      </c>
    </row>
    <row r="977" s="14" customFormat="1">
      <c r="A977" s="14"/>
      <c r="B977" s="244"/>
      <c r="C977" s="245"/>
      <c r="D977" s="235" t="s">
        <v>148</v>
      </c>
      <c r="E977" s="246" t="s">
        <v>1</v>
      </c>
      <c r="F977" s="247" t="s">
        <v>928</v>
      </c>
      <c r="G977" s="245"/>
      <c r="H977" s="248">
        <v>3.5</v>
      </c>
      <c r="I977" s="249"/>
      <c r="J977" s="245"/>
      <c r="K977" s="245"/>
      <c r="L977" s="250"/>
      <c r="M977" s="251"/>
      <c r="N977" s="252"/>
      <c r="O977" s="252"/>
      <c r="P977" s="252"/>
      <c r="Q977" s="252"/>
      <c r="R977" s="252"/>
      <c r="S977" s="252"/>
      <c r="T977" s="253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  <c r="AT977" s="254" t="s">
        <v>148</v>
      </c>
      <c r="AU977" s="254" t="s">
        <v>146</v>
      </c>
      <c r="AV977" s="14" t="s">
        <v>91</v>
      </c>
      <c r="AW977" s="14" t="s">
        <v>36</v>
      </c>
      <c r="AX977" s="14" t="s">
        <v>81</v>
      </c>
      <c r="AY977" s="254" t="s">
        <v>139</v>
      </c>
    </row>
    <row r="978" s="15" customFormat="1">
      <c r="A978" s="15"/>
      <c r="B978" s="255"/>
      <c r="C978" s="256"/>
      <c r="D978" s="235" t="s">
        <v>148</v>
      </c>
      <c r="E978" s="257" t="s">
        <v>1</v>
      </c>
      <c r="F978" s="258" t="s">
        <v>151</v>
      </c>
      <c r="G978" s="256"/>
      <c r="H978" s="259">
        <v>3.5</v>
      </c>
      <c r="I978" s="260"/>
      <c r="J978" s="256"/>
      <c r="K978" s="256"/>
      <c r="L978" s="261"/>
      <c r="M978" s="262"/>
      <c r="N978" s="263"/>
      <c r="O978" s="263"/>
      <c r="P978" s="263"/>
      <c r="Q978" s="263"/>
      <c r="R978" s="263"/>
      <c r="S978" s="263"/>
      <c r="T978" s="264"/>
      <c r="U978" s="15"/>
      <c r="V978" s="15"/>
      <c r="W978" s="15"/>
      <c r="X978" s="15"/>
      <c r="Y978" s="15"/>
      <c r="Z978" s="15"/>
      <c r="AA978" s="15"/>
      <c r="AB978" s="15"/>
      <c r="AC978" s="15"/>
      <c r="AD978" s="15"/>
      <c r="AE978" s="15"/>
      <c r="AT978" s="265" t="s">
        <v>148</v>
      </c>
      <c r="AU978" s="265" t="s">
        <v>146</v>
      </c>
      <c r="AV978" s="15" t="s">
        <v>146</v>
      </c>
      <c r="AW978" s="15" t="s">
        <v>36</v>
      </c>
      <c r="AX978" s="15" t="s">
        <v>89</v>
      </c>
      <c r="AY978" s="265" t="s">
        <v>139</v>
      </c>
    </row>
    <row r="979" s="2" customFormat="1" ht="24.15" customHeight="1">
      <c r="A979" s="40"/>
      <c r="B979" s="41"/>
      <c r="C979" s="220" t="s">
        <v>929</v>
      </c>
      <c r="D979" s="220" t="s">
        <v>141</v>
      </c>
      <c r="E979" s="221" t="s">
        <v>930</v>
      </c>
      <c r="F979" s="222" t="s">
        <v>931</v>
      </c>
      <c r="G979" s="223" t="s">
        <v>299</v>
      </c>
      <c r="H979" s="224">
        <v>1.44</v>
      </c>
      <c r="I979" s="225"/>
      <c r="J979" s="226">
        <f>ROUND(I979*H979,2)</f>
        <v>0</v>
      </c>
      <c r="K979" s="222" t="s">
        <v>145</v>
      </c>
      <c r="L979" s="46"/>
      <c r="M979" s="227" t="s">
        <v>1</v>
      </c>
      <c r="N979" s="228" t="s">
        <v>46</v>
      </c>
      <c r="O979" s="93"/>
      <c r="P979" s="229">
        <f>O979*H979</f>
        <v>0</v>
      </c>
      <c r="Q979" s="229">
        <v>0</v>
      </c>
      <c r="R979" s="229">
        <f>Q979*H979</f>
        <v>0</v>
      </c>
      <c r="S979" s="229">
        <v>0</v>
      </c>
      <c r="T979" s="230">
        <f>S979*H979</f>
        <v>0</v>
      </c>
      <c r="U979" s="40"/>
      <c r="V979" s="40"/>
      <c r="W979" s="40"/>
      <c r="X979" s="40"/>
      <c r="Y979" s="40"/>
      <c r="Z979" s="40"/>
      <c r="AA979" s="40"/>
      <c r="AB979" s="40"/>
      <c r="AC979" s="40"/>
      <c r="AD979" s="40"/>
      <c r="AE979" s="40"/>
      <c r="AR979" s="231" t="s">
        <v>146</v>
      </c>
      <c r="AT979" s="231" t="s">
        <v>141</v>
      </c>
      <c r="AU979" s="231" t="s">
        <v>146</v>
      </c>
      <c r="AY979" s="19" t="s">
        <v>139</v>
      </c>
      <c r="BE979" s="232">
        <f>IF(N979="základní",J979,0)</f>
        <v>0</v>
      </c>
      <c r="BF979" s="232">
        <f>IF(N979="snížená",J979,0)</f>
        <v>0</v>
      </c>
      <c r="BG979" s="232">
        <f>IF(N979="zákl. přenesená",J979,0)</f>
        <v>0</v>
      </c>
      <c r="BH979" s="232">
        <f>IF(N979="sníž. přenesená",J979,0)</f>
        <v>0</v>
      </c>
      <c r="BI979" s="232">
        <f>IF(N979="nulová",J979,0)</f>
        <v>0</v>
      </c>
      <c r="BJ979" s="19" t="s">
        <v>89</v>
      </c>
      <c r="BK979" s="232">
        <f>ROUND(I979*H979,2)</f>
        <v>0</v>
      </c>
      <c r="BL979" s="19" t="s">
        <v>146</v>
      </c>
      <c r="BM979" s="231" t="s">
        <v>932</v>
      </c>
    </row>
    <row r="980" s="2" customFormat="1">
      <c r="A980" s="40"/>
      <c r="B980" s="41"/>
      <c r="C980" s="42"/>
      <c r="D980" s="235" t="s">
        <v>306</v>
      </c>
      <c r="E980" s="42"/>
      <c r="F980" s="277" t="s">
        <v>933</v>
      </c>
      <c r="G980" s="42"/>
      <c r="H980" s="42"/>
      <c r="I980" s="278"/>
      <c r="J980" s="42"/>
      <c r="K980" s="42"/>
      <c r="L980" s="46"/>
      <c r="M980" s="279"/>
      <c r="N980" s="280"/>
      <c r="O980" s="93"/>
      <c r="P980" s="93"/>
      <c r="Q980" s="93"/>
      <c r="R980" s="93"/>
      <c r="S980" s="93"/>
      <c r="T980" s="94"/>
      <c r="U980" s="40"/>
      <c r="V980" s="40"/>
      <c r="W980" s="40"/>
      <c r="X980" s="40"/>
      <c r="Y980" s="40"/>
      <c r="Z980" s="40"/>
      <c r="AA980" s="40"/>
      <c r="AB980" s="40"/>
      <c r="AC980" s="40"/>
      <c r="AD980" s="40"/>
      <c r="AE980" s="40"/>
      <c r="AT980" s="19" t="s">
        <v>306</v>
      </c>
      <c r="AU980" s="19" t="s">
        <v>146</v>
      </c>
    </row>
    <row r="981" s="13" customFormat="1">
      <c r="A981" s="13"/>
      <c r="B981" s="233"/>
      <c r="C981" s="234"/>
      <c r="D981" s="235" t="s">
        <v>148</v>
      </c>
      <c r="E981" s="236" t="s">
        <v>1</v>
      </c>
      <c r="F981" s="237" t="s">
        <v>934</v>
      </c>
      <c r="G981" s="234"/>
      <c r="H981" s="236" t="s">
        <v>1</v>
      </c>
      <c r="I981" s="238"/>
      <c r="J981" s="234"/>
      <c r="K981" s="234"/>
      <c r="L981" s="239"/>
      <c r="M981" s="240"/>
      <c r="N981" s="241"/>
      <c r="O981" s="241"/>
      <c r="P981" s="241"/>
      <c r="Q981" s="241"/>
      <c r="R981" s="241"/>
      <c r="S981" s="241"/>
      <c r="T981" s="242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T981" s="243" t="s">
        <v>148</v>
      </c>
      <c r="AU981" s="243" t="s">
        <v>146</v>
      </c>
      <c r="AV981" s="13" t="s">
        <v>89</v>
      </c>
      <c r="AW981" s="13" t="s">
        <v>36</v>
      </c>
      <c r="AX981" s="13" t="s">
        <v>81</v>
      </c>
      <c r="AY981" s="243" t="s">
        <v>139</v>
      </c>
    </row>
    <row r="982" s="14" customFormat="1">
      <c r="A982" s="14"/>
      <c r="B982" s="244"/>
      <c r="C982" s="245"/>
      <c r="D982" s="235" t="s">
        <v>148</v>
      </c>
      <c r="E982" s="246" t="s">
        <v>1</v>
      </c>
      <c r="F982" s="247" t="s">
        <v>935</v>
      </c>
      <c r="G982" s="245"/>
      <c r="H982" s="248">
        <v>1.1000000000000001</v>
      </c>
      <c r="I982" s="249"/>
      <c r="J982" s="245"/>
      <c r="K982" s="245"/>
      <c r="L982" s="250"/>
      <c r="M982" s="251"/>
      <c r="N982" s="252"/>
      <c r="O982" s="252"/>
      <c r="P982" s="252"/>
      <c r="Q982" s="252"/>
      <c r="R982" s="252"/>
      <c r="S982" s="252"/>
      <c r="T982" s="253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T982" s="254" t="s">
        <v>148</v>
      </c>
      <c r="AU982" s="254" t="s">
        <v>146</v>
      </c>
      <c r="AV982" s="14" t="s">
        <v>91</v>
      </c>
      <c r="AW982" s="14" t="s">
        <v>36</v>
      </c>
      <c r="AX982" s="14" t="s">
        <v>81</v>
      </c>
      <c r="AY982" s="254" t="s">
        <v>139</v>
      </c>
    </row>
    <row r="983" s="14" customFormat="1">
      <c r="A983" s="14"/>
      <c r="B983" s="244"/>
      <c r="C983" s="245"/>
      <c r="D983" s="235" t="s">
        <v>148</v>
      </c>
      <c r="E983" s="246" t="s">
        <v>1</v>
      </c>
      <c r="F983" s="247" t="s">
        <v>936</v>
      </c>
      <c r="G983" s="245"/>
      <c r="H983" s="248">
        <v>0.34000000000000002</v>
      </c>
      <c r="I983" s="249"/>
      <c r="J983" s="245"/>
      <c r="K983" s="245"/>
      <c r="L983" s="250"/>
      <c r="M983" s="251"/>
      <c r="N983" s="252"/>
      <c r="O983" s="252"/>
      <c r="P983" s="252"/>
      <c r="Q983" s="252"/>
      <c r="R983" s="252"/>
      <c r="S983" s="252"/>
      <c r="T983" s="253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T983" s="254" t="s">
        <v>148</v>
      </c>
      <c r="AU983" s="254" t="s">
        <v>146</v>
      </c>
      <c r="AV983" s="14" t="s">
        <v>91</v>
      </c>
      <c r="AW983" s="14" t="s">
        <v>36</v>
      </c>
      <c r="AX983" s="14" t="s">
        <v>81</v>
      </c>
      <c r="AY983" s="254" t="s">
        <v>139</v>
      </c>
    </row>
    <row r="984" s="15" customFormat="1">
      <c r="A984" s="15"/>
      <c r="B984" s="255"/>
      <c r="C984" s="256"/>
      <c r="D984" s="235" t="s">
        <v>148</v>
      </c>
      <c r="E984" s="257" t="s">
        <v>1</v>
      </c>
      <c r="F984" s="258" t="s">
        <v>151</v>
      </c>
      <c r="G984" s="256"/>
      <c r="H984" s="259">
        <v>1.44</v>
      </c>
      <c r="I984" s="260"/>
      <c r="J984" s="256"/>
      <c r="K984" s="256"/>
      <c r="L984" s="261"/>
      <c r="M984" s="262"/>
      <c r="N984" s="263"/>
      <c r="O984" s="263"/>
      <c r="P984" s="263"/>
      <c r="Q984" s="263"/>
      <c r="R984" s="263"/>
      <c r="S984" s="263"/>
      <c r="T984" s="264"/>
      <c r="U984" s="15"/>
      <c r="V984" s="15"/>
      <c r="W984" s="15"/>
      <c r="X984" s="15"/>
      <c r="Y984" s="15"/>
      <c r="Z984" s="15"/>
      <c r="AA984" s="15"/>
      <c r="AB984" s="15"/>
      <c r="AC984" s="15"/>
      <c r="AD984" s="15"/>
      <c r="AE984" s="15"/>
      <c r="AT984" s="265" t="s">
        <v>148</v>
      </c>
      <c r="AU984" s="265" t="s">
        <v>146</v>
      </c>
      <c r="AV984" s="15" t="s">
        <v>146</v>
      </c>
      <c r="AW984" s="15" t="s">
        <v>36</v>
      </c>
      <c r="AX984" s="15" t="s">
        <v>89</v>
      </c>
      <c r="AY984" s="265" t="s">
        <v>139</v>
      </c>
    </row>
    <row r="985" s="2" customFormat="1" ht="24.15" customHeight="1">
      <c r="A985" s="40"/>
      <c r="B985" s="41"/>
      <c r="C985" s="220" t="s">
        <v>937</v>
      </c>
      <c r="D985" s="220" t="s">
        <v>141</v>
      </c>
      <c r="E985" s="221" t="s">
        <v>938</v>
      </c>
      <c r="F985" s="222" t="s">
        <v>939</v>
      </c>
      <c r="G985" s="223" t="s">
        <v>299</v>
      </c>
      <c r="H985" s="224">
        <v>5.7599999999999998</v>
      </c>
      <c r="I985" s="225"/>
      <c r="J985" s="226">
        <f>ROUND(I985*H985,2)</f>
        <v>0</v>
      </c>
      <c r="K985" s="222" t="s">
        <v>145</v>
      </c>
      <c r="L985" s="46"/>
      <c r="M985" s="227" t="s">
        <v>1</v>
      </c>
      <c r="N985" s="228" t="s">
        <v>46</v>
      </c>
      <c r="O985" s="93"/>
      <c r="P985" s="229">
        <f>O985*H985</f>
        <v>0</v>
      </c>
      <c r="Q985" s="229">
        <v>0</v>
      </c>
      <c r="R985" s="229">
        <f>Q985*H985</f>
        <v>0</v>
      </c>
      <c r="S985" s="229">
        <v>0</v>
      </c>
      <c r="T985" s="230">
        <f>S985*H985</f>
        <v>0</v>
      </c>
      <c r="U985" s="40"/>
      <c r="V985" s="40"/>
      <c r="W985" s="40"/>
      <c r="X985" s="40"/>
      <c r="Y985" s="40"/>
      <c r="Z985" s="40"/>
      <c r="AA985" s="40"/>
      <c r="AB985" s="40"/>
      <c r="AC985" s="40"/>
      <c r="AD985" s="40"/>
      <c r="AE985" s="40"/>
      <c r="AR985" s="231" t="s">
        <v>146</v>
      </c>
      <c r="AT985" s="231" t="s">
        <v>141</v>
      </c>
      <c r="AU985" s="231" t="s">
        <v>146</v>
      </c>
      <c r="AY985" s="19" t="s">
        <v>139</v>
      </c>
      <c r="BE985" s="232">
        <f>IF(N985="základní",J985,0)</f>
        <v>0</v>
      </c>
      <c r="BF985" s="232">
        <f>IF(N985="snížená",J985,0)</f>
        <v>0</v>
      </c>
      <c r="BG985" s="232">
        <f>IF(N985="zákl. přenesená",J985,0)</f>
        <v>0</v>
      </c>
      <c r="BH985" s="232">
        <f>IF(N985="sníž. přenesená",J985,0)</f>
        <v>0</v>
      </c>
      <c r="BI985" s="232">
        <f>IF(N985="nulová",J985,0)</f>
        <v>0</v>
      </c>
      <c r="BJ985" s="19" t="s">
        <v>89</v>
      </c>
      <c r="BK985" s="232">
        <f>ROUND(I985*H985,2)</f>
        <v>0</v>
      </c>
      <c r="BL985" s="19" t="s">
        <v>146</v>
      </c>
      <c r="BM985" s="231" t="s">
        <v>940</v>
      </c>
    </row>
    <row r="986" s="13" customFormat="1">
      <c r="A986" s="13"/>
      <c r="B986" s="233"/>
      <c r="C986" s="234"/>
      <c r="D986" s="235" t="s">
        <v>148</v>
      </c>
      <c r="E986" s="236" t="s">
        <v>1</v>
      </c>
      <c r="F986" s="237" t="s">
        <v>941</v>
      </c>
      <c r="G986" s="234"/>
      <c r="H986" s="236" t="s">
        <v>1</v>
      </c>
      <c r="I986" s="238"/>
      <c r="J986" s="234"/>
      <c r="K986" s="234"/>
      <c r="L986" s="239"/>
      <c r="M986" s="240"/>
      <c r="N986" s="241"/>
      <c r="O986" s="241"/>
      <c r="P986" s="241"/>
      <c r="Q986" s="241"/>
      <c r="R986" s="241"/>
      <c r="S986" s="241"/>
      <c r="T986" s="242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T986" s="243" t="s">
        <v>148</v>
      </c>
      <c r="AU986" s="243" t="s">
        <v>146</v>
      </c>
      <c r="AV986" s="13" t="s">
        <v>89</v>
      </c>
      <c r="AW986" s="13" t="s">
        <v>36</v>
      </c>
      <c r="AX986" s="13" t="s">
        <v>81</v>
      </c>
      <c r="AY986" s="243" t="s">
        <v>139</v>
      </c>
    </row>
    <row r="987" s="14" customFormat="1">
      <c r="A987" s="14"/>
      <c r="B987" s="244"/>
      <c r="C987" s="245"/>
      <c r="D987" s="235" t="s">
        <v>148</v>
      </c>
      <c r="E987" s="246" t="s">
        <v>1</v>
      </c>
      <c r="F987" s="247" t="s">
        <v>942</v>
      </c>
      <c r="G987" s="245"/>
      <c r="H987" s="248">
        <v>5.7599999999999998</v>
      </c>
      <c r="I987" s="249"/>
      <c r="J987" s="245"/>
      <c r="K987" s="245"/>
      <c r="L987" s="250"/>
      <c r="M987" s="251"/>
      <c r="N987" s="252"/>
      <c r="O987" s="252"/>
      <c r="P987" s="252"/>
      <c r="Q987" s="252"/>
      <c r="R987" s="252"/>
      <c r="S987" s="252"/>
      <c r="T987" s="253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T987" s="254" t="s">
        <v>148</v>
      </c>
      <c r="AU987" s="254" t="s">
        <v>146</v>
      </c>
      <c r="AV987" s="14" t="s">
        <v>91</v>
      </c>
      <c r="AW987" s="14" t="s">
        <v>36</v>
      </c>
      <c r="AX987" s="14" t="s">
        <v>81</v>
      </c>
      <c r="AY987" s="254" t="s">
        <v>139</v>
      </c>
    </row>
    <row r="988" s="15" customFormat="1">
      <c r="A988" s="15"/>
      <c r="B988" s="255"/>
      <c r="C988" s="256"/>
      <c r="D988" s="235" t="s">
        <v>148</v>
      </c>
      <c r="E988" s="257" t="s">
        <v>1</v>
      </c>
      <c r="F988" s="258" t="s">
        <v>151</v>
      </c>
      <c r="G988" s="256"/>
      <c r="H988" s="259">
        <v>5.7599999999999998</v>
      </c>
      <c r="I988" s="260"/>
      <c r="J988" s="256"/>
      <c r="K988" s="256"/>
      <c r="L988" s="261"/>
      <c r="M988" s="262"/>
      <c r="N988" s="263"/>
      <c r="O988" s="263"/>
      <c r="P988" s="263"/>
      <c r="Q988" s="263"/>
      <c r="R988" s="263"/>
      <c r="S988" s="263"/>
      <c r="T988" s="264"/>
      <c r="U988" s="15"/>
      <c r="V988" s="15"/>
      <c r="W988" s="15"/>
      <c r="X988" s="15"/>
      <c r="Y988" s="15"/>
      <c r="Z988" s="15"/>
      <c r="AA988" s="15"/>
      <c r="AB988" s="15"/>
      <c r="AC988" s="15"/>
      <c r="AD988" s="15"/>
      <c r="AE988" s="15"/>
      <c r="AT988" s="265" t="s">
        <v>148</v>
      </c>
      <c r="AU988" s="265" t="s">
        <v>146</v>
      </c>
      <c r="AV988" s="15" t="s">
        <v>146</v>
      </c>
      <c r="AW988" s="15" t="s">
        <v>36</v>
      </c>
      <c r="AX988" s="15" t="s">
        <v>89</v>
      </c>
      <c r="AY988" s="265" t="s">
        <v>139</v>
      </c>
    </row>
    <row r="989" s="12" customFormat="1" ht="22.8" customHeight="1">
      <c r="A989" s="12"/>
      <c r="B989" s="204"/>
      <c r="C989" s="205"/>
      <c r="D989" s="206" t="s">
        <v>80</v>
      </c>
      <c r="E989" s="218" t="s">
        <v>943</v>
      </c>
      <c r="F989" s="218" t="s">
        <v>944</v>
      </c>
      <c r="G989" s="205"/>
      <c r="H989" s="205"/>
      <c r="I989" s="208"/>
      <c r="J989" s="219">
        <f>BK989</f>
        <v>0</v>
      </c>
      <c r="K989" s="205"/>
      <c r="L989" s="210"/>
      <c r="M989" s="211"/>
      <c r="N989" s="212"/>
      <c r="O989" s="212"/>
      <c r="P989" s="213">
        <f>P990</f>
        <v>0</v>
      </c>
      <c r="Q989" s="212"/>
      <c r="R989" s="213">
        <f>R990</f>
        <v>0</v>
      </c>
      <c r="S989" s="212"/>
      <c r="T989" s="214">
        <f>T990</f>
        <v>0</v>
      </c>
      <c r="U989" s="12"/>
      <c r="V989" s="12"/>
      <c r="W989" s="12"/>
      <c r="X989" s="12"/>
      <c r="Y989" s="12"/>
      <c r="Z989" s="12"/>
      <c r="AA989" s="12"/>
      <c r="AB989" s="12"/>
      <c r="AC989" s="12"/>
      <c r="AD989" s="12"/>
      <c r="AE989" s="12"/>
      <c r="AR989" s="215" t="s">
        <v>89</v>
      </c>
      <c r="AT989" s="216" t="s">
        <v>80</v>
      </c>
      <c r="AU989" s="216" t="s">
        <v>89</v>
      </c>
      <c r="AY989" s="215" t="s">
        <v>139</v>
      </c>
      <c r="BK989" s="217">
        <f>BK990</f>
        <v>0</v>
      </c>
    </row>
    <row r="990" s="2" customFormat="1" ht="24.15" customHeight="1">
      <c r="A990" s="40"/>
      <c r="B990" s="41"/>
      <c r="C990" s="220" t="s">
        <v>945</v>
      </c>
      <c r="D990" s="220" t="s">
        <v>141</v>
      </c>
      <c r="E990" s="221" t="s">
        <v>946</v>
      </c>
      <c r="F990" s="222" t="s">
        <v>947</v>
      </c>
      <c r="G990" s="223" t="s">
        <v>299</v>
      </c>
      <c r="H990" s="224">
        <v>506.49400000000003</v>
      </c>
      <c r="I990" s="225"/>
      <c r="J990" s="226">
        <f>ROUND(I990*H990,2)</f>
        <v>0</v>
      </c>
      <c r="K990" s="222" t="s">
        <v>145</v>
      </c>
      <c r="L990" s="46"/>
      <c r="M990" s="227" t="s">
        <v>1</v>
      </c>
      <c r="N990" s="228" t="s">
        <v>46</v>
      </c>
      <c r="O990" s="93"/>
      <c r="P990" s="229">
        <f>O990*H990</f>
        <v>0</v>
      </c>
      <c r="Q990" s="229">
        <v>0</v>
      </c>
      <c r="R990" s="229">
        <f>Q990*H990</f>
        <v>0</v>
      </c>
      <c r="S990" s="229">
        <v>0</v>
      </c>
      <c r="T990" s="230">
        <f>S990*H990</f>
        <v>0</v>
      </c>
      <c r="U990" s="40"/>
      <c r="V990" s="40"/>
      <c r="W990" s="40"/>
      <c r="X990" s="40"/>
      <c r="Y990" s="40"/>
      <c r="Z990" s="40"/>
      <c r="AA990" s="40"/>
      <c r="AB990" s="40"/>
      <c r="AC990" s="40"/>
      <c r="AD990" s="40"/>
      <c r="AE990" s="40"/>
      <c r="AR990" s="231" t="s">
        <v>146</v>
      </c>
      <c r="AT990" s="231" t="s">
        <v>141</v>
      </c>
      <c r="AU990" s="231" t="s">
        <v>91</v>
      </c>
      <c r="AY990" s="19" t="s">
        <v>139</v>
      </c>
      <c r="BE990" s="232">
        <f>IF(N990="základní",J990,0)</f>
        <v>0</v>
      </c>
      <c r="BF990" s="232">
        <f>IF(N990="snížená",J990,0)</f>
        <v>0</v>
      </c>
      <c r="BG990" s="232">
        <f>IF(N990="zákl. přenesená",J990,0)</f>
        <v>0</v>
      </c>
      <c r="BH990" s="232">
        <f>IF(N990="sníž. přenesená",J990,0)</f>
        <v>0</v>
      </c>
      <c r="BI990" s="232">
        <f>IF(N990="nulová",J990,0)</f>
        <v>0</v>
      </c>
      <c r="BJ990" s="19" t="s">
        <v>89</v>
      </c>
      <c r="BK990" s="232">
        <f>ROUND(I990*H990,2)</f>
        <v>0</v>
      </c>
      <c r="BL990" s="19" t="s">
        <v>146</v>
      </c>
      <c r="BM990" s="231" t="s">
        <v>948</v>
      </c>
    </row>
    <row r="991" s="12" customFormat="1" ht="25.92" customHeight="1">
      <c r="A991" s="12"/>
      <c r="B991" s="204"/>
      <c r="C991" s="205"/>
      <c r="D991" s="206" t="s">
        <v>80</v>
      </c>
      <c r="E991" s="207" t="s">
        <v>317</v>
      </c>
      <c r="F991" s="207" t="s">
        <v>949</v>
      </c>
      <c r="G991" s="205"/>
      <c r="H991" s="205"/>
      <c r="I991" s="208"/>
      <c r="J991" s="209">
        <f>BK991</f>
        <v>0</v>
      </c>
      <c r="K991" s="205"/>
      <c r="L991" s="210"/>
      <c r="M991" s="211"/>
      <c r="N991" s="212"/>
      <c r="O991" s="212"/>
      <c r="P991" s="213">
        <f>P992+P1015</f>
        <v>0</v>
      </c>
      <c r="Q991" s="212"/>
      <c r="R991" s="213">
        <f>R992+R1015</f>
        <v>0.084821939999999998</v>
      </c>
      <c r="S991" s="212"/>
      <c r="T991" s="214">
        <f>T992+T1015</f>
        <v>0</v>
      </c>
      <c r="U991" s="12"/>
      <c r="V991" s="12"/>
      <c r="W991" s="12"/>
      <c r="X991" s="12"/>
      <c r="Y991" s="12"/>
      <c r="Z991" s="12"/>
      <c r="AA991" s="12"/>
      <c r="AB991" s="12"/>
      <c r="AC991" s="12"/>
      <c r="AD991" s="12"/>
      <c r="AE991" s="12"/>
      <c r="AR991" s="215" t="s">
        <v>157</v>
      </c>
      <c r="AT991" s="216" t="s">
        <v>80</v>
      </c>
      <c r="AU991" s="216" t="s">
        <v>81</v>
      </c>
      <c r="AY991" s="215" t="s">
        <v>139</v>
      </c>
      <c r="BK991" s="217">
        <f>BK992+BK1015</f>
        <v>0</v>
      </c>
    </row>
    <row r="992" s="12" customFormat="1" ht="22.8" customHeight="1">
      <c r="A992" s="12"/>
      <c r="B992" s="204"/>
      <c r="C992" s="205"/>
      <c r="D992" s="206" t="s">
        <v>80</v>
      </c>
      <c r="E992" s="218" t="s">
        <v>950</v>
      </c>
      <c r="F992" s="218" t="s">
        <v>951</v>
      </c>
      <c r="G992" s="205"/>
      <c r="H992" s="205"/>
      <c r="I992" s="208"/>
      <c r="J992" s="219">
        <f>BK992</f>
        <v>0</v>
      </c>
      <c r="K992" s="205"/>
      <c r="L992" s="210"/>
      <c r="M992" s="211"/>
      <c r="N992" s="212"/>
      <c r="O992" s="212"/>
      <c r="P992" s="213">
        <f>SUM(P993:P1014)</f>
        <v>0</v>
      </c>
      <c r="Q992" s="212"/>
      <c r="R992" s="213">
        <f>SUM(R993:R1014)</f>
        <v>0.084821939999999998</v>
      </c>
      <c r="S992" s="212"/>
      <c r="T992" s="214">
        <f>SUM(T993:T1014)</f>
        <v>0</v>
      </c>
      <c r="U992" s="12"/>
      <c r="V992" s="12"/>
      <c r="W992" s="12"/>
      <c r="X992" s="12"/>
      <c r="Y992" s="12"/>
      <c r="Z992" s="12"/>
      <c r="AA992" s="12"/>
      <c r="AB992" s="12"/>
      <c r="AC992" s="12"/>
      <c r="AD992" s="12"/>
      <c r="AE992" s="12"/>
      <c r="AR992" s="215" t="s">
        <v>157</v>
      </c>
      <c r="AT992" s="216" t="s">
        <v>80</v>
      </c>
      <c r="AU992" s="216" t="s">
        <v>89</v>
      </c>
      <c r="AY992" s="215" t="s">
        <v>139</v>
      </c>
      <c r="BK992" s="217">
        <f>SUM(BK993:BK1014)</f>
        <v>0</v>
      </c>
    </row>
    <row r="993" s="2" customFormat="1" ht="16.5" customHeight="1">
      <c r="A993" s="40"/>
      <c r="B993" s="41"/>
      <c r="C993" s="220" t="s">
        <v>952</v>
      </c>
      <c r="D993" s="220" t="s">
        <v>141</v>
      </c>
      <c r="E993" s="221" t="s">
        <v>953</v>
      </c>
      <c r="F993" s="222" t="s">
        <v>954</v>
      </c>
      <c r="G993" s="223" t="s">
        <v>160</v>
      </c>
      <c r="H993" s="224">
        <v>8.8100000000000005</v>
      </c>
      <c r="I993" s="225"/>
      <c r="J993" s="226">
        <f>ROUND(I993*H993,2)</f>
        <v>0</v>
      </c>
      <c r="K993" s="222" t="s">
        <v>145</v>
      </c>
      <c r="L993" s="46"/>
      <c r="M993" s="227" t="s">
        <v>1</v>
      </c>
      <c r="N993" s="228" t="s">
        <v>46</v>
      </c>
      <c r="O993" s="93"/>
      <c r="P993" s="229">
        <f>O993*H993</f>
        <v>0</v>
      </c>
      <c r="Q993" s="229">
        <v>0</v>
      </c>
      <c r="R993" s="229">
        <f>Q993*H993</f>
        <v>0</v>
      </c>
      <c r="S993" s="229">
        <v>0</v>
      </c>
      <c r="T993" s="230">
        <f>S993*H993</f>
        <v>0</v>
      </c>
      <c r="U993" s="40"/>
      <c r="V993" s="40"/>
      <c r="W993" s="40"/>
      <c r="X993" s="40"/>
      <c r="Y993" s="40"/>
      <c r="Z993" s="40"/>
      <c r="AA993" s="40"/>
      <c r="AB993" s="40"/>
      <c r="AC993" s="40"/>
      <c r="AD993" s="40"/>
      <c r="AE993" s="40"/>
      <c r="AR993" s="231" t="s">
        <v>589</v>
      </c>
      <c r="AT993" s="231" t="s">
        <v>141</v>
      </c>
      <c r="AU993" s="231" t="s">
        <v>91</v>
      </c>
      <c r="AY993" s="19" t="s">
        <v>139</v>
      </c>
      <c r="BE993" s="232">
        <f>IF(N993="základní",J993,0)</f>
        <v>0</v>
      </c>
      <c r="BF993" s="232">
        <f>IF(N993="snížená",J993,0)</f>
        <v>0</v>
      </c>
      <c r="BG993" s="232">
        <f>IF(N993="zákl. přenesená",J993,0)</f>
        <v>0</v>
      </c>
      <c r="BH993" s="232">
        <f>IF(N993="sníž. přenesená",J993,0)</f>
        <v>0</v>
      </c>
      <c r="BI993" s="232">
        <f>IF(N993="nulová",J993,0)</f>
        <v>0</v>
      </c>
      <c r="BJ993" s="19" t="s">
        <v>89</v>
      </c>
      <c r="BK993" s="232">
        <f>ROUND(I993*H993,2)</f>
        <v>0</v>
      </c>
      <c r="BL993" s="19" t="s">
        <v>589</v>
      </c>
      <c r="BM993" s="231" t="s">
        <v>955</v>
      </c>
    </row>
    <row r="994" s="14" customFormat="1">
      <c r="A994" s="14"/>
      <c r="B994" s="244"/>
      <c r="C994" s="245"/>
      <c r="D994" s="235" t="s">
        <v>148</v>
      </c>
      <c r="E994" s="246" t="s">
        <v>1</v>
      </c>
      <c r="F994" s="247" t="s">
        <v>956</v>
      </c>
      <c r="G994" s="245"/>
      <c r="H994" s="248">
        <v>8.8100000000000005</v>
      </c>
      <c r="I994" s="249"/>
      <c r="J994" s="245"/>
      <c r="K994" s="245"/>
      <c r="L994" s="250"/>
      <c r="M994" s="251"/>
      <c r="N994" s="252"/>
      <c r="O994" s="252"/>
      <c r="P994" s="252"/>
      <c r="Q994" s="252"/>
      <c r="R994" s="252"/>
      <c r="S994" s="252"/>
      <c r="T994" s="253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  <c r="AT994" s="254" t="s">
        <v>148</v>
      </c>
      <c r="AU994" s="254" t="s">
        <v>91</v>
      </c>
      <c r="AV994" s="14" t="s">
        <v>91</v>
      </c>
      <c r="AW994" s="14" t="s">
        <v>36</v>
      </c>
      <c r="AX994" s="14" t="s">
        <v>81</v>
      </c>
      <c r="AY994" s="254" t="s">
        <v>139</v>
      </c>
    </row>
    <row r="995" s="15" customFormat="1">
      <c r="A995" s="15"/>
      <c r="B995" s="255"/>
      <c r="C995" s="256"/>
      <c r="D995" s="235" t="s">
        <v>148</v>
      </c>
      <c r="E995" s="257" t="s">
        <v>1</v>
      </c>
      <c r="F995" s="258" t="s">
        <v>151</v>
      </c>
      <c r="G995" s="256"/>
      <c r="H995" s="259">
        <v>8.8100000000000005</v>
      </c>
      <c r="I995" s="260"/>
      <c r="J995" s="256"/>
      <c r="K995" s="256"/>
      <c r="L995" s="261"/>
      <c r="M995" s="262"/>
      <c r="N995" s="263"/>
      <c r="O995" s="263"/>
      <c r="P995" s="263"/>
      <c r="Q995" s="263"/>
      <c r="R995" s="263"/>
      <c r="S995" s="263"/>
      <c r="T995" s="264"/>
      <c r="U995" s="15"/>
      <c r="V995" s="15"/>
      <c r="W995" s="15"/>
      <c r="X995" s="15"/>
      <c r="Y995" s="15"/>
      <c r="Z995" s="15"/>
      <c r="AA995" s="15"/>
      <c r="AB995" s="15"/>
      <c r="AC995" s="15"/>
      <c r="AD995" s="15"/>
      <c r="AE995" s="15"/>
      <c r="AT995" s="265" t="s">
        <v>148</v>
      </c>
      <c r="AU995" s="265" t="s">
        <v>91</v>
      </c>
      <c r="AV995" s="15" t="s">
        <v>146</v>
      </c>
      <c r="AW995" s="15" t="s">
        <v>36</v>
      </c>
      <c r="AX995" s="15" t="s">
        <v>89</v>
      </c>
      <c r="AY995" s="265" t="s">
        <v>139</v>
      </c>
    </row>
    <row r="996" s="2" customFormat="1" ht="24.15" customHeight="1">
      <c r="A996" s="40"/>
      <c r="B996" s="41"/>
      <c r="C996" s="281" t="s">
        <v>957</v>
      </c>
      <c r="D996" s="281" t="s">
        <v>317</v>
      </c>
      <c r="E996" s="282" t="s">
        <v>958</v>
      </c>
      <c r="F996" s="283" t="s">
        <v>959</v>
      </c>
      <c r="G996" s="284" t="s">
        <v>160</v>
      </c>
      <c r="H996" s="285">
        <v>8.8979999999999997</v>
      </c>
      <c r="I996" s="286"/>
      <c r="J996" s="287">
        <f>ROUND(I996*H996,2)</f>
        <v>0</v>
      </c>
      <c r="K996" s="283" t="s">
        <v>145</v>
      </c>
      <c r="L996" s="288"/>
      <c r="M996" s="289" t="s">
        <v>1</v>
      </c>
      <c r="N996" s="290" t="s">
        <v>46</v>
      </c>
      <c r="O996" s="93"/>
      <c r="P996" s="229">
        <f>O996*H996</f>
        <v>0</v>
      </c>
      <c r="Q996" s="229">
        <v>0.0090299999999999998</v>
      </c>
      <c r="R996" s="229">
        <f>Q996*H996</f>
        <v>0.080348939999999994</v>
      </c>
      <c r="S996" s="229">
        <v>0</v>
      </c>
      <c r="T996" s="230">
        <f>S996*H996</f>
        <v>0</v>
      </c>
      <c r="U996" s="40"/>
      <c r="V996" s="40"/>
      <c r="W996" s="40"/>
      <c r="X996" s="40"/>
      <c r="Y996" s="40"/>
      <c r="Z996" s="40"/>
      <c r="AA996" s="40"/>
      <c r="AB996" s="40"/>
      <c r="AC996" s="40"/>
      <c r="AD996" s="40"/>
      <c r="AE996" s="40"/>
      <c r="AR996" s="231" t="s">
        <v>924</v>
      </c>
      <c r="AT996" s="231" t="s">
        <v>317</v>
      </c>
      <c r="AU996" s="231" t="s">
        <v>91</v>
      </c>
      <c r="AY996" s="19" t="s">
        <v>139</v>
      </c>
      <c r="BE996" s="232">
        <f>IF(N996="základní",J996,0)</f>
        <v>0</v>
      </c>
      <c r="BF996" s="232">
        <f>IF(N996="snížená",J996,0)</f>
        <v>0</v>
      </c>
      <c r="BG996" s="232">
        <f>IF(N996="zákl. přenesená",J996,0)</f>
        <v>0</v>
      </c>
      <c r="BH996" s="232">
        <f>IF(N996="sníž. přenesená",J996,0)</f>
        <v>0</v>
      </c>
      <c r="BI996" s="232">
        <f>IF(N996="nulová",J996,0)</f>
        <v>0</v>
      </c>
      <c r="BJ996" s="19" t="s">
        <v>89</v>
      </c>
      <c r="BK996" s="232">
        <f>ROUND(I996*H996,2)</f>
        <v>0</v>
      </c>
      <c r="BL996" s="19" t="s">
        <v>924</v>
      </c>
      <c r="BM996" s="231" t="s">
        <v>960</v>
      </c>
    </row>
    <row r="997" s="14" customFormat="1">
      <c r="A997" s="14"/>
      <c r="B997" s="244"/>
      <c r="C997" s="245"/>
      <c r="D997" s="235" t="s">
        <v>148</v>
      </c>
      <c r="E997" s="246" t="s">
        <v>1</v>
      </c>
      <c r="F997" s="247" t="s">
        <v>961</v>
      </c>
      <c r="G997" s="245"/>
      <c r="H997" s="248">
        <v>8.8979999999999997</v>
      </c>
      <c r="I997" s="249"/>
      <c r="J997" s="245"/>
      <c r="K997" s="245"/>
      <c r="L997" s="250"/>
      <c r="M997" s="251"/>
      <c r="N997" s="252"/>
      <c r="O997" s="252"/>
      <c r="P997" s="252"/>
      <c r="Q997" s="252"/>
      <c r="R997" s="252"/>
      <c r="S997" s="252"/>
      <c r="T997" s="253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  <c r="AT997" s="254" t="s">
        <v>148</v>
      </c>
      <c r="AU997" s="254" t="s">
        <v>91</v>
      </c>
      <c r="AV997" s="14" t="s">
        <v>91</v>
      </c>
      <c r="AW997" s="14" t="s">
        <v>36</v>
      </c>
      <c r="AX997" s="14" t="s">
        <v>81</v>
      </c>
      <c r="AY997" s="254" t="s">
        <v>139</v>
      </c>
    </row>
    <row r="998" s="15" customFormat="1">
      <c r="A998" s="15"/>
      <c r="B998" s="255"/>
      <c r="C998" s="256"/>
      <c r="D998" s="235" t="s">
        <v>148</v>
      </c>
      <c r="E998" s="257" t="s">
        <v>1</v>
      </c>
      <c r="F998" s="258" t="s">
        <v>151</v>
      </c>
      <c r="G998" s="256"/>
      <c r="H998" s="259">
        <v>8.8979999999999997</v>
      </c>
      <c r="I998" s="260"/>
      <c r="J998" s="256"/>
      <c r="K998" s="256"/>
      <c r="L998" s="261"/>
      <c r="M998" s="262"/>
      <c r="N998" s="263"/>
      <c r="O998" s="263"/>
      <c r="P998" s="263"/>
      <c r="Q998" s="263"/>
      <c r="R998" s="263"/>
      <c r="S998" s="263"/>
      <c r="T998" s="264"/>
      <c r="U998" s="15"/>
      <c r="V998" s="15"/>
      <c r="W998" s="15"/>
      <c r="X998" s="15"/>
      <c r="Y998" s="15"/>
      <c r="Z998" s="15"/>
      <c r="AA998" s="15"/>
      <c r="AB998" s="15"/>
      <c r="AC998" s="15"/>
      <c r="AD998" s="15"/>
      <c r="AE998" s="15"/>
      <c r="AT998" s="265" t="s">
        <v>148</v>
      </c>
      <c r="AU998" s="265" t="s">
        <v>91</v>
      </c>
      <c r="AV998" s="15" t="s">
        <v>146</v>
      </c>
      <c r="AW998" s="15" t="s">
        <v>36</v>
      </c>
      <c r="AX998" s="15" t="s">
        <v>89</v>
      </c>
      <c r="AY998" s="265" t="s">
        <v>139</v>
      </c>
    </row>
    <row r="999" s="2" customFormat="1" ht="16.5" customHeight="1">
      <c r="A999" s="40"/>
      <c r="B999" s="41"/>
      <c r="C999" s="220" t="s">
        <v>962</v>
      </c>
      <c r="D999" s="220" t="s">
        <v>141</v>
      </c>
      <c r="E999" s="221" t="s">
        <v>963</v>
      </c>
      <c r="F999" s="222" t="s">
        <v>964</v>
      </c>
      <c r="G999" s="223" t="s">
        <v>160</v>
      </c>
      <c r="H999" s="224">
        <v>8.8100000000000005</v>
      </c>
      <c r="I999" s="225"/>
      <c r="J999" s="226">
        <f>ROUND(I999*H999,2)</f>
        <v>0</v>
      </c>
      <c r="K999" s="222" t="s">
        <v>145</v>
      </c>
      <c r="L999" s="46"/>
      <c r="M999" s="227" t="s">
        <v>1</v>
      </c>
      <c r="N999" s="228" t="s">
        <v>46</v>
      </c>
      <c r="O999" s="93"/>
      <c r="P999" s="229">
        <f>O999*H999</f>
        <v>0</v>
      </c>
      <c r="Q999" s="229">
        <v>0.00029999999999999997</v>
      </c>
      <c r="R999" s="229">
        <f>Q999*H999</f>
        <v>0.002643</v>
      </c>
      <c r="S999" s="229">
        <v>0</v>
      </c>
      <c r="T999" s="230">
        <f>S999*H999</f>
        <v>0</v>
      </c>
      <c r="U999" s="40"/>
      <c r="V999" s="40"/>
      <c r="W999" s="40"/>
      <c r="X999" s="40"/>
      <c r="Y999" s="40"/>
      <c r="Z999" s="40"/>
      <c r="AA999" s="40"/>
      <c r="AB999" s="40"/>
      <c r="AC999" s="40"/>
      <c r="AD999" s="40"/>
      <c r="AE999" s="40"/>
      <c r="AR999" s="231" t="s">
        <v>589</v>
      </c>
      <c r="AT999" s="231" t="s">
        <v>141</v>
      </c>
      <c r="AU999" s="231" t="s">
        <v>91</v>
      </c>
      <c r="AY999" s="19" t="s">
        <v>139</v>
      </c>
      <c r="BE999" s="232">
        <f>IF(N999="základní",J999,0)</f>
        <v>0</v>
      </c>
      <c r="BF999" s="232">
        <f>IF(N999="snížená",J999,0)</f>
        <v>0</v>
      </c>
      <c r="BG999" s="232">
        <f>IF(N999="zákl. přenesená",J999,0)</f>
        <v>0</v>
      </c>
      <c r="BH999" s="232">
        <f>IF(N999="sníž. přenesená",J999,0)</f>
        <v>0</v>
      </c>
      <c r="BI999" s="232">
        <f>IF(N999="nulová",J999,0)</f>
        <v>0</v>
      </c>
      <c r="BJ999" s="19" t="s">
        <v>89</v>
      </c>
      <c r="BK999" s="232">
        <f>ROUND(I999*H999,2)</f>
        <v>0</v>
      </c>
      <c r="BL999" s="19" t="s">
        <v>589</v>
      </c>
      <c r="BM999" s="231" t="s">
        <v>965</v>
      </c>
    </row>
    <row r="1000" s="14" customFormat="1">
      <c r="A1000" s="14"/>
      <c r="B1000" s="244"/>
      <c r="C1000" s="245"/>
      <c r="D1000" s="235" t="s">
        <v>148</v>
      </c>
      <c r="E1000" s="246" t="s">
        <v>1</v>
      </c>
      <c r="F1000" s="247" t="s">
        <v>956</v>
      </c>
      <c r="G1000" s="245"/>
      <c r="H1000" s="248">
        <v>8.8100000000000005</v>
      </c>
      <c r="I1000" s="249"/>
      <c r="J1000" s="245"/>
      <c r="K1000" s="245"/>
      <c r="L1000" s="250"/>
      <c r="M1000" s="251"/>
      <c r="N1000" s="252"/>
      <c r="O1000" s="252"/>
      <c r="P1000" s="252"/>
      <c r="Q1000" s="252"/>
      <c r="R1000" s="252"/>
      <c r="S1000" s="252"/>
      <c r="T1000" s="253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  <c r="AT1000" s="254" t="s">
        <v>148</v>
      </c>
      <c r="AU1000" s="254" t="s">
        <v>91</v>
      </c>
      <c r="AV1000" s="14" t="s">
        <v>91</v>
      </c>
      <c r="AW1000" s="14" t="s">
        <v>36</v>
      </c>
      <c r="AX1000" s="14" t="s">
        <v>81</v>
      </c>
      <c r="AY1000" s="254" t="s">
        <v>139</v>
      </c>
    </row>
    <row r="1001" s="15" customFormat="1">
      <c r="A1001" s="15"/>
      <c r="B1001" s="255"/>
      <c r="C1001" s="256"/>
      <c r="D1001" s="235" t="s">
        <v>148</v>
      </c>
      <c r="E1001" s="257" t="s">
        <v>1</v>
      </c>
      <c r="F1001" s="258" t="s">
        <v>151</v>
      </c>
      <c r="G1001" s="256"/>
      <c r="H1001" s="259">
        <v>8.8100000000000005</v>
      </c>
      <c r="I1001" s="260"/>
      <c r="J1001" s="256"/>
      <c r="K1001" s="256"/>
      <c r="L1001" s="261"/>
      <c r="M1001" s="262"/>
      <c r="N1001" s="263"/>
      <c r="O1001" s="263"/>
      <c r="P1001" s="263"/>
      <c r="Q1001" s="263"/>
      <c r="R1001" s="263"/>
      <c r="S1001" s="263"/>
      <c r="T1001" s="264"/>
      <c r="U1001" s="15"/>
      <c r="V1001" s="15"/>
      <c r="W1001" s="15"/>
      <c r="X1001" s="15"/>
      <c r="Y1001" s="15"/>
      <c r="Z1001" s="15"/>
      <c r="AA1001" s="15"/>
      <c r="AB1001" s="15"/>
      <c r="AC1001" s="15"/>
      <c r="AD1001" s="15"/>
      <c r="AE1001" s="15"/>
      <c r="AT1001" s="265" t="s">
        <v>148</v>
      </c>
      <c r="AU1001" s="265" t="s">
        <v>91</v>
      </c>
      <c r="AV1001" s="15" t="s">
        <v>146</v>
      </c>
      <c r="AW1001" s="15" t="s">
        <v>36</v>
      </c>
      <c r="AX1001" s="15" t="s">
        <v>89</v>
      </c>
      <c r="AY1001" s="265" t="s">
        <v>139</v>
      </c>
    </row>
    <row r="1002" s="2" customFormat="1" ht="21.75" customHeight="1">
      <c r="A1002" s="40"/>
      <c r="B1002" s="41"/>
      <c r="C1002" s="220" t="s">
        <v>966</v>
      </c>
      <c r="D1002" s="220" t="s">
        <v>141</v>
      </c>
      <c r="E1002" s="221" t="s">
        <v>967</v>
      </c>
      <c r="F1002" s="222" t="s">
        <v>968</v>
      </c>
      <c r="G1002" s="223" t="s">
        <v>498</v>
      </c>
      <c r="H1002" s="224">
        <v>5</v>
      </c>
      <c r="I1002" s="225"/>
      <c r="J1002" s="226">
        <f>ROUND(I1002*H1002,2)</f>
        <v>0</v>
      </c>
      <c r="K1002" s="222" t="s">
        <v>145</v>
      </c>
      <c r="L1002" s="46"/>
      <c r="M1002" s="227" t="s">
        <v>1</v>
      </c>
      <c r="N1002" s="228" t="s">
        <v>46</v>
      </c>
      <c r="O1002" s="93"/>
      <c r="P1002" s="229">
        <f>O1002*H1002</f>
        <v>0</v>
      </c>
      <c r="Q1002" s="229">
        <v>1.0000000000000001E-05</v>
      </c>
      <c r="R1002" s="229">
        <f>Q1002*H1002</f>
        <v>5.0000000000000002E-05</v>
      </c>
      <c r="S1002" s="229">
        <v>0</v>
      </c>
      <c r="T1002" s="230">
        <f>S1002*H1002</f>
        <v>0</v>
      </c>
      <c r="U1002" s="40"/>
      <c r="V1002" s="40"/>
      <c r="W1002" s="40"/>
      <c r="X1002" s="40"/>
      <c r="Y1002" s="40"/>
      <c r="Z1002" s="40"/>
      <c r="AA1002" s="40"/>
      <c r="AB1002" s="40"/>
      <c r="AC1002" s="40"/>
      <c r="AD1002" s="40"/>
      <c r="AE1002" s="40"/>
      <c r="AR1002" s="231" t="s">
        <v>589</v>
      </c>
      <c r="AT1002" s="231" t="s">
        <v>141</v>
      </c>
      <c r="AU1002" s="231" t="s">
        <v>91</v>
      </c>
      <c r="AY1002" s="19" t="s">
        <v>139</v>
      </c>
      <c r="BE1002" s="232">
        <f>IF(N1002="základní",J1002,0)</f>
        <v>0</v>
      </c>
      <c r="BF1002" s="232">
        <f>IF(N1002="snížená",J1002,0)</f>
        <v>0</v>
      </c>
      <c r="BG1002" s="232">
        <f>IF(N1002="zákl. přenesená",J1002,0)</f>
        <v>0</v>
      </c>
      <c r="BH1002" s="232">
        <f>IF(N1002="sníž. přenesená",J1002,0)</f>
        <v>0</v>
      </c>
      <c r="BI1002" s="232">
        <f>IF(N1002="nulová",J1002,0)</f>
        <v>0</v>
      </c>
      <c r="BJ1002" s="19" t="s">
        <v>89</v>
      </c>
      <c r="BK1002" s="232">
        <f>ROUND(I1002*H1002,2)</f>
        <v>0</v>
      </c>
      <c r="BL1002" s="19" t="s">
        <v>589</v>
      </c>
      <c r="BM1002" s="231" t="s">
        <v>969</v>
      </c>
    </row>
    <row r="1003" s="14" customFormat="1">
      <c r="A1003" s="14"/>
      <c r="B1003" s="244"/>
      <c r="C1003" s="245"/>
      <c r="D1003" s="235" t="s">
        <v>148</v>
      </c>
      <c r="E1003" s="246" t="s">
        <v>1</v>
      </c>
      <c r="F1003" s="247" t="s">
        <v>970</v>
      </c>
      <c r="G1003" s="245"/>
      <c r="H1003" s="248">
        <v>5</v>
      </c>
      <c r="I1003" s="249"/>
      <c r="J1003" s="245"/>
      <c r="K1003" s="245"/>
      <c r="L1003" s="250"/>
      <c r="M1003" s="251"/>
      <c r="N1003" s="252"/>
      <c r="O1003" s="252"/>
      <c r="P1003" s="252"/>
      <c r="Q1003" s="252"/>
      <c r="R1003" s="252"/>
      <c r="S1003" s="252"/>
      <c r="T1003" s="253"/>
      <c r="U1003" s="14"/>
      <c r="V1003" s="14"/>
      <c r="W1003" s="14"/>
      <c r="X1003" s="14"/>
      <c r="Y1003" s="14"/>
      <c r="Z1003" s="14"/>
      <c r="AA1003" s="14"/>
      <c r="AB1003" s="14"/>
      <c r="AC1003" s="14"/>
      <c r="AD1003" s="14"/>
      <c r="AE1003" s="14"/>
      <c r="AT1003" s="254" t="s">
        <v>148</v>
      </c>
      <c r="AU1003" s="254" t="s">
        <v>91</v>
      </c>
      <c r="AV1003" s="14" t="s">
        <v>91</v>
      </c>
      <c r="AW1003" s="14" t="s">
        <v>36</v>
      </c>
      <c r="AX1003" s="14" t="s">
        <v>81</v>
      </c>
      <c r="AY1003" s="254" t="s">
        <v>139</v>
      </c>
    </row>
    <row r="1004" s="15" customFormat="1">
      <c r="A1004" s="15"/>
      <c r="B1004" s="255"/>
      <c r="C1004" s="256"/>
      <c r="D1004" s="235" t="s">
        <v>148</v>
      </c>
      <c r="E1004" s="257" t="s">
        <v>1</v>
      </c>
      <c r="F1004" s="258" t="s">
        <v>151</v>
      </c>
      <c r="G1004" s="256"/>
      <c r="H1004" s="259">
        <v>5</v>
      </c>
      <c r="I1004" s="260"/>
      <c r="J1004" s="256"/>
      <c r="K1004" s="256"/>
      <c r="L1004" s="261"/>
      <c r="M1004" s="262"/>
      <c r="N1004" s="263"/>
      <c r="O1004" s="263"/>
      <c r="P1004" s="263"/>
      <c r="Q1004" s="263"/>
      <c r="R1004" s="263"/>
      <c r="S1004" s="263"/>
      <c r="T1004" s="264"/>
      <c r="U1004" s="15"/>
      <c r="V1004" s="15"/>
      <c r="W1004" s="15"/>
      <c r="X1004" s="15"/>
      <c r="Y1004" s="15"/>
      <c r="Z1004" s="15"/>
      <c r="AA1004" s="15"/>
      <c r="AB1004" s="15"/>
      <c r="AC1004" s="15"/>
      <c r="AD1004" s="15"/>
      <c r="AE1004" s="15"/>
      <c r="AT1004" s="265" t="s">
        <v>148</v>
      </c>
      <c r="AU1004" s="265" t="s">
        <v>91</v>
      </c>
      <c r="AV1004" s="15" t="s">
        <v>146</v>
      </c>
      <c r="AW1004" s="15" t="s">
        <v>36</v>
      </c>
      <c r="AX1004" s="15" t="s">
        <v>89</v>
      </c>
      <c r="AY1004" s="265" t="s">
        <v>139</v>
      </c>
    </row>
    <row r="1005" s="2" customFormat="1" ht="24.15" customHeight="1">
      <c r="A1005" s="40"/>
      <c r="B1005" s="41"/>
      <c r="C1005" s="281" t="s">
        <v>971</v>
      </c>
      <c r="D1005" s="281" t="s">
        <v>317</v>
      </c>
      <c r="E1005" s="282" t="s">
        <v>972</v>
      </c>
      <c r="F1005" s="283" t="s">
        <v>973</v>
      </c>
      <c r="G1005" s="284" t="s">
        <v>498</v>
      </c>
      <c r="H1005" s="285">
        <v>5</v>
      </c>
      <c r="I1005" s="286"/>
      <c r="J1005" s="287">
        <f>ROUND(I1005*H1005,2)</f>
        <v>0</v>
      </c>
      <c r="K1005" s="283" t="s">
        <v>145</v>
      </c>
      <c r="L1005" s="288"/>
      <c r="M1005" s="289" t="s">
        <v>1</v>
      </c>
      <c r="N1005" s="290" t="s">
        <v>46</v>
      </c>
      <c r="O1005" s="93"/>
      <c r="P1005" s="229">
        <f>O1005*H1005</f>
        <v>0</v>
      </c>
      <c r="Q1005" s="229">
        <v>6.0000000000000002E-05</v>
      </c>
      <c r="R1005" s="229">
        <f>Q1005*H1005</f>
        <v>0.00030000000000000003</v>
      </c>
      <c r="S1005" s="229">
        <v>0</v>
      </c>
      <c r="T1005" s="230">
        <f>S1005*H1005</f>
        <v>0</v>
      </c>
      <c r="U1005" s="40"/>
      <c r="V1005" s="40"/>
      <c r="W1005" s="40"/>
      <c r="X1005" s="40"/>
      <c r="Y1005" s="40"/>
      <c r="Z1005" s="40"/>
      <c r="AA1005" s="40"/>
      <c r="AB1005" s="40"/>
      <c r="AC1005" s="40"/>
      <c r="AD1005" s="40"/>
      <c r="AE1005" s="40"/>
      <c r="AR1005" s="231" t="s">
        <v>924</v>
      </c>
      <c r="AT1005" s="231" t="s">
        <v>317</v>
      </c>
      <c r="AU1005" s="231" t="s">
        <v>91</v>
      </c>
      <c r="AY1005" s="19" t="s">
        <v>139</v>
      </c>
      <c r="BE1005" s="232">
        <f>IF(N1005="základní",J1005,0)</f>
        <v>0</v>
      </c>
      <c r="BF1005" s="232">
        <f>IF(N1005="snížená",J1005,0)</f>
        <v>0</v>
      </c>
      <c r="BG1005" s="232">
        <f>IF(N1005="zákl. přenesená",J1005,0)</f>
        <v>0</v>
      </c>
      <c r="BH1005" s="232">
        <f>IF(N1005="sníž. přenesená",J1005,0)</f>
        <v>0</v>
      </c>
      <c r="BI1005" s="232">
        <f>IF(N1005="nulová",J1005,0)</f>
        <v>0</v>
      </c>
      <c r="BJ1005" s="19" t="s">
        <v>89</v>
      </c>
      <c r="BK1005" s="232">
        <f>ROUND(I1005*H1005,2)</f>
        <v>0</v>
      </c>
      <c r="BL1005" s="19" t="s">
        <v>924</v>
      </c>
      <c r="BM1005" s="231" t="s">
        <v>974</v>
      </c>
    </row>
    <row r="1006" s="14" customFormat="1">
      <c r="A1006" s="14"/>
      <c r="B1006" s="244"/>
      <c r="C1006" s="245"/>
      <c r="D1006" s="235" t="s">
        <v>148</v>
      </c>
      <c r="E1006" s="246" t="s">
        <v>1</v>
      </c>
      <c r="F1006" s="247" t="s">
        <v>970</v>
      </c>
      <c r="G1006" s="245"/>
      <c r="H1006" s="248">
        <v>5</v>
      </c>
      <c r="I1006" s="249"/>
      <c r="J1006" s="245"/>
      <c r="K1006" s="245"/>
      <c r="L1006" s="250"/>
      <c r="M1006" s="251"/>
      <c r="N1006" s="252"/>
      <c r="O1006" s="252"/>
      <c r="P1006" s="252"/>
      <c r="Q1006" s="252"/>
      <c r="R1006" s="252"/>
      <c r="S1006" s="252"/>
      <c r="T1006" s="253"/>
      <c r="U1006" s="14"/>
      <c r="V1006" s="14"/>
      <c r="W1006" s="14"/>
      <c r="X1006" s="14"/>
      <c r="Y1006" s="14"/>
      <c r="Z1006" s="14"/>
      <c r="AA1006" s="14"/>
      <c r="AB1006" s="14"/>
      <c r="AC1006" s="14"/>
      <c r="AD1006" s="14"/>
      <c r="AE1006" s="14"/>
      <c r="AT1006" s="254" t="s">
        <v>148</v>
      </c>
      <c r="AU1006" s="254" t="s">
        <v>91</v>
      </c>
      <c r="AV1006" s="14" t="s">
        <v>91</v>
      </c>
      <c r="AW1006" s="14" t="s">
        <v>36</v>
      </c>
      <c r="AX1006" s="14" t="s">
        <v>81</v>
      </c>
      <c r="AY1006" s="254" t="s">
        <v>139</v>
      </c>
    </row>
    <row r="1007" s="15" customFormat="1">
      <c r="A1007" s="15"/>
      <c r="B1007" s="255"/>
      <c r="C1007" s="256"/>
      <c r="D1007" s="235" t="s">
        <v>148</v>
      </c>
      <c r="E1007" s="257" t="s">
        <v>1</v>
      </c>
      <c r="F1007" s="258" t="s">
        <v>151</v>
      </c>
      <c r="G1007" s="256"/>
      <c r="H1007" s="259">
        <v>5</v>
      </c>
      <c r="I1007" s="260"/>
      <c r="J1007" s="256"/>
      <c r="K1007" s="256"/>
      <c r="L1007" s="261"/>
      <c r="M1007" s="262"/>
      <c r="N1007" s="263"/>
      <c r="O1007" s="263"/>
      <c r="P1007" s="263"/>
      <c r="Q1007" s="263"/>
      <c r="R1007" s="263"/>
      <c r="S1007" s="263"/>
      <c r="T1007" s="264"/>
      <c r="U1007" s="15"/>
      <c r="V1007" s="15"/>
      <c r="W1007" s="15"/>
      <c r="X1007" s="15"/>
      <c r="Y1007" s="15"/>
      <c r="Z1007" s="15"/>
      <c r="AA1007" s="15"/>
      <c r="AB1007" s="15"/>
      <c r="AC1007" s="15"/>
      <c r="AD1007" s="15"/>
      <c r="AE1007" s="15"/>
      <c r="AT1007" s="265" t="s">
        <v>148</v>
      </c>
      <c r="AU1007" s="265" t="s">
        <v>91</v>
      </c>
      <c r="AV1007" s="15" t="s">
        <v>146</v>
      </c>
      <c r="AW1007" s="15" t="s">
        <v>36</v>
      </c>
      <c r="AX1007" s="15" t="s">
        <v>89</v>
      </c>
      <c r="AY1007" s="265" t="s">
        <v>139</v>
      </c>
    </row>
    <row r="1008" s="2" customFormat="1" ht="16.5" customHeight="1">
      <c r="A1008" s="40"/>
      <c r="B1008" s="41"/>
      <c r="C1008" s="220" t="s">
        <v>975</v>
      </c>
      <c r="D1008" s="220" t="s">
        <v>141</v>
      </c>
      <c r="E1008" s="221" t="s">
        <v>976</v>
      </c>
      <c r="F1008" s="222" t="s">
        <v>977</v>
      </c>
      <c r="G1008" s="223" t="s">
        <v>498</v>
      </c>
      <c r="H1008" s="224">
        <v>2</v>
      </c>
      <c r="I1008" s="225"/>
      <c r="J1008" s="226">
        <f>ROUND(I1008*H1008,2)</f>
        <v>0</v>
      </c>
      <c r="K1008" s="222" t="s">
        <v>145</v>
      </c>
      <c r="L1008" s="46"/>
      <c r="M1008" s="227" t="s">
        <v>1</v>
      </c>
      <c r="N1008" s="228" t="s">
        <v>46</v>
      </c>
      <c r="O1008" s="93"/>
      <c r="P1008" s="229">
        <f>O1008*H1008</f>
        <v>0</v>
      </c>
      <c r="Q1008" s="229">
        <v>0</v>
      </c>
      <c r="R1008" s="229">
        <f>Q1008*H1008</f>
        <v>0</v>
      </c>
      <c r="S1008" s="229">
        <v>0</v>
      </c>
      <c r="T1008" s="230">
        <f>S1008*H1008</f>
        <v>0</v>
      </c>
      <c r="U1008" s="40"/>
      <c r="V1008" s="40"/>
      <c r="W1008" s="40"/>
      <c r="X1008" s="40"/>
      <c r="Y1008" s="40"/>
      <c r="Z1008" s="40"/>
      <c r="AA1008" s="40"/>
      <c r="AB1008" s="40"/>
      <c r="AC1008" s="40"/>
      <c r="AD1008" s="40"/>
      <c r="AE1008" s="40"/>
      <c r="AR1008" s="231" t="s">
        <v>589</v>
      </c>
      <c r="AT1008" s="231" t="s">
        <v>141</v>
      </c>
      <c r="AU1008" s="231" t="s">
        <v>91</v>
      </c>
      <c r="AY1008" s="19" t="s">
        <v>139</v>
      </c>
      <c r="BE1008" s="232">
        <f>IF(N1008="základní",J1008,0)</f>
        <v>0</v>
      </c>
      <c r="BF1008" s="232">
        <f>IF(N1008="snížená",J1008,0)</f>
        <v>0</v>
      </c>
      <c r="BG1008" s="232">
        <f>IF(N1008="zákl. přenesená",J1008,0)</f>
        <v>0</v>
      </c>
      <c r="BH1008" s="232">
        <f>IF(N1008="sníž. přenesená",J1008,0)</f>
        <v>0</v>
      </c>
      <c r="BI1008" s="232">
        <f>IF(N1008="nulová",J1008,0)</f>
        <v>0</v>
      </c>
      <c r="BJ1008" s="19" t="s">
        <v>89</v>
      </c>
      <c r="BK1008" s="232">
        <f>ROUND(I1008*H1008,2)</f>
        <v>0</v>
      </c>
      <c r="BL1008" s="19" t="s">
        <v>589</v>
      </c>
      <c r="BM1008" s="231" t="s">
        <v>978</v>
      </c>
    </row>
    <row r="1009" s="14" customFormat="1">
      <c r="A1009" s="14"/>
      <c r="B1009" s="244"/>
      <c r="C1009" s="245"/>
      <c r="D1009" s="235" t="s">
        <v>148</v>
      </c>
      <c r="E1009" s="246" t="s">
        <v>1</v>
      </c>
      <c r="F1009" s="247" t="s">
        <v>979</v>
      </c>
      <c r="G1009" s="245"/>
      <c r="H1009" s="248">
        <v>2</v>
      </c>
      <c r="I1009" s="249"/>
      <c r="J1009" s="245"/>
      <c r="K1009" s="245"/>
      <c r="L1009" s="250"/>
      <c r="M1009" s="251"/>
      <c r="N1009" s="252"/>
      <c r="O1009" s="252"/>
      <c r="P1009" s="252"/>
      <c r="Q1009" s="252"/>
      <c r="R1009" s="252"/>
      <c r="S1009" s="252"/>
      <c r="T1009" s="253"/>
      <c r="U1009" s="14"/>
      <c r="V1009" s="14"/>
      <c r="W1009" s="14"/>
      <c r="X1009" s="14"/>
      <c r="Y1009" s="14"/>
      <c r="Z1009" s="14"/>
      <c r="AA1009" s="14"/>
      <c r="AB1009" s="14"/>
      <c r="AC1009" s="14"/>
      <c r="AD1009" s="14"/>
      <c r="AE1009" s="14"/>
      <c r="AT1009" s="254" t="s">
        <v>148</v>
      </c>
      <c r="AU1009" s="254" t="s">
        <v>91</v>
      </c>
      <c r="AV1009" s="14" t="s">
        <v>91</v>
      </c>
      <c r="AW1009" s="14" t="s">
        <v>36</v>
      </c>
      <c r="AX1009" s="14" t="s">
        <v>81</v>
      </c>
      <c r="AY1009" s="254" t="s">
        <v>139</v>
      </c>
    </row>
    <row r="1010" s="15" customFormat="1">
      <c r="A1010" s="15"/>
      <c r="B1010" s="255"/>
      <c r="C1010" s="256"/>
      <c r="D1010" s="235" t="s">
        <v>148</v>
      </c>
      <c r="E1010" s="257" t="s">
        <v>1</v>
      </c>
      <c r="F1010" s="258" t="s">
        <v>151</v>
      </c>
      <c r="G1010" s="256"/>
      <c r="H1010" s="259">
        <v>2</v>
      </c>
      <c r="I1010" s="260"/>
      <c r="J1010" s="256"/>
      <c r="K1010" s="256"/>
      <c r="L1010" s="261"/>
      <c r="M1010" s="262"/>
      <c r="N1010" s="263"/>
      <c r="O1010" s="263"/>
      <c r="P1010" s="263"/>
      <c r="Q1010" s="263"/>
      <c r="R1010" s="263"/>
      <c r="S1010" s="263"/>
      <c r="T1010" s="264"/>
      <c r="U1010" s="15"/>
      <c r="V1010" s="15"/>
      <c r="W1010" s="15"/>
      <c r="X1010" s="15"/>
      <c r="Y1010" s="15"/>
      <c r="Z1010" s="15"/>
      <c r="AA1010" s="15"/>
      <c r="AB1010" s="15"/>
      <c r="AC1010" s="15"/>
      <c r="AD1010" s="15"/>
      <c r="AE1010" s="15"/>
      <c r="AT1010" s="265" t="s">
        <v>148</v>
      </c>
      <c r="AU1010" s="265" t="s">
        <v>91</v>
      </c>
      <c r="AV1010" s="15" t="s">
        <v>146</v>
      </c>
      <c r="AW1010" s="15" t="s">
        <v>36</v>
      </c>
      <c r="AX1010" s="15" t="s">
        <v>89</v>
      </c>
      <c r="AY1010" s="265" t="s">
        <v>139</v>
      </c>
    </row>
    <row r="1011" s="2" customFormat="1" ht="37.8" customHeight="1">
      <c r="A1011" s="40"/>
      <c r="B1011" s="41"/>
      <c r="C1011" s="281" t="s">
        <v>980</v>
      </c>
      <c r="D1011" s="281" t="s">
        <v>317</v>
      </c>
      <c r="E1011" s="282" t="s">
        <v>981</v>
      </c>
      <c r="F1011" s="283" t="s">
        <v>982</v>
      </c>
      <c r="G1011" s="284" t="s">
        <v>498</v>
      </c>
      <c r="H1011" s="285">
        <v>2</v>
      </c>
      <c r="I1011" s="286"/>
      <c r="J1011" s="287">
        <f>ROUND(I1011*H1011,2)</f>
        <v>0</v>
      </c>
      <c r="K1011" s="283" t="s">
        <v>145</v>
      </c>
      <c r="L1011" s="288"/>
      <c r="M1011" s="289" t="s">
        <v>1</v>
      </c>
      <c r="N1011" s="290" t="s">
        <v>46</v>
      </c>
      <c r="O1011" s="93"/>
      <c r="P1011" s="229">
        <f>O1011*H1011</f>
        <v>0</v>
      </c>
      <c r="Q1011" s="229">
        <v>0.00073999999999999999</v>
      </c>
      <c r="R1011" s="229">
        <f>Q1011*H1011</f>
        <v>0.00148</v>
      </c>
      <c r="S1011" s="229">
        <v>0</v>
      </c>
      <c r="T1011" s="230">
        <f>S1011*H1011</f>
        <v>0</v>
      </c>
      <c r="U1011" s="40"/>
      <c r="V1011" s="40"/>
      <c r="W1011" s="40"/>
      <c r="X1011" s="40"/>
      <c r="Y1011" s="40"/>
      <c r="Z1011" s="40"/>
      <c r="AA1011" s="40"/>
      <c r="AB1011" s="40"/>
      <c r="AC1011" s="40"/>
      <c r="AD1011" s="40"/>
      <c r="AE1011" s="40"/>
      <c r="AR1011" s="231" t="s">
        <v>924</v>
      </c>
      <c r="AT1011" s="231" t="s">
        <v>317</v>
      </c>
      <c r="AU1011" s="231" t="s">
        <v>91</v>
      </c>
      <c r="AY1011" s="19" t="s">
        <v>139</v>
      </c>
      <c r="BE1011" s="232">
        <f>IF(N1011="základní",J1011,0)</f>
        <v>0</v>
      </c>
      <c r="BF1011" s="232">
        <f>IF(N1011="snížená",J1011,0)</f>
        <v>0</v>
      </c>
      <c r="BG1011" s="232">
        <f>IF(N1011="zákl. přenesená",J1011,0)</f>
        <v>0</v>
      </c>
      <c r="BH1011" s="232">
        <f>IF(N1011="sníž. přenesená",J1011,0)</f>
        <v>0</v>
      </c>
      <c r="BI1011" s="232">
        <f>IF(N1011="nulová",J1011,0)</f>
        <v>0</v>
      </c>
      <c r="BJ1011" s="19" t="s">
        <v>89</v>
      </c>
      <c r="BK1011" s="232">
        <f>ROUND(I1011*H1011,2)</f>
        <v>0</v>
      </c>
      <c r="BL1011" s="19" t="s">
        <v>924</v>
      </c>
      <c r="BM1011" s="231" t="s">
        <v>983</v>
      </c>
    </row>
    <row r="1012" s="2" customFormat="1">
      <c r="A1012" s="40"/>
      <c r="B1012" s="41"/>
      <c r="C1012" s="42"/>
      <c r="D1012" s="235" t="s">
        <v>306</v>
      </c>
      <c r="E1012" s="42"/>
      <c r="F1012" s="277" t="s">
        <v>984</v>
      </c>
      <c r="G1012" s="42"/>
      <c r="H1012" s="42"/>
      <c r="I1012" s="278"/>
      <c r="J1012" s="42"/>
      <c r="K1012" s="42"/>
      <c r="L1012" s="46"/>
      <c r="M1012" s="279"/>
      <c r="N1012" s="280"/>
      <c r="O1012" s="93"/>
      <c r="P1012" s="93"/>
      <c r="Q1012" s="93"/>
      <c r="R1012" s="93"/>
      <c r="S1012" s="93"/>
      <c r="T1012" s="94"/>
      <c r="U1012" s="40"/>
      <c r="V1012" s="40"/>
      <c r="W1012" s="40"/>
      <c r="X1012" s="40"/>
      <c r="Y1012" s="40"/>
      <c r="Z1012" s="40"/>
      <c r="AA1012" s="40"/>
      <c r="AB1012" s="40"/>
      <c r="AC1012" s="40"/>
      <c r="AD1012" s="40"/>
      <c r="AE1012" s="40"/>
      <c r="AT1012" s="19" t="s">
        <v>306</v>
      </c>
      <c r="AU1012" s="19" t="s">
        <v>91</v>
      </c>
    </row>
    <row r="1013" s="14" customFormat="1">
      <c r="A1013" s="14"/>
      <c r="B1013" s="244"/>
      <c r="C1013" s="245"/>
      <c r="D1013" s="235" t="s">
        <v>148</v>
      </c>
      <c r="E1013" s="246" t="s">
        <v>1</v>
      </c>
      <c r="F1013" s="247" t="s">
        <v>979</v>
      </c>
      <c r="G1013" s="245"/>
      <c r="H1013" s="248">
        <v>2</v>
      </c>
      <c r="I1013" s="249"/>
      <c r="J1013" s="245"/>
      <c r="K1013" s="245"/>
      <c r="L1013" s="250"/>
      <c r="M1013" s="251"/>
      <c r="N1013" s="252"/>
      <c r="O1013" s="252"/>
      <c r="P1013" s="252"/>
      <c r="Q1013" s="252"/>
      <c r="R1013" s="252"/>
      <c r="S1013" s="252"/>
      <c r="T1013" s="253"/>
      <c r="U1013" s="14"/>
      <c r="V1013" s="14"/>
      <c r="W1013" s="14"/>
      <c r="X1013" s="14"/>
      <c r="Y1013" s="14"/>
      <c r="Z1013" s="14"/>
      <c r="AA1013" s="14"/>
      <c r="AB1013" s="14"/>
      <c r="AC1013" s="14"/>
      <c r="AD1013" s="14"/>
      <c r="AE1013" s="14"/>
      <c r="AT1013" s="254" t="s">
        <v>148</v>
      </c>
      <c r="AU1013" s="254" t="s">
        <v>91</v>
      </c>
      <c r="AV1013" s="14" t="s">
        <v>91</v>
      </c>
      <c r="AW1013" s="14" t="s">
        <v>36</v>
      </c>
      <c r="AX1013" s="14" t="s">
        <v>81</v>
      </c>
      <c r="AY1013" s="254" t="s">
        <v>139</v>
      </c>
    </row>
    <row r="1014" s="15" customFormat="1">
      <c r="A1014" s="15"/>
      <c r="B1014" s="255"/>
      <c r="C1014" s="256"/>
      <c r="D1014" s="235" t="s">
        <v>148</v>
      </c>
      <c r="E1014" s="257" t="s">
        <v>1</v>
      </c>
      <c r="F1014" s="258" t="s">
        <v>151</v>
      </c>
      <c r="G1014" s="256"/>
      <c r="H1014" s="259">
        <v>2</v>
      </c>
      <c r="I1014" s="260"/>
      <c r="J1014" s="256"/>
      <c r="K1014" s="256"/>
      <c r="L1014" s="261"/>
      <c r="M1014" s="262"/>
      <c r="N1014" s="263"/>
      <c r="O1014" s="263"/>
      <c r="P1014" s="263"/>
      <c r="Q1014" s="263"/>
      <c r="R1014" s="263"/>
      <c r="S1014" s="263"/>
      <c r="T1014" s="264"/>
      <c r="U1014" s="15"/>
      <c r="V1014" s="15"/>
      <c r="W1014" s="15"/>
      <c r="X1014" s="15"/>
      <c r="Y1014" s="15"/>
      <c r="Z1014" s="15"/>
      <c r="AA1014" s="15"/>
      <c r="AB1014" s="15"/>
      <c r="AC1014" s="15"/>
      <c r="AD1014" s="15"/>
      <c r="AE1014" s="15"/>
      <c r="AT1014" s="265" t="s">
        <v>148</v>
      </c>
      <c r="AU1014" s="265" t="s">
        <v>91</v>
      </c>
      <c r="AV1014" s="15" t="s">
        <v>146</v>
      </c>
      <c r="AW1014" s="15" t="s">
        <v>36</v>
      </c>
      <c r="AX1014" s="15" t="s">
        <v>89</v>
      </c>
      <c r="AY1014" s="265" t="s">
        <v>139</v>
      </c>
    </row>
    <row r="1015" s="12" customFormat="1" ht="22.8" customHeight="1">
      <c r="A1015" s="12"/>
      <c r="B1015" s="204"/>
      <c r="C1015" s="205"/>
      <c r="D1015" s="206" t="s">
        <v>80</v>
      </c>
      <c r="E1015" s="218" t="s">
        <v>985</v>
      </c>
      <c r="F1015" s="218" t="s">
        <v>986</v>
      </c>
      <c r="G1015" s="205"/>
      <c r="H1015" s="205"/>
      <c r="I1015" s="208"/>
      <c r="J1015" s="219">
        <f>BK1015</f>
        <v>0</v>
      </c>
      <c r="K1015" s="205"/>
      <c r="L1015" s="210"/>
      <c r="M1015" s="211"/>
      <c r="N1015" s="212"/>
      <c r="O1015" s="212"/>
      <c r="P1015" s="213">
        <f>SUM(P1016:P1030)</f>
        <v>0</v>
      </c>
      <c r="Q1015" s="212"/>
      <c r="R1015" s="213">
        <f>SUM(R1016:R1030)</f>
        <v>0</v>
      </c>
      <c r="S1015" s="212"/>
      <c r="T1015" s="214">
        <f>SUM(T1016:T1030)</f>
        <v>0</v>
      </c>
      <c r="U1015" s="12"/>
      <c r="V1015" s="12"/>
      <c r="W1015" s="12"/>
      <c r="X1015" s="12"/>
      <c r="Y1015" s="12"/>
      <c r="Z1015" s="12"/>
      <c r="AA1015" s="12"/>
      <c r="AB1015" s="12"/>
      <c r="AC1015" s="12"/>
      <c r="AD1015" s="12"/>
      <c r="AE1015" s="12"/>
      <c r="AR1015" s="215" t="s">
        <v>157</v>
      </c>
      <c r="AT1015" s="216" t="s">
        <v>80</v>
      </c>
      <c r="AU1015" s="216" t="s">
        <v>89</v>
      </c>
      <c r="AY1015" s="215" t="s">
        <v>139</v>
      </c>
      <c r="BK1015" s="217">
        <f>SUM(BK1016:BK1030)</f>
        <v>0</v>
      </c>
    </row>
    <row r="1016" s="2" customFormat="1" ht="24.15" customHeight="1">
      <c r="A1016" s="40"/>
      <c r="B1016" s="41"/>
      <c r="C1016" s="220" t="s">
        <v>987</v>
      </c>
      <c r="D1016" s="220" t="s">
        <v>141</v>
      </c>
      <c r="E1016" s="221" t="s">
        <v>988</v>
      </c>
      <c r="F1016" s="222" t="s">
        <v>989</v>
      </c>
      <c r="G1016" s="223" t="s">
        <v>160</v>
      </c>
      <c r="H1016" s="224">
        <v>17.699999999999999</v>
      </c>
      <c r="I1016" s="225"/>
      <c r="J1016" s="226">
        <f>ROUND(I1016*H1016,2)</f>
        <v>0</v>
      </c>
      <c r="K1016" s="222" t="s">
        <v>1</v>
      </c>
      <c r="L1016" s="46"/>
      <c r="M1016" s="227" t="s">
        <v>1</v>
      </c>
      <c r="N1016" s="228" t="s">
        <v>46</v>
      </c>
      <c r="O1016" s="93"/>
      <c r="P1016" s="229">
        <f>O1016*H1016</f>
        <v>0</v>
      </c>
      <c r="Q1016" s="229">
        <v>0</v>
      </c>
      <c r="R1016" s="229">
        <f>Q1016*H1016</f>
        <v>0</v>
      </c>
      <c r="S1016" s="229">
        <v>0</v>
      </c>
      <c r="T1016" s="230">
        <f>S1016*H1016</f>
        <v>0</v>
      </c>
      <c r="U1016" s="40"/>
      <c r="V1016" s="40"/>
      <c r="W1016" s="40"/>
      <c r="X1016" s="40"/>
      <c r="Y1016" s="40"/>
      <c r="Z1016" s="40"/>
      <c r="AA1016" s="40"/>
      <c r="AB1016" s="40"/>
      <c r="AC1016" s="40"/>
      <c r="AD1016" s="40"/>
      <c r="AE1016" s="40"/>
      <c r="AR1016" s="231" t="s">
        <v>589</v>
      </c>
      <c r="AT1016" s="231" t="s">
        <v>141</v>
      </c>
      <c r="AU1016" s="231" t="s">
        <v>91</v>
      </c>
      <c r="AY1016" s="19" t="s">
        <v>139</v>
      </c>
      <c r="BE1016" s="232">
        <f>IF(N1016="základní",J1016,0)</f>
        <v>0</v>
      </c>
      <c r="BF1016" s="232">
        <f>IF(N1016="snížená",J1016,0)</f>
        <v>0</v>
      </c>
      <c r="BG1016" s="232">
        <f>IF(N1016="zákl. přenesená",J1016,0)</f>
        <v>0</v>
      </c>
      <c r="BH1016" s="232">
        <f>IF(N1016="sníž. přenesená",J1016,0)</f>
        <v>0</v>
      </c>
      <c r="BI1016" s="232">
        <f>IF(N1016="nulová",J1016,0)</f>
        <v>0</v>
      </c>
      <c r="BJ1016" s="19" t="s">
        <v>89</v>
      </c>
      <c r="BK1016" s="232">
        <f>ROUND(I1016*H1016,2)</f>
        <v>0</v>
      </c>
      <c r="BL1016" s="19" t="s">
        <v>589</v>
      </c>
      <c r="BM1016" s="231" t="s">
        <v>990</v>
      </c>
    </row>
    <row r="1017" s="13" customFormat="1">
      <c r="A1017" s="13"/>
      <c r="B1017" s="233"/>
      <c r="C1017" s="234"/>
      <c r="D1017" s="235" t="s">
        <v>148</v>
      </c>
      <c r="E1017" s="236" t="s">
        <v>1</v>
      </c>
      <c r="F1017" s="237" t="s">
        <v>162</v>
      </c>
      <c r="G1017" s="234"/>
      <c r="H1017" s="236" t="s">
        <v>1</v>
      </c>
      <c r="I1017" s="238"/>
      <c r="J1017" s="234"/>
      <c r="K1017" s="234"/>
      <c r="L1017" s="239"/>
      <c r="M1017" s="240"/>
      <c r="N1017" s="241"/>
      <c r="O1017" s="241"/>
      <c r="P1017" s="241"/>
      <c r="Q1017" s="241"/>
      <c r="R1017" s="241"/>
      <c r="S1017" s="241"/>
      <c r="T1017" s="242"/>
      <c r="U1017" s="13"/>
      <c r="V1017" s="13"/>
      <c r="W1017" s="13"/>
      <c r="X1017" s="13"/>
      <c r="Y1017" s="13"/>
      <c r="Z1017" s="13"/>
      <c r="AA1017" s="13"/>
      <c r="AB1017" s="13"/>
      <c r="AC1017" s="13"/>
      <c r="AD1017" s="13"/>
      <c r="AE1017" s="13"/>
      <c r="AT1017" s="243" t="s">
        <v>148</v>
      </c>
      <c r="AU1017" s="243" t="s">
        <v>91</v>
      </c>
      <c r="AV1017" s="13" t="s">
        <v>89</v>
      </c>
      <c r="AW1017" s="13" t="s">
        <v>36</v>
      </c>
      <c r="AX1017" s="13" t="s">
        <v>81</v>
      </c>
      <c r="AY1017" s="243" t="s">
        <v>139</v>
      </c>
    </row>
    <row r="1018" s="14" customFormat="1">
      <c r="A1018" s="14"/>
      <c r="B1018" s="244"/>
      <c r="C1018" s="245"/>
      <c r="D1018" s="235" t="s">
        <v>148</v>
      </c>
      <c r="E1018" s="246" t="s">
        <v>1</v>
      </c>
      <c r="F1018" s="247" t="s">
        <v>192</v>
      </c>
      <c r="G1018" s="245"/>
      <c r="H1018" s="248">
        <v>2.3999999999999999</v>
      </c>
      <c r="I1018" s="249"/>
      <c r="J1018" s="245"/>
      <c r="K1018" s="245"/>
      <c r="L1018" s="250"/>
      <c r="M1018" s="251"/>
      <c r="N1018" s="252"/>
      <c r="O1018" s="252"/>
      <c r="P1018" s="252"/>
      <c r="Q1018" s="252"/>
      <c r="R1018" s="252"/>
      <c r="S1018" s="252"/>
      <c r="T1018" s="253"/>
      <c r="U1018" s="14"/>
      <c r="V1018" s="14"/>
      <c r="W1018" s="14"/>
      <c r="X1018" s="14"/>
      <c r="Y1018" s="14"/>
      <c r="Z1018" s="14"/>
      <c r="AA1018" s="14"/>
      <c r="AB1018" s="14"/>
      <c r="AC1018" s="14"/>
      <c r="AD1018" s="14"/>
      <c r="AE1018" s="14"/>
      <c r="AT1018" s="254" t="s">
        <v>148</v>
      </c>
      <c r="AU1018" s="254" t="s">
        <v>91</v>
      </c>
      <c r="AV1018" s="14" t="s">
        <v>91</v>
      </c>
      <c r="AW1018" s="14" t="s">
        <v>36</v>
      </c>
      <c r="AX1018" s="14" t="s">
        <v>81</v>
      </c>
      <c r="AY1018" s="254" t="s">
        <v>139</v>
      </c>
    </row>
    <row r="1019" s="14" customFormat="1">
      <c r="A1019" s="14"/>
      <c r="B1019" s="244"/>
      <c r="C1019" s="245"/>
      <c r="D1019" s="235" t="s">
        <v>148</v>
      </c>
      <c r="E1019" s="246" t="s">
        <v>1</v>
      </c>
      <c r="F1019" s="247" t="s">
        <v>193</v>
      </c>
      <c r="G1019" s="245"/>
      <c r="H1019" s="248">
        <v>3.6000000000000001</v>
      </c>
      <c r="I1019" s="249"/>
      <c r="J1019" s="245"/>
      <c r="K1019" s="245"/>
      <c r="L1019" s="250"/>
      <c r="M1019" s="251"/>
      <c r="N1019" s="252"/>
      <c r="O1019" s="252"/>
      <c r="P1019" s="252"/>
      <c r="Q1019" s="252"/>
      <c r="R1019" s="252"/>
      <c r="S1019" s="252"/>
      <c r="T1019" s="253"/>
      <c r="U1019" s="14"/>
      <c r="V1019" s="14"/>
      <c r="W1019" s="14"/>
      <c r="X1019" s="14"/>
      <c r="Y1019" s="14"/>
      <c r="Z1019" s="14"/>
      <c r="AA1019" s="14"/>
      <c r="AB1019" s="14"/>
      <c r="AC1019" s="14"/>
      <c r="AD1019" s="14"/>
      <c r="AE1019" s="14"/>
      <c r="AT1019" s="254" t="s">
        <v>148</v>
      </c>
      <c r="AU1019" s="254" t="s">
        <v>91</v>
      </c>
      <c r="AV1019" s="14" t="s">
        <v>91</v>
      </c>
      <c r="AW1019" s="14" t="s">
        <v>36</v>
      </c>
      <c r="AX1019" s="14" t="s">
        <v>81</v>
      </c>
      <c r="AY1019" s="254" t="s">
        <v>139</v>
      </c>
    </row>
    <row r="1020" s="14" customFormat="1">
      <c r="A1020" s="14"/>
      <c r="B1020" s="244"/>
      <c r="C1020" s="245"/>
      <c r="D1020" s="235" t="s">
        <v>148</v>
      </c>
      <c r="E1020" s="246" t="s">
        <v>1</v>
      </c>
      <c r="F1020" s="247" t="s">
        <v>194</v>
      </c>
      <c r="G1020" s="245"/>
      <c r="H1020" s="248">
        <v>1.2</v>
      </c>
      <c r="I1020" s="249"/>
      <c r="J1020" s="245"/>
      <c r="K1020" s="245"/>
      <c r="L1020" s="250"/>
      <c r="M1020" s="251"/>
      <c r="N1020" s="252"/>
      <c r="O1020" s="252"/>
      <c r="P1020" s="252"/>
      <c r="Q1020" s="252"/>
      <c r="R1020" s="252"/>
      <c r="S1020" s="252"/>
      <c r="T1020" s="253"/>
      <c r="U1020" s="14"/>
      <c r="V1020" s="14"/>
      <c r="W1020" s="14"/>
      <c r="X1020" s="14"/>
      <c r="Y1020" s="14"/>
      <c r="Z1020" s="14"/>
      <c r="AA1020" s="14"/>
      <c r="AB1020" s="14"/>
      <c r="AC1020" s="14"/>
      <c r="AD1020" s="14"/>
      <c r="AE1020" s="14"/>
      <c r="AT1020" s="254" t="s">
        <v>148</v>
      </c>
      <c r="AU1020" s="254" t="s">
        <v>91</v>
      </c>
      <c r="AV1020" s="14" t="s">
        <v>91</v>
      </c>
      <c r="AW1020" s="14" t="s">
        <v>36</v>
      </c>
      <c r="AX1020" s="14" t="s">
        <v>81</v>
      </c>
      <c r="AY1020" s="254" t="s">
        <v>139</v>
      </c>
    </row>
    <row r="1021" s="14" customFormat="1">
      <c r="A1021" s="14"/>
      <c r="B1021" s="244"/>
      <c r="C1021" s="245"/>
      <c r="D1021" s="235" t="s">
        <v>148</v>
      </c>
      <c r="E1021" s="246" t="s">
        <v>1</v>
      </c>
      <c r="F1021" s="247" t="s">
        <v>195</v>
      </c>
      <c r="G1021" s="245"/>
      <c r="H1021" s="248">
        <v>3.6000000000000001</v>
      </c>
      <c r="I1021" s="249"/>
      <c r="J1021" s="245"/>
      <c r="K1021" s="245"/>
      <c r="L1021" s="250"/>
      <c r="M1021" s="251"/>
      <c r="N1021" s="252"/>
      <c r="O1021" s="252"/>
      <c r="P1021" s="252"/>
      <c r="Q1021" s="252"/>
      <c r="R1021" s="252"/>
      <c r="S1021" s="252"/>
      <c r="T1021" s="253"/>
      <c r="U1021" s="14"/>
      <c r="V1021" s="14"/>
      <c r="W1021" s="14"/>
      <c r="X1021" s="14"/>
      <c r="Y1021" s="14"/>
      <c r="Z1021" s="14"/>
      <c r="AA1021" s="14"/>
      <c r="AB1021" s="14"/>
      <c r="AC1021" s="14"/>
      <c r="AD1021" s="14"/>
      <c r="AE1021" s="14"/>
      <c r="AT1021" s="254" t="s">
        <v>148</v>
      </c>
      <c r="AU1021" s="254" t="s">
        <v>91</v>
      </c>
      <c r="AV1021" s="14" t="s">
        <v>91</v>
      </c>
      <c r="AW1021" s="14" t="s">
        <v>36</v>
      </c>
      <c r="AX1021" s="14" t="s">
        <v>81</v>
      </c>
      <c r="AY1021" s="254" t="s">
        <v>139</v>
      </c>
    </row>
    <row r="1022" s="13" customFormat="1">
      <c r="A1022" s="13"/>
      <c r="B1022" s="233"/>
      <c r="C1022" s="234"/>
      <c r="D1022" s="235" t="s">
        <v>148</v>
      </c>
      <c r="E1022" s="236" t="s">
        <v>1</v>
      </c>
      <c r="F1022" s="237" t="s">
        <v>185</v>
      </c>
      <c r="G1022" s="234"/>
      <c r="H1022" s="236" t="s">
        <v>1</v>
      </c>
      <c r="I1022" s="238"/>
      <c r="J1022" s="234"/>
      <c r="K1022" s="234"/>
      <c r="L1022" s="239"/>
      <c r="M1022" s="240"/>
      <c r="N1022" s="241"/>
      <c r="O1022" s="241"/>
      <c r="P1022" s="241"/>
      <c r="Q1022" s="241"/>
      <c r="R1022" s="241"/>
      <c r="S1022" s="241"/>
      <c r="T1022" s="242"/>
      <c r="U1022" s="13"/>
      <c r="V1022" s="13"/>
      <c r="W1022" s="13"/>
      <c r="X1022" s="13"/>
      <c r="Y1022" s="13"/>
      <c r="Z1022" s="13"/>
      <c r="AA1022" s="13"/>
      <c r="AB1022" s="13"/>
      <c r="AC1022" s="13"/>
      <c r="AD1022" s="13"/>
      <c r="AE1022" s="13"/>
      <c r="AT1022" s="243" t="s">
        <v>148</v>
      </c>
      <c r="AU1022" s="243" t="s">
        <v>91</v>
      </c>
      <c r="AV1022" s="13" t="s">
        <v>89</v>
      </c>
      <c r="AW1022" s="13" t="s">
        <v>36</v>
      </c>
      <c r="AX1022" s="13" t="s">
        <v>81</v>
      </c>
      <c r="AY1022" s="243" t="s">
        <v>139</v>
      </c>
    </row>
    <row r="1023" s="14" customFormat="1">
      <c r="A1023" s="14"/>
      <c r="B1023" s="244"/>
      <c r="C1023" s="245"/>
      <c r="D1023" s="235" t="s">
        <v>148</v>
      </c>
      <c r="E1023" s="246" t="s">
        <v>1</v>
      </c>
      <c r="F1023" s="247" t="s">
        <v>196</v>
      </c>
      <c r="G1023" s="245"/>
      <c r="H1023" s="248">
        <v>1.1499999999999999</v>
      </c>
      <c r="I1023" s="249"/>
      <c r="J1023" s="245"/>
      <c r="K1023" s="245"/>
      <c r="L1023" s="250"/>
      <c r="M1023" s="251"/>
      <c r="N1023" s="252"/>
      <c r="O1023" s="252"/>
      <c r="P1023" s="252"/>
      <c r="Q1023" s="252"/>
      <c r="R1023" s="252"/>
      <c r="S1023" s="252"/>
      <c r="T1023" s="253"/>
      <c r="U1023" s="14"/>
      <c r="V1023" s="14"/>
      <c r="W1023" s="14"/>
      <c r="X1023" s="14"/>
      <c r="Y1023" s="14"/>
      <c r="Z1023" s="14"/>
      <c r="AA1023" s="14"/>
      <c r="AB1023" s="14"/>
      <c r="AC1023" s="14"/>
      <c r="AD1023" s="14"/>
      <c r="AE1023" s="14"/>
      <c r="AT1023" s="254" t="s">
        <v>148</v>
      </c>
      <c r="AU1023" s="254" t="s">
        <v>91</v>
      </c>
      <c r="AV1023" s="14" t="s">
        <v>91</v>
      </c>
      <c r="AW1023" s="14" t="s">
        <v>36</v>
      </c>
      <c r="AX1023" s="14" t="s">
        <v>81</v>
      </c>
      <c r="AY1023" s="254" t="s">
        <v>139</v>
      </c>
    </row>
    <row r="1024" s="14" customFormat="1">
      <c r="A1024" s="14"/>
      <c r="B1024" s="244"/>
      <c r="C1024" s="245"/>
      <c r="D1024" s="235" t="s">
        <v>148</v>
      </c>
      <c r="E1024" s="246" t="s">
        <v>1</v>
      </c>
      <c r="F1024" s="247" t="s">
        <v>197</v>
      </c>
      <c r="G1024" s="245"/>
      <c r="H1024" s="248">
        <v>1.1499999999999999</v>
      </c>
      <c r="I1024" s="249"/>
      <c r="J1024" s="245"/>
      <c r="K1024" s="245"/>
      <c r="L1024" s="250"/>
      <c r="M1024" s="251"/>
      <c r="N1024" s="252"/>
      <c r="O1024" s="252"/>
      <c r="P1024" s="252"/>
      <c r="Q1024" s="252"/>
      <c r="R1024" s="252"/>
      <c r="S1024" s="252"/>
      <c r="T1024" s="253"/>
      <c r="U1024" s="14"/>
      <c r="V1024" s="14"/>
      <c r="W1024" s="14"/>
      <c r="X1024" s="14"/>
      <c r="Y1024" s="14"/>
      <c r="Z1024" s="14"/>
      <c r="AA1024" s="14"/>
      <c r="AB1024" s="14"/>
      <c r="AC1024" s="14"/>
      <c r="AD1024" s="14"/>
      <c r="AE1024" s="14"/>
      <c r="AT1024" s="254" t="s">
        <v>148</v>
      </c>
      <c r="AU1024" s="254" t="s">
        <v>91</v>
      </c>
      <c r="AV1024" s="14" t="s">
        <v>91</v>
      </c>
      <c r="AW1024" s="14" t="s">
        <v>36</v>
      </c>
      <c r="AX1024" s="14" t="s">
        <v>81</v>
      </c>
      <c r="AY1024" s="254" t="s">
        <v>139</v>
      </c>
    </row>
    <row r="1025" s="14" customFormat="1">
      <c r="A1025" s="14"/>
      <c r="B1025" s="244"/>
      <c r="C1025" s="245"/>
      <c r="D1025" s="235" t="s">
        <v>148</v>
      </c>
      <c r="E1025" s="246" t="s">
        <v>1</v>
      </c>
      <c r="F1025" s="247" t="s">
        <v>198</v>
      </c>
      <c r="G1025" s="245"/>
      <c r="H1025" s="248">
        <v>1.1499999999999999</v>
      </c>
      <c r="I1025" s="249"/>
      <c r="J1025" s="245"/>
      <c r="K1025" s="245"/>
      <c r="L1025" s="250"/>
      <c r="M1025" s="251"/>
      <c r="N1025" s="252"/>
      <c r="O1025" s="252"/>
      <c r="P1025" s="252"/>
      <c r="Q1025" s="252"/>
      <c r="R1025" s="252"/>
      <c r="S1025" s="252"/>
      <c r="T1025" s="253"/>
      <c r="U1025" s="14"/>
      <c r="V1025" s="14"/>
      <c r="W1025" s="14"/>
      <c r="X1025" s="14"/>
      <c r="Y1025" s="14"/>
      <c r="Z1025" s="14"/>
      <c r="AA1025" s="14"/>
      <c r="AB1025" s="14"/>
      <c r="AC1025" s="14"/>
      <c r="AD1025" s="14"/>
      <c r="AE1025" s="14"/>
      <c r="AT1025" s="254" t="s">
        <v>148</v>
      </c>
      <c r="AU1025" s="254" t="s">
        <v>91</v>
      </c>
      <c r="AV1025" s="14" t="s">
        <v>91</v>
      </c>
      <c r="AW1025" s="14" t="s">
        <v>36</v>
      </c>
      <c r="AX1025" s="14" t="s">
        <v>81</v>
      </c>
      <c r="AY1025" s="254" t="s">
        <v>139</v>
      </c>
    </row>
    <row r="1026" s="13" customFormat="1">
      <c r="A1026" s="13"/>
      <c r="B1026" s="233"/>
      <c r="C1026" s="234"/>
      <c r="D1026" s="235" t="s">
        <v>148</v>
      </c>
      <c r="E1026" s="236" t="s">
        <v>1</v>
      </c>
      <c r="F1026" s="237" t="s">
        <v>171</v>
      </c>
      <c r="G1026" s="234"/>
      <c r="H1026" s="236" t="s">
        <v>1</v>
      </c>
      <c r="I1026" s="238"/>
      <c r="J1026" s="234"/>
      <c r="K1026" s="234"/>
      <c r="L1026" s="239"/>
      <c r="M1026" s="240"/>
      <c r="N1026" s="241"/>
      <c r="O1026" s="241"/>
      <c r="P1026" s="241"/>
      <c r="Q1026" s="241"/>
      <c r="R1026" s="241"/>
      <c r="S1026" s="241"/>
      <c r="T1026" s="242"/>
      <c r="U1026" s="13"/>
      <c r="V1026" s="13"/>
      <c r="W1026" s="13"/>
      <c r="X1026" s="13"/>
      <c r="Y1026" s="13"/>
      <c r="Z1026" s="13"/>
      <c r="AA1026" s="13"/>
      <c r="AB1026" s="13"/>
      <c r="AC1026" s="13"/>
      <c r="AD1026" s="13"/>
      <c r="AE1026" s="13"/>
      <c r="AT1026" s="243" t="s">
        <v>148</v>
      </c>
      <c r="AU1026" s="243" t="s">
        <v>91</v>
      </c>
      <c r="AV1026" s="13" t="s">
        <v>89</v>
      </c>
      <c r="AW1026" s="13" t="s">
        <v>36</v>
      </c>
      <c r="AX1026" s="13" t="s">
        <v>81</v>
      </c>
      <c r="AY1026" s="243" t="s">
        <v>139</v>
      </c>
    </row>
    <row r="1027" s="14" customFormat="1">
      <c r="A1027" s="14"/>
      <c r="B1027" s="244"/>
      <c r="C1027" s="245"/>
      <c r="D1027" s="235" t="s">
        <v>148</v>
      </c>
      <c r="E1027" s="246" t="s">
        <v>1</v>
      </c>
      <c r="F1027" s="247" t="s">
        <v>196</v>
      </c>
      <c r="G1027" s="245"/>
      <c r="H1027" s="248">
        <v>1.1499999999999999</v>
      </c>
      <c r="I1027" s="249"/>
      <c r="J1027" s="245"/>
      <c r="K1027" s="245"/>
      <c r="L1027" s="250"/>
      <c r="M1027" s="251"/>
      <c r="N1027" s="252"/>
      <c r="O1027" s="252"/>
      <c r="P1027" s="252"/>
      <c r="Q1027" s="252"/>
      <c r="R1027" s="252"/>
      <c r="S1027" s="252"/>
      <c r="T1027" s="253"/>
      <c r="U1027" s="14"/>
      <c r="V1027" s="14"/>
      <c r="W1027" s="14"/>
      <c r="X1027" s="14"/>
      <c r="Y1027" s="14"/>
      <c r="Z1027" s="14"/>
      <c r="AA1027" s="14"/>
      <c r="AB1027" s="14"/>
      <c r="AC1027" s="14"/>
      <c r="AD1027" s="14"/>
      <c r="AE1027" s="14"/>
      <c r="AT1027" s="254" t="s">
        <v>148</v>
      </c>
      <c r="AU1027" s="254" t="s">
        <v>91</v>
      </c>
      <c r="AV1027" s="14" t="s">
        <v>91</v>
      </c>
      <c r="AW1027" s="14" t="s">
        <v>36</v>
      </c>
      <c r="AX1027" s="14" t="s">
        <v>81</v>
      </c>
      <c r="AY1027" s="254" t="s">
        <v>139</v>
      </c>
    </row>
    <row r="1028" s="14" customFormat="1">
      <c r="A1028" s="14"/>
      <c r="B1028" s="244"/>
      <c r="C1028" s="245"/>
      <c r="D1028" s="235" t="s">
        <v>148</v>
      </c>
      <c r="E1028" s="246" t="s">
        <v>1</v>
      </c>
      <c r="F1028" s="247" t="s">
        <v>199</v>
      </c>
      <c r="G1028" s="245"/>
      <c r="H1028" s="248">
        <v>1.1499999999999999</v>
      </c>
      <c r="I1028" s="249"/>
      <c r="J1028" s="245"/>
      <c r="K1028" s="245"/>
      <c r="L1028" s="250"/>
      <c r="M1028" s="251"/>
      <c r="N1028" s="252"/>
      <c r="O1028" s="252"/>
      <c r="P1028" s="252"/>
      <c r="Q1028" s="252"/>
      <c r="R1028" s="252"/>
      <c r="S1028" s="252"/>
      <c r="T1028" s="253"/>
      <c r="U1028" s="14"/>
      <c r="V1028" s="14"/>
      <c r="W1028" s="14"/>
      <c r="X1028" s="14"/>
      <c r="Y1028" s="14"/>
      <c r="Z1028" s="14"/>
      <c r="AA1028" s="14"/>
      <c r="AB1028" s="14"/>
      <c r="AC1028" s="14"/>
      <c r="AD1028" s="14"/>
      <c r="AE1028" s="14"/>
      <c r="AT1028" s="254" t="s">
        <v>148</v>
      </c>
      <c r="AU1028" s="254" t="s">
        <v>91</v>
      </c>
      <c r="AV1028" s="14" t="s">
        <v>91</v>
      </c>
      <c r="AW1028" s="14" t="s">
        <v>36</v>
      </c>
      <c r="AX1028" s="14" t="s">
        <v>81</v>
      </c>
      <c r="AY1028" s="254" t="s">
        <v>139</v>
      </c>
    </row>
    <row r="1029" s="14" customFormat="1">
      <c r="A1029" s="14"/>
      <c r="B1029" s="244"/>
      <c r="C1029" s="245"/>
      <c r="D1029" s="235" t="s">
        <v>148</v>
      </c>
      <c r="E1029" s="246" t="s">
        <v>1</v>
      </c>
      <c r="F1029" s="247" t="s">
        <v>198</v>
      </c>
      <c r="G1029" s="245"/>
      <c r="H1029" s="248">
        <v>1.1499999999999999</v>
      </c>
      <c r="I1029" s="249"/>
      <c r="J1029" s="245"/>
      <c r="K1029" s="245"/>
      <c r="L1029" s="250"/>
      <c r="M1029" s="251"/>
      <c r="N1029" s="252"/>
      <c r="O1029" s="252"/>
      <c r="P1029" s="252"/>
      <c r="Q1029" s="252"/>
      <c r="R1029" s="252"/>
      <c r="S1029" s="252"/>
      <c r="T1029" s="253"/>
      <c r="U1029" s="14"/>
      <c r="V1029" s="14"/>
      <c r="W1029" s="14"/>
      <c r="X1029" s="14"/>
      <c r="Y1029" s="14"/>
      <c r="Z1029" s="14"/>
      <c r="AA1029" s="14"/>
      <c r="AB1029" s="14"/>
      <c r="AC1029" s="14"/>
      <c r="AD1029" s="14"/>
      <c r="AE1029" s="14"/>
      <c r="AT1029" s="254" t="s">
        <v>148</v>
      </c>
      <c r="AU1029" s="254" t="s">
        <v>91</v>
      </c>
      <c r="AV1029" s="14" t="s">
        <v>91</v>
      </c>
      <c r="AW1029" s="14" t="s">
        <v>36</v>
      </c>
      <c r="AX1029" s="14" t="s">
        <v>81</v>
      </c>
      <c r="AY1029" s="254" t="s">
        <v>139</v>
      </c>
    </row>
    <row r="1030" s="15" customFormat="1">
      <c r="A1030" s="15"/>
      <c r="B1030" s="255"/>
      <c r="C1030" s="256"/>
      <c r="D1030" s="235" t="s">
        <v>148</v>
      </c>
      <c r="E1030" s="257" t="s">
        <v>1</v>
      </c>
      <c r="F1030" s="258" t="s">
        <v>151</v>
      </c>
      <c r="G1030" s="256"/>
      <c r="H1030" s="259">
        <v>17.699999999999999</v>
      </c>
      <c r="I1030" s="260"/>
      <c r="J1030" s="256"/>
      <c r="K1030" s="256"/>
      <c r="L1030" s="261"/>
      <c r="M1030" s="304"/>
      <c r="N1030" s="305"/>
      <c r="O1030" s="305"/>
      <c r="P1030" s="305"/>
      <c r="Q1030" s="305"/>
      <c r="R1030" s="305"/>
      <c r="S1030" s="305"/>
      <c r="T1030" s="306"/>
      <c r="U1030" s="15"/>
      <c r="V1030" s="15"/>
      <c r="W1030" s="15"/>
      <c r="X1030" s="15"/>
      <c r="Y1030" s="15"/>
      <c r="Z1030" s="15"/>
      <c r="AA1030" s="15"/>
      <c r="AB1030" s="15"/>
      <c r="AC1030" s="15"/>
      <c r="AD1030" s="15"/>
      <c r="AE1030" s="15"/>
      <c r="AT1030" s="265" t="s">
        <v>148</v>
      </c>
      <c r="AU1030" s="265" t="s">
        <v>91</v>
      </c>
      <c r="AV1030" s="15" t="s">
        <v>146</v>
      </c>
      <c r="AW1030" s="15" t="s">
        <v>36</v>
      </c>
      <c r="AX1030" s="15" t="s">
        <v>89</v>
      </c>
      <c r="AY1030" s="265" t="s">
        <v>139</v>
      </c>
    </row>
    <row r="1031" s="2" customFormat="1" ht="6.96" customHeight="1">
      <c r="A1031" s="40"/>
      <c r="B1031" s="68"/>
      <c r="C1031" s="69"/>
      <c r="D1031" s="69"/>
      <c r="E1031" s="69"/>
      <c r="F1031" s="69"/>
      <c r="G1031" s="69"/>
      <c r="H1031" s="69"/>
      <c r="I1031" s="69"/>
      <c r="J1031" s="69"/>
      <c r="K1031" s="69"/>
      <c r="L1031" s="46"/>
      <c r="M1031" s="40"/>
      <c r="O1031" s="40"/>
      <c r="P1031" s="40"/>
      <c r="Q1031" s="40"/>
      <c r="R1031" s="40"/>
      <c r="S1031" s="40"/>
      <c r="T1031" s="40"/>
      <c r="U1031" s="40"/>
      <c r="V1031" s="40"/>
      <c r="W1031" s="40"/>
      <c r="X1031" s="40"/>
      <c r="Y1031" s="40"/>
      <c r="Z1031" s="40"/>
      <c r="AA1031" s="40"/>
      <c r="AB1031" s="40"/>
      <c r="AC1031" s="40"/>
      <c r="AD1031" s="40"/>
      <c r="AE1031" s="40"/>
    </row>
  </sheetData>
  <sheetProtection sheet="1" autoFilter="0" formatColumns="0" formatRows="0" objects="1" scenarios="1" spinCount="100000" saltValue="e19hQEc1aetuRXGCR2vlf7qhCboEVLEpXPQG5QNKaeRdIZkRxPoydtJl5XIhx6AOblgw4SntMhzA2vn4LBAwPQ==" hashValue="KyQg3cVM4lNHgy+A/Z56QSYlLQY1YXLyUQSHu7i6f4o94M0rQKAnz6A1v5GbSlRRWEmnO1+AQOT5GEH2bXyEgg==" algorithmName="SHA-512" password="C71F"/>
  <autoFilter ref="C128:K1030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94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2"/>
      <c r="AT3" s="19" t="s">
        <v>91</v>
      </c>
    </row>
    <row r="4" s="1" customFormat="1" ht="24.96" customHeight="1">
      <c r="B4" s="22"/>
      <c r="D4" s="140" t="s">
        <v>103</v>
      </c>
      <c r="L4" s="22"/>
      <c r="M4" s="141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2" t="s">
        <v>16</v>
      </c>
      <c r="L6" s="22"/>
    </row>
    <row r="7" s="1" customFormat="1" ht="16.5" customHeight="1">
      <c r="B7" s="22"/>
      <c r="E7" s="143" t="str">
        <f>'Rekapitulace stavby'!K6</f>
        <v>Oprava vodovodu Mariánské Lázně Hlavní třída – 2. etapa</v>
      </c>
      <c r="F7" s="142"/>
      <c r="G7" s="142"/>
      <c r="H7" s="142"/>
      <c r="L7" s="22"/>
    </row>
    <row r="8" s="2" customFormat="1" ht="12" customHeight="1">
      <c r="A8" s="40"/>
      <c r="B8" s="46"/>
      <c r="C8" s="40"/>
      <c r="D8" s="142" t="s">
        <v>104</v>
      </c>
      <c r="E8" s="40"/>
      <c r="F8" s="40"/>
      <c r="G8" s="40"/>
      <c r="H8" s="40"/>
      <c r="I8" s="40"/>
      <c r="J8" s="40"/>
      <c r="K8" s="40"/>
      <c r="L8" s="65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4" t="s">
        <v>991</v>
      </c>
      <c r="F9" s="40"/>
      <c r="G9" s="40"/>
      <c r="H9" s="40"/>
      <c r="I9" s="40"/>
      <c r="J9" s="40"/>
      <c r="K9" s="40"/>
      <c r="L9" s="65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65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2" t="s">
        <v>18</v>
      </c>
      <c r="E11" s="40"/>
      <c r="F11" s="145" t="s">
        <v>1</v>
      </c>
      <c r="G11" s="40"/>
      <c r="H11" s="40"/>
      <c r="I11" s="142" t="s">
        <v>19</v>
      </c>
      <c r="J11" s="145" t="s">
        <v>1</v>
      </c>
      <c r="K11" s="40"/>
      <c r="L11" s="65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2" t="s">
        <v>20</v>
      </c>
      <c r="E12" s="40"/>
      <c r="F12" s="145" t="s">
        <v>21</v>
      </c>
      <c r="G12" s="40"/>
      <c r="H12" s="40"/>
      <c r="I12" s="142" t="s">
        <v>22</v>
      </c>
      <c r="J12" s="146" t="str">
        <f>'Rekapitulace stavby'!AN8</f>
        <v>11. 3. 2025</v>
      </c>
      <c r="K12" s="40"/>
      <c r="L12" s="65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65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2" t="s">
        <v>24</v>
      </c>
      <c r="E14" s="40"/>
      <c r="F14" s="40"/>
      <c r="G14" s="40"/>
      <c r="H14" s="40"/>
      <c r="I14" s="142" t="s">
        <v>25</v>
      </c>
      <c r="J14" s="145" t="s">
        <v>26</v>
      </c>
      <c r="K14" s="40"/>
      <c r="L14" s="65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45" t="s">
        <v>27</v>
      </c>
      <c r="F15" s="40"/>
      <c r="G15" s="40"/>
      <c r="H15" s="40"/>
      <c r="I15" s="142" t="s">
        <v>28</v>
      </c>
      <c r="J15" s="145" t="s">
        <v>29</v>
      </c>
      <c r="K15" s="40"/>
      <c r="L15" s="65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65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2" t="s">
        <v>30</v>
      </c>
      <c r="E17" s="40"/>
      <c r="F17" s="40"/>
      <c r="G17" s="40"/>
      <c r="H17" s="40"/>
      <c r="I17" s="142" t="s">
        <v>25</v>
      </c>
      <c r="J17" s="35" t="str">
        <f>'Rekapitulace stavby'!AN13</f>
        <v>Vyplň údaj</v>
      </c>
      <c r="K17" s="40"/>
      <c r="L17" s="65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45"/>
      <c r="G18" s="145"/>
      <c r="H18" s="145"/>
      <c r="I18" s="142" t="s">
        <v>28</v>
      </c>
      <c r="J18" s="35" t="str">
        <f>'Rekapitulace stavby'!AN14</f>
        <v>Vyplň údaj</v>
      </c>
      <c r="K18" s="40"/>
      <c r="L18" s="65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65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2" t="s">
        <v>32</v>
      </c>
      <c r="E20" s="40"/>
      <c r="F20" s="40"/>
      <c r="G20" s="40"/>
      <c r="H20" s="40"/>
      <c r="I20" s="142" t="s">
        <v>25</v>
      </c>
      <c r="J20" s="145" t="s">
        <v>33</v>
      </c>
      <c r="K20" s="40"/>
      <c r="L20" s="65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45" t="s">
        <v>34</v>
      </c>
      <c r="F21" s="40"/>
      <c r="G21" s="40"/>
      <c r="H21" s="40"/>
      <c r="I21" s="142" t="s">
        <v>28</v>
      </c>
      <c r="J21" s="145" t="s">
        <v>35</v>
      </c>
      <c r="K21" s="40"/>
      <c r="L21" s="65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65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2" t="s">
        <v>37</v>
      </c>
      <c r="E23" s="40"/>
      <c r="F23" s="40"/>
      <c r="G23" s="40"/>
      <c r="H23" s="40"/>
      <c r="I23" s="142" t="s">
        <v>25</v>
      </c>
      <c r="J23" s="145" t="s">
        <v>1</v>
      </c>
      <c r="K23" s="40"/>
      <c r="L23" s="65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45" t="s">
        <v>38</v>
      </c>
      <c r="F24" s="40"/>
      <c r="G24" s="40"/>
      <c r="H24" s="40"/>
      <c r="I24" s="142" t="s">
        <v>28</v>
      </c>
      <c r="J24" s="145" t="s">
        <v>1</v>
      </c>
      <c r="K24" s="40"/>
      <c r="L24" s="65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65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2" t="s">
        <v>39</v>
      </c>
      <c r="E26" s="40"/>
      <c r="F26" s="40"/>
      <c r="G26" s="40"/>
      <c r="H26" s="40"/>
      <c r="I26" s="40"/>
      <c r="J26" s="40"/>
      <c r="K26" s="40"/>
      <c r="L26" s="65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65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1"/>
      <c r="E29" s="151"/>
      <c r="F29" s="151"/>
      <c r="G29" s="151"/>
      <c r="H29" s="151"/>
      <c r="I29" s="151"/>
      <c r="J29" s="151"/>
      <c r="K29" s="151"/>
      <c r="L29" s="65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2" t="s">
        <v>41</v>
      </c>
      <c r="E30" s="40"/>
      <c r="F30" s="40"/>
      <c r="G30" s="40"/>
      <c r="H30" s="40"/>
      <c r="I30" s="40"/>
      <c r="J30" s="153">
        <f>ROUND(J131, 2)</f>
        <v>0</v>
      </c>
      <c r="K30" s="40"/>
      <c r="L30" s="65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1"/>
      <c r="E31" s="151"/>
      <c r="F31" s="151"/>
      <c r="G31" s="151"/>
      <c r="H31" s="151"/>
      <c r="I31" s="151"/>
      <c r="J31" s="151"/>
      <c r="K31" s="151"/>
      <c r="L31" s="65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4" t="s">
        <v>43</v>
      </c>
      <c r="G32" s="40"/>
      <c r="H32" s="40"/>
      <c r="I32" s="154" t="s">
        <v>42</v>
      </c>
      <c r="J32" s="154" t="s">
        <v>44</v>
      </c>
      <c r="K32" s="40"/>
      <c r="L32" s="65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5" t="s">
        <v>45</v>
      </c>
      <c r="E33" s="142" t="s">
        <v>46</v>
      </c>
      <c r="F33" s="156">
        <f>ROUND((SUM(BE131:BE1539)),  2)</f>
        <v>0</v>
      </c>
      <c r="G33" s="40"/>
      <c r="H33" s="40"/>
      <c r="I33" s="157">
        <v>0.20999999999999999</v>
      </c>
      <c r="J33" s="156">
        <f>ROUND(((SUM(BE131:BE1539))*I33),  2)</f>
        <v>0</v>
      </c>
      <c r="K33" s="40"/>
      <c r="L33" s="65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2" t="s">
        <v>47</v>
      </c>
      <c r="F34" s="156">
        <f>ROUND((SUM(BF131:BF1539)),  2)</f>
        <v>0</v>
      </c>
      <c r="G34" s="40"/>
      <c r="H34" s="40"/>
      <c r="I34" s="157">
        <v>0.12</v>
      </c>
      <c r="J34" s="156">
        <f>ROUND(((SUM(BF131:BF1539))*I34),  2)</f>
        <v>0</v>
      </c>
      <c r="K34" s="40"/>
      <c r="L34" s="65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2" t="s">
        <v>48</v>
      </c>
      <c r="F35" s="156">
        <f>ROUND((SUM(BG131:BG1539)),  2)</f>
        <v>0</v>
      </c>
      <c r="G35" s="40"/>
      <c r="H35" s="40"/>
      <c r="I35" s="157">
        <v>0.20999999999999999</v>
      </c>
      <c r="J35" s="156">
        <f>0</f>
        <v>0</v>
      </c>
      <c r="K35" s="40"/>
      <c r="L35" s="65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2" t="s">
        <v>49</v>
      </c>
      <c r="F36" s="156">
        <f>ROUND((SUM(BH131:BH1539)),  2)</f>
        <v>0</v>
      </c>
      <c r="G36" s="40"/>
      <c r="H36" s="40"/>
      <c r="I36" s="157">
        <v>0.12</v>
      </c>
      <c r="J36" s="156">
        <f>0</f>
        <v>0</v>
      </c>
      <c r="K36" s="40"/>
      <c r="L36" s="65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2" t="s">
        <v>50</v>
      </c>
      <c r="F37" s="156">
        <f>ROUND((SUM(BI131:BI1539)),  2)</f>
        <v>0</v>
      </c>
      <c r="G37" s="40"/>
      <c r="H37" s="40"/>
      <c r="I37" s="157">
        <v>0</v>
      </c>
      <c r="J37" s="156">
        <f>0</f>
        <v>0</v>
      </c>
      <c r="K37" s="40"/>
      <c r="L37" s="65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65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8"/>
      <c r="D39" s="159" t="s">
        <v>51</v>
      </c>
      <c r="E39" s="160"/>
      <c r="F39" s="160"/>
      <c r="G39" s="161" t="s">
        <v>52</v>
      </c>
      <c r="H39" s="162" t="s">
        <v>53</v>
      </c>
      <c r="I39" s="160"/>
      <c r="J39" s="163">
        <f>SUM(J30:J37)</f>
        <v>0</v>
      </c>
      <c r="K39" s="164"/>
      <c r="L39" s="65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65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65"/>
      <c r="D50" s="165" t="s">
        <v>54</v>
      </c>
      <c r="E50" s="166"/>
      <c r="F50" s="166"/>
      <c r="G50" s="165" t="s">
        <v>55</v>
      </c>
      <c r="H50" s="166"/>
      <c r="I50" s="166"/>
      <c r="J50" s="166"/>
      <c r="K50" s="166"/>
      <c r="L50" s="6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40"/>
      <c r="B61" s="46"/>
      <c r="C61" s="40"/>
      <c r="D61" s="167" t="s">
        <v>56</v>
      </c>
      <c r="E61" s="168"/>
      <c r="F61" s="169" t="s">
        <v>57</v>
      </c>
      <c r="G61" s="167" t="s">
        <v>56</v>
      </c>
      <c r="H61" s="168"/>
      <c r="I61" s="168"/>
      <c r="J61" s="170" t="s">
        <v>57</v>
      </c>
      <c r="K61" s="168"/>
      <c r="L61" s="65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40"/>
      <c r="B65" s="46"/>
      <c r="C65" s="40"/>
      <c r="D65" s="165" t="s">
        <v>58</v>
      </c>
      <c r="E65" s="171"/>
      <c r="F65" s="171"/>
      <c r="G65" s="165" t="s">
        <v>59</v>
      </c>
      <c r="H65" s="171"/>
      <c r="I65" s="171"/>
      <c r="J65" s="171"/>
      <c r="K65" s="171"/>
      <c r="L65" s="65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40"/>
      <c r="B76" s="46"/>
      <c r="C76" s="40"/>
      <c r="D76" s="167" t="s">
        <v>56</v>
      </c>
      <c r="E76" s="168"/>
      <c r="F76" s="169" t="s">
        <v>57</v>
      </c>
      <c r="G76" s="167" t="s">
        <v>56</v>
      </c>
      <c r="H76" s="168"/>
      <c r="I76" s="168"/>
      <c r="J76" s="170" t="s">
        <v>57</v>
      </c>
      <c r="K76" s="168"/>
      <c r="L76" s="65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4.4" customHeight="1">
      <c r="A77" s="40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5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81" s="2" customFormat="1" ht="6.96" customHeight="1">
      <c r="A81" s="40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5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5" t="s">
        <v>106</v>
      </c>
      <c r="D82" s="42"/>
      <c r="E82" s="42"/>
      <c r="F82" s="42"/>
      <c r="G82" s="42"/>
      <c r="H82" s="42"/>
      <c r="I82" s="42"/>
      <c r="J82" s="42"/>
      <c r="K82" s="42"/>
      <c r="L82" s="65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65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16</v>
      </c>
      <c r="D84" s="42"/>
      <c r="E84" s="42"/>
      <c r="F84" s="42"/>
      <c r="G84" s="42"/>
      <c r="H84" s="42"/>
      <c r="I84" s="42"/>
      <c r="J84" s="42"/>
      <c r="K84" s="42"/>
      <c r="L84" s="65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176" t="str">
        <f>E7</f>
        <v>Oprava vodovodu Mariánské Lázně Hlavní třída – 2. etapa</v>
      </c>
      <c r="F85" s="34"/>
      <c r="G85" s="34"/>
      <c r="H85" s="34"/>
      <c r="I85" s="42"/>
      <c r="J85" s="42"/>
      <c r="K85" s="42"/>
      <c r="L85" s="65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104</v>
      </c>
      <c r="D86" s="42"/>
      <c r="E86" s="42"/>
      <c r="F86" s="42"/>
      <c r="G86" s="42"/>
      <c r="H86" s="42"/>
      <c r="I86" s="42"/>
      <c r="J86" s="42"/>
      <c r="K86" s="42"/>
      <c r="L86" s="65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6.5" customHeight="1">
      <c r="A87" s="40"/>
      <c r="B87" s="41"/>
      <c r="C87" s="42"/>
      <c r="D87" s="42"/>
      <c r="E87" s="78" t="str">
        <f>E9</f>
        <v>IO 02 - Přepojení vodovodu</v>
      </c>
      <c r="F87" s="42"/>
      <c r="G87" s="42"/>
      <c r="H87" s="42"/>
      <c r="I87" s="42"/>
      <c r="J87" s="42"/>
      <c r="K87" s="42"/>
      <c r="L87" s="65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65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2" customHeight="1">
      <c r="A89" s="40"/>
      <c r="B89" s="41"/>
      <c r="C89" s="34" t="s">
        <v>20</v>
      </c>
      <c r="D89" s="42"/>
      <c r="E89" s="42"/>
      <c r="F89" s="29" t="str">
        <f>F12</f>
        <v>Mariánské Lázně</v>
      </c>
      <c r="G89" s="42"/>
      <c r="H89" s="42"/>
      <c r="I89" s="34" t="s">
        <v>22</v>
      </c>
      <c r="J89" s="81" t="str">
        <f>IF(J12="","",J12)</f>
        <v>11. 3. 2025</v>
      </c>
      <c r="K89" s="42"/>
      <c r="L89" s="65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65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25.65" customHeight="1">
      <c r="A91" s="40"/>
      <c r="B91" s="41"/>
      <c r="C91" s="34" t="s">
        <v>24</v>
      </c>
      <c r="D91" s="42"/>
      <c r="E91" s="42"/>
      <c r="F91" s="29" t="str">
        <f>E15</f>
        <v>CHEVAK Cheb a.s., Tršnická 4/11, 305 02 Cheb</v>
      </c>
      <c r="G91" s="42"/>
      <c r="H91" s="42"/>
      <c r="I91" s="34" t="s">
        <v>32</v>
      </c>
      <c r="J91" s="38" t="str">
        <f>E21</f>
        <v>Aquaprocon s.r.o., Divize Praha</v>
      </c>
      <c r="K91" s="42"/>
      <c r="L91" s="65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5.15" customHeight="1">
      <c r="A92" s="40"/>
      <c r="B92" s="41"/>
      <c r="C92" s="34" t="s">
        <v>30</v>
      </c>
      <c r="D92" s="42"/>
      <c r="E92" s="42"/>
      <c r="F92" s="29" t="str">
        <f>IF(E18="","",E18)</f>
        <v>Vyplň údaj</v>
      </c>
      <c r="G92" s="42"/>
      <c r="H92" s="42"/>
      <c r="I92" s="34" t="s">
        <v>37</v>
      </c>
      <c r="J92" s="38" t="str">
        <f>E24</f>
        <v>Jaroslav Pelnář</v>
      </c>
      <c r="K92" s="42"/>
      <c r="L92" s="65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0.32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65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29.28" customHeight="1">
      <c r="A94" s="40"/>
      <c r="B94" s="41"/>
      <c r="C94" s="177" t="s">
        <v>107</v>
      </c>
      <c r="D94" s="178"/>
      <c r="E94" s="178"/>
      <c r="F94" s="178"/>
      <c r="G94" s="178"/>
      <c r="H94" s="178"/>
      <c r="I94" s="178"/>
      <c r="J94" s="179" t="s">
        <v>108</v>
      </c>
      <c r="K94" s="178"/>
      <c r="L94" s="65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0.32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65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22.8" customHeight="1">
      <c r="A96" s="40"/>
      <c r="B96" s="41"/>
      <c r="C96" s="180" t="s">
        <v>109</v>
      </c>
      <c r="D96" s="42"/>
      <c r="E96" s="42"/>
      <c r="F96" s="42"/>
      <c r="G96" s="42"/>
      <c r="H96" s="42"/>
      <c r="I96" s="42"/>
      <c r="J96" s="112">
        <f>J131</f>
        <v>0</v>
      </c>
      <c r="K96" s="42"/>
      <c r="L96" s="65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U96" s="19" t="s">
        <v>110</v>
      </c>
    </row>
    <row r="97" s="9" customFormat="1" ht="24.96" customHeight="1">
      <c r="A97" s="9"/>
      <c r="B97" s="181"/>
      <c r="C97" s="182"/>
      <c r="D97" s="183" t="s">
        <v>111</v>
      </c>
      <c r="E97" s="184"/>
      <c r="F97" s="184"/>
      <c r="G97" s="184"/>
      <c r="H97" s="184"/>
      <c r="I97" s="184"/>
      <c r="J97" s="185">
        <f>J132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7"/>
      <c r="C98" s="188"/>
      <c r="D98" s="189" t="s">
        <v>112</v>
      </c>
      <c r="E98" s="190"/>
      <c r="F98" s="190"/>
      <c r="G98" s="190"/>
      <c r="H98" s="190"/>
      <c r="I98" s="190"/>
      <c r="J98" s="191">
        <f>J133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4.88" customHeight="1">
      <c r="A99" s="10"/>
      <c r="B99" s="187"/>
      <c r="C99" s="188"/>
      <c r="D99" s="189" t="s">
        <v>113</v>
      </c>
      <c r="E99" s="190"/>
      <c r="F99" s="190"/>
      <c r="G99" s="190"/>
      <c r="H99" s="190"/>
      <c r="I99" s="190"/>
      <c r="J99" s="191">
        <f>J371</f>
        <v>0</v>
      </c>
      <c r="K99" s="188"/>
      <c r="L99" s="19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7"/>
      <c r="C100" s="188"/>
      <c r="D100" s="189" t="s">
        <v>992</v>
      </c>
      <c r="E100" s="190"/>
      <c r="F100" s="190"/>
      <c r="G100" s="190"/>
      <c r="H100" s="190"/>
      <c r="I100" s="190"/>
      <c r="J100" s="191">
        <f>J575</f>
        <v>0</v>
      </c>
      <c r="K100" s="188"/>
      <c r="L100" s="19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7"/>
      <c r="C101" s="188"/>
      <c r="D101" s="189" t="s">
        <v>114</v>
      </c>
      <c r="E101" s="190"/>
      <c r="F101" s="190"/>
      <c r="G101" s="190"/>
      <c r="H101" s="190"/>
      <c r="I101" s="190"/>
      <c r="J101" s="191">
        <f>J606</f>
        <v>0</v>
      </c>
      <c r="K101" s="188"/>
      <c r="L101" s="19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7"/>
      <c r="C102" s="188"/>
      <c r="D102" s="189" t="s">
        <v>115</v>
      </c>
      <c r="E102" s="190"/>
      <c r="F102" s="190"/>
      <c r="G102" s="190"/>
      <c r="H102" s="190"/>
      <c r="I102" s="190"/>
      <c r="J102" s="191">
        <f>J646</f>
        <v>0</v>
      </c>
      <c r="K102" s="188"/>
      <c r="L102" s="19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7"/>
      <c r="C103" s="188"/>
      <c r="D103" s="189" t="s">
        <v>116</v>
      </c>
      <c r="E103" s="190"/>
      <c r="F103" s="190"/>
      <c r="G103" s="190"/>
      <c r="H103" s="190"/>
      <c r="I103" s="190"/>
      <c r="J103" s="191">
        <f>J804</f>
        <v>0</v>
      </c>
      <c r="K103" s="188"/>
      <c r="L103" s="19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7"/>
      <c r="C104" s="188"/>
      <c r="D104" s="189" t="s">
        <v>117</v>
      </c>
      <c r="E104" s="190"/>
      <c r="F104" s="190"/>
      <c r="G104" s="190"/>
      <c r="H104" s="190"/>
      <c r="I104" s="190"/>
      <c r="J104" s="191">
        <f>J1351</f>
        <v>0</v>
      </c>
      <c r="K104" s="188"/>
      <c r="L104" s="19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4.88" customHeight="1">
      <c r="A105" s="10"/>
      <c r="B105" s="187"/>
      <c r="C105" s="188"/>
      <c r="D105" s="189" t="s">
        <v>993</v>
      </c>
      <c r="E105" s="190"/>
      <c r="F105" s="190"/>
      <c r="G105" s="190"/>
      <c r="H105" s="190"/>
      <c r="I105" s="190"/>
      <c r="J105" s="191">
        <f>J1434</f>
        <v>0</v>
      </c>
      <c r="K105" s="188"/>
      <c r="L105" s="19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7"/>
      <c r="C106" s="188"/>
      <c r="D106" s="189" t="s">
        <v>120</v>
      </c>
      <c r="E106" s="190"/>
      <c r="F106" s="190"/>
      <c r="G106" s="190"/>
      <c r="H106" s="190"/>
      <c r="I106" s="190"/>
      <c r="J106" s="191">
        <f>J1464</f>
        <v>0</v>
      </c>
      <c r="K106" s="188"/>
      <c r="L106" s="19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81"/>
      <c r="C107" s="182"/>
      <c r="D107" s="183" t="s">
        <v>994</v>
      </c>
      <c r="E107" s="184"/>
      <c r="F107" s="184"/>
      <c r="G107" s="184"/>
      <c r="H107" s="184"/>
      <c r="I107" s="184"/>
      <c r="J107" s="185">
        <f>J1466</f>
        <v>0</v>
      </c>
      <c r="K107" s="182"/>
      <c r="L107" s="186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87"/>
      <c r="C108" s="188"/>
      <c r="D108" s="189" t="s">
        <v>995</v>
      </c>
      <c r="E108" s="190"/>
      <c r="F108" s="190"/>
      <c r="G108" s="190"/>
      <c r="H108" s="190"/>
      <c r="I108" s="190"/>
      <c r="J108" s="191">
        <f>J1467</f>
        <v>0</v>
      </c>
      <c r="K108" s="188"/>
      <c r="L108" s="192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181"/>
      <c r="C109" s="182"/>
      <c r="D109" s="183" t="s">
        <v>121</v>
      </c>
      <c r="E109" s="184"/>
      <c r="F109" s="184"/>
      <c r="G109" s="184"/>
      <c r="H109" s="184"/>
      <c r="I109" s="184"/>
      <c r="J109" s="185">
        <f>J1505</f>
        <v>0</v>
      </c>
      <c r="K109" s="182"/>
      <c r="L109" s="186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10" customFormat="1" ht="19.92" customHeight="1">
      <c r="A110" s="10"/>
      <c r="B110" s="187"/>
      <c r="C110" s="188"/>
      <c r="D110" s="189" t="s">
        <v>122</v>
      </c>
      <c r="E110" s="190"/>
      <c r="F110" s="190"/>
      <c r="G110" s="190"/>
      <c r="H110" s="190"/>
      <c r="I110" s="190"/>
      <c r="J110" s="191">
        <f>J1506</f>
        <v>0</v>
      </c>
      <c r="K110" s="188"/>
      <c r="L110" s="192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7"/>
      <c r="C111" s="188"/>
      <c r="D111" s="189" t="s">
        <v>123</v>
      </c>
      <c r="E111" s="190"/>
      <c r="F111" s="190"/>
      <c r="G111" s="190"/>
      <c r="H111" s="190"/>
      <c r="I111" s="190"/>
      <c r="J111" s="191">
        <f>J1528</f>
        <v>0</v>
      </c>
      <c r="K111" s="188"/>
      <c r="L111" s="192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2" customFormat="1" ht="21.84" customHeight="1">
      <c r="A112" s="40"/>
      <c r="B112" s="41"/>
      <c r="C112" s="42"/>
      <c r="D112" s="42"/>
      <c r="E112" s="42"/>
      <c r="F112" s="42"/>
      <c r="G112" s="42"/>
      <c r="H112" s="42"/>
      <c r="I112" s="42"/>
      <c r="J112" s="42"/>
      <c r="K112" s="42"/>
      <c r="L112" s="65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</row>
    <row r="113" s="2" customFormat="1" ht="6.96" customHeight="1">
      <c r="A113" s="40"/>
      <c r="B113" s="68"/>
      <c r="C113" s="69"/>
      <c r="D113" s="69"/>
      <c r="E113" s="69"/>
      <c r="F113" s="69"/>
      <c r="G113" s="69"/>
      <c r="H113" s="69"/>
      <c r="I113" s="69"/>
      <c r="J113" s="69"/>
      <c r="K113" s="69"/>
      <c r="L113" s="65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</row>
    <row r="117" s="2" customFormat="1" ht="6.96" customHeight="1">
      <c r="A117" s="40"/>
      <c r="B117" s="70"/>
      <c r="C117" s="71"/>
      <c r="D117" s="71"/>
      <c r="E117" s="71"/>
      <c r="F117" s="71"/>
      <c r="G117" s="71"/>
      <c r="H117" s="71"/>
      <c r="I117" s="71"/>
      <c r="J117" s="71"/>
      <c r="K117" s="71"/>
      <c r="L117" s="65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</row>
    <row r="118" s="2" customFormat="1" ht="24.96" customHeight="1">
      <c r="A118" s="40"/>
      <c r="B118" s="41"/>
      <c r="C118" s="25" t="s">
        <v>124</v>
      </c>
      <c r="D118" s="42"/>
      <c r="E118" s="42"/>
      <c r="F118" s="42"/>
      <c r="G118" s="42"/>
      <c r="H118" s="42"/>
      <c r="I118" s="42"/>
      <c r="J118" s="42"/>
      <c r="K118" s="42"/>
      <c r="L118" s="65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</row>
    <row r="119" s="2" customFormat="1" ht="6.96" customHeight="1">
      <c r="A119" s="40"/>
      <c r="B119" s="41"/>
      <c r="C119" s="42"/>
      <c r="D119" s="42"/>
      <c r="E119" s="42"/>
      <c r="F119" s="42"/>
      <c r="G119" s="42"/>
      <c r="H119" s="42"/>
      <c r="I119" s="42"/>
      <c r="J119" s="42"/>
      <c r="K119" s="42"/>
      <c r="L119" s="65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</row>
    <row r="120" s="2" customFormat="1" ht="12" customHeight="1">
      <c r="A120" s="40"/>
      <c r="B120" s="41"/>
      <c r="C120" s="34" t="s">
        <v>16</v>
      </c>
      <c r="D120" s="42"/>
      <c r="E120" s="42"/>
      <c r="F120" s="42"/>
      <c r="G120" s="42"/>
      <c r="H120" s="42"/>
      <c r="I120" s="42"/>
      <c r="J120" s="42"/>
      <c r="K120" s="42"/>
      <c r="L120" s="65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</row>
    <row r="121" s="2" customFormat="1" ht="16.5" customHeight="1">
      <c r="A121" s="40"/>
      <c r="B121" s="41"/>
      <c r="C121" s="42"/>
      <c r="D121" s="42"/>
      <c r="E121" s="176" t="str">
        <f>E7</f>
        <v>Oprava vodovodu Mariánské Lázně Hlavní třída – 2. etapa</v>
      </c>
      <c r="F121" s="34"/>
      <c r="G121" s="34"/>
      <c r="H121" s="34"/>
      <c r="I121" s="42"/>
      <c r="J121" s="42"/>
      <c r="K121" s="42"/>
      <c r="L121" s="65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</row>
    <row r="122" s="2" customFormat="1" ht="12" customHeight="1">
      <c r="A122" s="40"/>
      <c r="B122" s="41"/>
      <c r="C122" s="34" t="s">
        <v>104</v>
      </c>
      <c r="D122" s="42"/>
      <c r="E122" s="42"/>
      <c r="F122" s="42"/>
      <c r="G122" s="42"/>
      <c r="H122" s="42"/>
      <c r="I122" s="42"/>
      <c r="J122" s="42"/>
      <c r="K122" s="42"/>
      <c r="L122" s="65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</row>
    <row r="123" s="2" customFormat="1" ht="16.5" customHeight="1">
      <c r="A123" s="40"/>
      <c r="B123" s="41"/>
      <c r="C123" s="42"/>
      <c r="D123" s="42"/>
      <c r="E123" s="78" t="str">
        <f>E9</f>
        <v>IO 02 - Přepojení vodovodu</v>
      </c>
      <c r="F123" s="42"/>
      <c r="G123" s="42"/>
      <c r="H123" s="42"/>
      <c r="I123" s="42"/>
      <c r="J123" s="42"/>
      <c r="K123" s="42"/>
      <c r="L123" s="65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</row>
    <row r="124" s="2" customFormat="1" ht="6.96" customHeight="1">
      <c r="A124" s="40"/>
      <c r="B124" s="41"/>
      <c r="C124" s="42"/>
      <c r="D124" s="42"/>
      <c r="E124" s="42"/>
      <c r="F124" s="42"/>
      <c r="G124" s="42"/>
      <c r="H124" s="42"/>
      <c r="I124" s="42"/>
      <c r="J124" s="42"/>
      <c r="K124" s="42"/>
      <c r="L124" s="65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</row>
    <row r="125" s="2" customFormat="1" ht="12" customHeight="1">
      <c r="A125" s="40"/>
      <c r="B125" s="41"/>
      <c r="C125" s="34" t="s">
        <v>20</v>
      </c>
      <c r="D125" s="42"/>
      <c r="E125" s="42"/>
      <c r="F125" s="29" t="str">
        <f>F12</f>
        <v>Mariánské Lázně</v>
      </c>
      <c r="G125" s="42"/>
      <c r="H125" s="42"/>
      <c r="I125" s="34" t="s">
        <v>22</v>
      </c>
      <c r="J125" s="81" t="str">
        <f>IF(J12="","",J12)</f>
        <v>11. 3. 2025</v>
      </c>
      <c r="K125" s="42"/>
      <c r="L125" s="65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</row>
    <row r="126" s="2" customFormat="1" ht="6.96" customHeight="1">
      <c r="A126" s="40"/>
      <c r="B126" s="41"/>
      <c r="C126" s="42"/>
      <c r="D126" s="42"/>
      <c r="E126" s="42"/>
      <c r="F126" s="42"/>
      <c r="G126" s="42"/>
      <c r="H126" s="42"/>
      <c r="I126" s="42"/>
      <c r="J126" s="42"/>
      <c r="K126" s="42"/>
      <c r="L126" s="65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</row>
    <row r="127" s="2" customFormat="1" ht="25.65" customHeight="1">
      <c r="A127" s="40"/>
      <c r="B127" s="41"/>
      <c r="C127" s="34" t="s">
        <v>24</v>
      </c>
      <c r="D127" s="42"/>
      <c r="E127" s="42"/>
      <c r="F127" s="29" t="str">
        <f>E15</f>
        <v>CHEVAK Cheb a.s., Tršnická 4/11, 305 02 Cheb</v>
      </c>
      <c r="G127" s="42"/>
      <c r="H127" s="42"/>
      <c r="I127" s="34" t="s">
        <v>32</v>
      </c>
      <c r="J127" s="38" t="str">
        <f>E21</f>
        <v>Aquaprocon s.r.o., Divize Praha</v>
      </c>
      <c r="K127" s="42"/>
      <c r="L127" s="65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</row>
    <row r="128" s="2" customFormat="1" ht="15.15" customHeight="1">
      <c r="A128" s="40"/>
      <c r="B128" s="41"/>
      <c r="C128" s="34" t="s">
        <v>30</v>
      </c>
      <c r="D128" s="42"/>
      <c r="E128" s="42"/>
      <c r="F128" s="29" t="str">
        <f>IF(E18="","",E18)</f>
        <v>Vyplň údaj</v>
      </c>
      <c r="G128" s="42"/>
      <c r="H128" s="42"/>
      <c r="I128" s="34" t="s">
        <v>37</v>
      </c>
      <c r="J128" s="38" t="str">
        <f>E24</f>
        <v>Jaroslav Pelnář</v>
      </c>
      <c r="K128" s="42"/>
      <c r="L128" s="65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</row>
    <row r="129" s="2" customFormat="1" ht="10.32" customHeight="1">
      <c r="A129" s="40"/>
      <c r="B129" s="41"/>
      <c r="C129" s="42"/>
      <c r="D129" s="42"/>
      <c r="E129" s="42"/>
      <c r="F129" s="42"/>
      <c r="G129" s="42"/>
      <c r="H129" s="42"/>
      <c r="I129" s="42"/>
      <c r="J129" s="42"/>
      <c r="K129" s="42"/>
      <c r="L129" s="65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</row>
    <row r="130" s="11" customFormat="1" ht="29.28" customHeight="1">
      <c r="A130" s="193"/>
      <c r="B130" s="194"/>
      <c r="C130" s="195" t="s">
        <v>125</v>
      </c>
      <c r="D130" s="196" t="s">
        <v>66</v>
      </c>
      <c r="E130" s="196" t="s">
        <v>62</v>
      </c>
      <c r="F130" s="196" t="s">
        <v>63</v>
      </c>
      <c r="G130" s="196" t="s">
        <v>126</v>
      </c>
      <c r="H130" s="196" t="s">
        <v>127</v>
      </c>
      <c r="I130" s="196" t="s">
        <v>128</v>
      </c>
      <c r="J130" s="196" t="s">
        <v>108</v>
      </c>
      <c r="K130" s="197" t="s">
        <v>129</v>
      </c>
      <c r="L130" s="198"/>
      <c r="M130" s="102" t="s">
        <v>1</v>
      </c>
      <c r="N130" s="103" t="s">
        <v>45</v>
      </c>
      <c r="O130" s="103" t="s">
        <v>130</v>
      </c>
      <c r="P130" s="103" t="s">
        <v>131</v>
      </c>
      <c r="Q130" s="103" t="s">
        <v>132</v>
      </c>
      <c r="R130" s="103" t="s">
        <v>133</v>
      </c>
      <c r="S130" s="103" t="s">
        <v>134</v>
      </c>
      <c r="T130" s="104" t="s">
        <v>135</v>
      </c>
      <c r="U130" s="193"/>
      <c r="V130" s="193"/>
      <c r="W130" s="193"/>
      <c r="X130" s="193"/>
      <c r="Y130" s="193"/>
      <c r="Z130" s="193"/>
      <c r="AA130" s="193"/>
      <c r="AB130" s="193"/>
      <c r="AC130" s="193"/>
      <c r="AD130" s="193"/>
      <c r="AE130" s="193"/>
    </row>
    <row r="131" s="2" customFormat="1" ht="22.8" customHeight="1">
      <c r="A131" s="40"/>
      <c r="B131" s="41"/>
      <c r="C131" s="109" t="s">
        <v>136</v>
      </c>
      <c r="D131" s="42"/>
      <c r="E131" s="42"/>
      <c r="F131" s="42"/>
      <c r="G131" s="42"/>
      <c r="H131" s="42"/>
      <c r="I131" s="42"/>
      <c r="J131" s="199">
        <f>BK131</f>
        <v>0</v>
      </c>
      <c r="K131" s="42"/>
      <c r="L131" s="46"/>
      <c r="M131" s="105"/>
      <c r="N131" s="200"/>
      <c r="O131" s="106"/>
      <c r="P131" s="201">
        <f>P132+P1466+P1505</f>
        <v>0</v>
      </c>
      <c r="Q131" s="106"/>
      <c r="R131" s="201">
        <f>R132+R1466+R1505</f>
        <v>180.73111282999997</v>
      </c>
      <c r="S131" s="106"/>
      <c r="T131" s="202">
        <f>T132+T1466+T1505</f>
        <v>50.699024199999997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80</v>
      </c>
      <c r="AU131" s="19" t="s">
        <v>110</v>
      </c>
      <c r="BK131" s="203">
        <f>BK132+BK1466+BK1505</f>
        <v>0</v>
      </c>
    </row>
    <row r="132" s="12" customFormat="1" ht="25.92" customHeight="1">
      <c r="A132" s="12"/>
      <c r="B132" s="204"/>
      <c r="C132" s="205"/>
      <c r="D132" s="206" t="s">
        <v>80</v>
      </c>
      <c r="E132" s="207" t="s">
        <v>137</v>
      </c>
      <c r="F132" s="207" t="s">
        <v>138</v>
      </c>
      <c r="G132" s="205"/>
      <c r="H132" s="205"/>
      <c r="I132" s="208"/>
      <c r="J132" s="209">
        <f>BK132</f>
        <v>0</v>
      </c>
      <c r="K132" s="205"/>
      <c r="L132" s="210"/>
      <c r="M132" s="211"/>
      <c r="N132" s="212"/>
      <c r="O132" s="212"/>
      <c r="P132" s="213">
        <f>P133+P575+P606+P646+P804+P1351+P1464</f>
        <v>0</v>
      </c>
      <c r="Q132" s="212"/>
      <c r="R132" s="213">
        <f>R133+R575+R606+R646+R804+R1351+R1464</f>
        <v>180.11569392999999</v>
      </c>
      <c r="S132" s="212"/>
      <c r="T132" s="214">
        <f>T133+T575+T606+T646+T804+T1351+T1464</f>
        <v>50.699024199999997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5" t="s">
        <v>89</v>
      </c>
      <c r="AT132" s="216" t="s">
        <v>80</v>
      </c>
      <c r="AU132" s="216" t="s">
        <v>81</v>
      </c>
      <c r="AY132" s="215" t="s">
        <v>139</v>
      </c>
      <c r="BK132" s="217">
        <f>BK133+BK575+BK606+BK646+BK804+BK1351+BK1464</f>
        <v>0</v>
      </c>
    </row>
    <row r="133" s="12" customFormat="1" ht="22.8" customHeight="1">
      <c r="A133" s="12"/>
      <c r="B133" s="204"/>
      <c r="C133" s="205"/>
      <c r="D133" s="206" t="s">
        <v>80</v>
      </c>
      <c r="E133" s="218" t="s">
        <v>89</v>
      </c>
      <c r="F133" s="218" t="s">
        <v>140</v>
      </c>
      <c r="G133" s="205"/>
      <c r="H133" s="205"/>
      <c r="I133" s="208"/>
      <c r="J133" s="219">
        <f>BK133</f>
        <v>0</v>
      </c>
      <c r="K133" s="205"/>
      <c r="L133" s="210"/>
      <c r="M133" s="211"/>
      <c r="N133" s="212"/>
      <c r="O133" s="212"/>
      <c r="P133" s="213">
        <f>P134+SUM(P135:P371)</f>
        <v>0</v>
      </c>
      <c r="Q133" s="212"/>
      <c r="R133" s="213">
        <f>R134+SUM(R135:R371)</f>
        <v>142.12686798999999</v>
      </c>
      <c r="S133" s="212"/>
      <c r="T133" s="214">
        <f>T134+SUM(T135:T371)</f>
        <v>48.608719999999998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5" t="s">
        <v>89</v>
      </c>
      <c r="AT133" s="216" t="s">
        <v>80</v>
      </c>
      <c r="AU133" s="216" t="s">
        <v>89</v>
      </c>
      <c r="AY133" s="215" t="s">
        <v>139</v>
      </c>
      <c r="BK133" s="217">
        <f>BK134+SUM(BK135:BK371)</f>
        <v>0</v>
      </c>
    </row>
    <row r="134" s="2" customFormat="1" ht="24.15" customHeight="1">
      <c r="A134" s="40"/>
      <c r="B134" s="41"/>
      <c r="C134" s="220" t="s">
        <v>89</v>
      </c>
      <c r="D134" s="220" t="s">
        <v>141</v>
      </c>
      <c r="E134" s="221" t="s">
        <v>142</v>
      </c>
      <c r="F134" s="222" t="s">
        <v>143</v>
      </c>
      <c r="G134" s="223" t="s">
        <v>144</v>
      </c>
      <c r="H134" s="224">
        <v>120</v>
      </c>
      <c r="I134" s="225"/>
      <c r="J134" s="226">
        <f>ROUND(I134*H134,2)</f>
        <v>0</v>
      </c>
      <c r="K134" s="222" t="s">
        <v>145</v>
      </c>
      <c r="L134" s="46"/>
      <c r="M134" s="227" t="s">
        <v>1</v>
      </c>
      <c r="N134" s="228" t="s">
        <v>46</v>
      </c>
      <c r="O134" s="93"/>
      <c r="P134" s="229">
        <f>O134*H134</f>
        <v>0</v>
      </c>
      <c r="Q134" s="229">
        <v>3.0000000000000001E-05</v>
      </c>
      <c r="R134" s="229">
        <f>Q134*H134</f>
        <v>0.0035999999999999999</v>
      </c>
      <c r="S134" s="229">
        <v>0</v>
      </c>
      <c r="T134" s="230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31" t="s">
        <v>146</v>
      </c>
      <c r="AT134" s="231" t="s">
        <v>141</v>
      </c>
      <c r="AU134" s="231" t="s">
        <v>91</v>
      </c>
      <c r="AY134" s="19" t="s">
        <v>139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9" t="s">
        <v>89</v>
      </c>
      <c r="BK134" s="232">
        <f>ROUND(I134*H134,2)</f>
        <v>0</v>
      </c>
      <c r="BL134" s="19" t="s">
        <v>146</v>
      </c>
      <c r="BM134" s="231" t="s">
        <v>996</v>
      </c>
    </row>
    <row r="135" s="13" customFormat="1">
      <c r="A135" s="13"/>
      <c r="B135" s="233"/>
      <c r="C135" s="234"/>
      <c r="D135" s="235" t="s">
        <v>148</v>
      </c>
      <c r="E135" s="236" t="s">
        <v>1</v>
      </c>
      <c r="F135" s="237" t="s">
        <v>997</v>
      </c>
      <c r="G135" s="234"/>
      <c r="H135" s="236" t="s">
        <v>1</v>
      </c>
      <c r="I135" s="238"/>
      <c r="J135" s="234"/>
      <c r="K135" s="234"/>
      <c r="L135" s="239"/>
      <c r="M135" s="240"/>
      <c r="N135" s="241"/>
      <c r="O135" s="241"/>
      <c r="P135" s="241"/>
      <c r="Q135" s="241"/>
      <c r="R135" s="241"/>
      <c r="S135" s="241"/>
      <c r="T135" s="24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3" t="s">
        <v>148</v>
      </c>
      <c r="AU135" s="243" t="s">
        <v>91</v>
      </c>
      <c r="AV135" s="13" t="s">
        <v>89</v>
      </c>
      <c r="AW135" s="13" t="s">
        <v>36</v>
      </c>
      <c r="AX135" s="13" t="s">
        <v>81</v>
      </c>
      <c r="AY135" s="243" t="s">
        <v>139</v>
      </c>
    </row>
    <row r="136" s="14" customFormat="1">
      <c r="A136" s="14"/>
      <c r="B136" s="244"/>
      <c r="C136" s="245"/>
      <c r="D136" s="235" t="s">
        <v>148</v>
      </c>
      <c r="E136" s="246" t="s">
        <v>1</v>
      </c>
      <c r="F136" s="247" t="s">
        <v>998</v>
      </c>
      <c r="G136" s="245"/>
      <c r="H136" s="248">
        <v>120</v>
      </c>
      <c r="I136" s="249"/>
      <c r="J136" s="245"/>
      <c r="K136" s="245"/>
      <c r="L136" s="250"/>
      <c r="M136" s="251"/>
      <c r="N136" s="252"/>
      <c r="O136" s="252"/>
      <c r="P136" s="252"/>
      <c r="Q136" s="252"/>
      <c r="R136" s="252"/>
      <c r="S136" s="252"/>
      <c r="T136" s="25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4" t="s">
        <v>148</v>
      </c>
      <c r="AU136" s="254" t="s">
        <v>91</v>
      </c>
      <c r="AV136" s="14" t="s">
        <v>91</v>
      </c>
      <c r="AW136" s="14" t="s">
        <v>36</v>
      </c>
      <c r="AX136" s="14" t="s">
        <v>81</v>
      </c>
      <c r="AY136" s="254" t="s">
        <v>139</v>
      </c>
    </row>
    <row r="137" s="15" customFormat="1">
      <c r="A137" s="15"/>
      <c r="B137" s="255"/>
      <c r="C137" s="256"/>
      <c r="D137" s="235" t="s">
        <v>148</v>
      </c>
      <c r="E137" s="257" t="s">
        <v>1</v>
      </c>
      <c r="F137" s="258" t="s">
        <v>151</v>
      </c>
      <c r="G137" s="256"/>
      <c r="H137" s="259">
        <v>120</v>
      </c>
      <c r="I137" s="260"/>
      <c r="J137" s="256"/>
      <c r="K137" s="256"/>
      <c r="L137" s="261"/>
      <c r="M137" s="262"/>
      <c r="N137" s="263"/>
      <c r="O137" s="263"/>
      <c r="P137" s="263"/>
      <c r="Q137" s="263"/>
      <c r="R137" s="263"/>
      <c r="S137" s="263"/>
      <c r="T137" s="264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65" t="s">
        <v>148</v>
      </c>
      <c r="AU137" s="265" t="s">
        <v>91</v>
      </c>
      <c r="AV137" s="15" t="s">
        <v>146</v>
      </c>
      <c r="AW137" s="15" t="s">
        <v>36</v>
      </c>
      <c r="AX137" s="15" t="s">
        <v>89</v>
      </c>
      <c r="AY137" s="265" t="s">
        <v>139</v>
      </c>
    </row>
    <row r="138" s="2" customFormat="1" ht="37.8" customHeight="1">
      <c r="A138" s="40"/>
      <c r="B138" s="41"/>
      <c r="C138" s="220" t="s">
        <v>91</v>
      </c>
      <c r="D138" s="220" t="s">
        <v>141</v>
      </c>
      <c r="E138" s="221" t="s">
        <v>152</v>
      </c>
      <c r="F138" s="222" t="s">
        <v>153</v>
      </c>
      <c r="G138" s="223" t="s">
        <v>154</v>
      </c>
      <c r="H138" s="224">
        <v>30</v>
      </c>
      <c r="I138" s="225"/>
      <c r="J138" s="226">
        <f>ROUND(I138*H138,2)</f>
        <v>0</v>
      </c>
      <c r="K138" s="222" t="s">
        <v>145</v>
      </c>
      <c r="L138" s="46"/>
      <c r="M138" s="227" t="s">
        <v>1</v>
      </c>
      <c r="N138" s="228" t="s">
        <v>46</v>
      </c>
      <c r="O138" s="93"/>
      <c r="P138" s="229">
        <f>O138*H138</f>
        <v>0</v>
      </c>
      <c r="Q138" s="229">
        <v>0</v>
      </c>
      <c r="R138" s="229">
        <f>Q138*H138</f>
        <v>0</v>
      </c>
      <c r="S138" s="229">
        <v>0</v>
      </c>
      <c r="T138" s="230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31" t="s">
        <v>146</v>
      </c>
      <c r="AT138" s="231" t="s">
        <v>141</v>
      </c>
      <c r="AU138" s="231" t="s">
        <v>91</v>
      </c>
      <c r="AY138" s="19" t="s">
        <v>139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9" t="s">
        <v>89</v>
      </c>
      <c r="BK138" s="232">
        <f>ROUND(I138*H138,2)</f>
        <v>0</v>
      </c>
      <c r="BL138" s="19" t="s">
        <v>146</v>
      </c>
      <c r="BM138" s="231" t="s">
        <v>999</v>
      </c>
    </row>
    <row r="139" s="13" customFormat="1">
      <c r="A139" s="13"/>
      <c r="B139" s="233"/>
      <c r="C139" s="234"/>
      <c r="D139" s="235" t="s">
        <v>148</v>
      </c>
      <c r="E139" s="236" t="s">
        <v>1</v>
      </c>
      <c r="F139" s="237" t="s">
        <v>1000</v>
      </c>
      <c r="G139" s="234"/>
      <c r="H139" s="236" t="s">
        <v>1</v>
      </c>
      <c r="I139" s="238"/>
      <c r="J139" s="234"/>
      <c r="K139" s="234"/>
      <c r="L139" s="239"/>
      <c r="M139" s="240"/>
      <c r="N139" s="241"/>
      <c r="O139" s="241"/>
      <c r="P139" s="241"/>
      <c r="Q139" s="241"/>
      <c r="R139" s="241"/>
      <c r="S139" s="241"/>
      <c r="T139" s="24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3" t="s">
        <v>148</v>
      </c>
      <c r="AU139" s="243" t="s">
        <v>91</v>
      </c>
      <c r="AV139" s="13" t="s">
        <v>89</v>
      </c>
      <c r="AW139" s="13" t="s">
        <v>36</v>
      </c>
      <c r="AX139" s="13" t="s">
        <v>81</v>
      </c>
      <c r="AY139" s="243" t="s">
        <v>139</v>
      </c>
    </row>
    <row r="140" s="14" customFormat="1">
      <c r="A140" s="14"/>
      <c r="B140" s="244"/>
      <c r="C140" s="245"/>
      <c r="D140" s="235" t="s">
        <v>148</v>
      </c>
      <c r="E140" s="246" t="s">
        <v>1</v>
      </c>
      <c r="F140" s="247" t="s">
        <v>1001</v>
      </c>
      <c r="G140" s="245"/>
      <c r="H140" s="248">
        <v>30</v>
      </c>
      <c r="I140" s="249"/>
      <c r="J140" s="245"/>
      <c r="K140" s="245"/>
      <c r="L140" s="250"/>
      <c r="M140" s="251"/>
      <c r="N140" s="252"/>
      <c r="O140" s="252"/>
      <c r="P140" s="252"/>
      <c r="Q140" s="252"/>
      <c r="R140" s="252"/>
      <c r="S140" s="252"/>
      <c r="T140" s="253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4" t="s">
        <v>148</v>
      </c>
      <c r="AU140" s="254" t="s">
        <v>91</v>
      </c>
      <c r="AV140" s="14" t="s">
        <v>91</v>
      </c>
      <c r="AW140" s="14" t="s">
        <v>36</v>
      </c>
      <c r="AX140" s="14" t="s">
        <v>81</v>
      </c>
      <c r="AY140" s="254" t="s">
        <v>139</v>
      </c>
    </row>
    <row r="141" s="15" customFormat="1">
      <c r="A141" s="15"/>
      <c r="B141" s="255"/>
      <c r="C141" s="256"/>
      <c r="D141" s="235" t="s">
        <v>148</v>
      </c>
      <c r="E141" s="257" t="s">
        <v>1</v>
      </c>
      <c r="F141" s="258" t="s">
        <v>151</v>
      </c>
      <c r="G141" s="256"/>
      <c r="H141" s="259">
        <v>30</v>
      </c>
      <c r="I141" s="260"/>
      <c r="J141" s="256"/>
      <c r="K141" s="256"/>
      <c r="L141" s="261"/>
      <c r="M141" s="262"/>
      <c r="N141" s="263"/>
      <c r="O141" s="263"/>
      <c r="P141" s="263"/>
      <c r="Q141" s="263"/>
      <c r="R141" s="263"/>
      <c r="S141" s="263"/>
      <c r="T141" s="264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65" t="s">
        <v>148</v>
      </c>
      <c r="AU141" s="265" t="s">
        <v>91</v>
      </c>
      <c r="AV141" s="15" t="s">
        <v>146</v>
      </c>
      <c r="AW141" s="15" t="s">
        <v>36</v>
      </c>
      <c r="AX141" s="15" t="s">
        <v>89</v>
      </c>
      <c r="AY141" s="265" t="s">
        <v>139</v>
      </c>
    </row>
    <row r="142" s="2" customFormat="1" ht="24.15" customHeight="1">
      <c r="A142" s="40"/>
      <c r="B142" s="41"/>
      <c r="C142" s="220" t="s">
        <v>157</v>
      </c>
      <c r="D142" s="220" t="s">
        <v>141</v>
      </c>
      <c r="E142" s="221" t="s">
        <v>158</v>
      </c>
      <c r="F142" s="222" t="s">
        <v>159</v>
      </c>
      <c r="G142" s="223" t="s">
        <v>160</v>
      </c>
      <c r="H142" s="224">
        <v>12</v>
      </c>
      <c r="I142" s="225"/>
      <c r="J142" s="226">
        <f>ROUND(I142*H142,2)</f>
        <v>0</v>
      </c>
      <c r="K142" s="222" t="s">
        <v>145</v>
      </c>
      <c r="L142" s="46"/>
      <c r="M142" s="227" t="s">
        <v>1</v>
      </c>
      <c r="N142" s="228" t="s">
        <v>46</v>
      </c>
      <c r="O142" s="93"/>
      <c r="P142" s="229">
        <f>O142*H142</f>
        <v>0</v>
      </c>
      <c r="Q142" s="229">
        <v>0.0086800000000000002</v>
      </c>
      <c r="R142" s="229">
        <f>Q142*H142</f>
        <v>0.10416</v>
      </c>
      <c r="S142" s="229">
        <v>0</v>
      </c>
      <c r="T142" s="230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31" t="s">
        <v>146</v>
      </c>
      <c r="AT142" s="231" t="s">
        <v>141</v>
      </c>
      <c r="AU142" s="231" t="s">
        <v>91</v>
      </c>
      <c r="AY142" s="19" t="s">
        <v>139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9" t="s">
        <v>89</v>
      </c>
      <c r="BK142" s="232">
        <f>ROUND(I142*H142,2)</f>
        <v>0</v>
      </c>
      <c r="BL142" s="19" t="s">
        <v>146</v>
      </c>
      <c r="BM142" s="231" t="s">
        <v>1002</v>
      </c>
    </row>
    <row r="143" s="13" customFormat="1">
      <c r="A143" s="13"/>
      <c r="B143" s="233"/>
      <c r="C143" s="234"/>
      <c r="D143" s="235" t="s">
        <v>148</v>
      </c>
      <c r="E143" s="236" t="s">
        <v>1</v>
      </c>
      <c r="F143" s="237" t="s">
        <v>1003</v>
      </c>
      <c r="G143" s="234"/>
      <c r="H143" s="236" t="s">
        <v>1</v>
      </c>
      <c r="I143" s="238"/>
      <c r="J143" s="234"/>
      <c r="K143" s="234"/>
      <c r="L143" s="239"/>
      <c r="M143" s="240"/>
      <c r="N143" s="241"/>
      <c r="O143" s="241"/>
      <c r="P143" s="241"/>
      <c r="Q143" s="241"/>
      <c r="R143" s="241"/>
      <c r="S143" s="241"/>
      <c r="T143" s="24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3" t="s">
        <v>148</v>
      </c>
      <c r="AU143" s="243" t="s">
        <v>91</v>
      </c>
      <c r="AV143" s="13" t="s">
        <v>89</v>
      </c>
      <c r="AW143" s="13" t="s">
        <v>36</v>
      </c>
      <c r="AX143" s="13" t="s">
        <v>81</v>
      </c>
      <c r="AY143" s="243" t="s">
        <v>139</v>
      </c>
    </row>
    <row r="144" s="14" customFormat="1">
      <c r="A144" s="14"/>
      <c r="B144" s="244"/>
      <c r="C144" s="245"/>
      <c r="D144" s="235" t="s">
        <v>148</v>
      </c>
      <c r="E144" s="246" t="s">
        <v>1</v>
      </c>
      <c r="F144" s="247" t="s">
        <v>1004</v>
      </c>
      <c r="G144" s="245"/>
      <c r="H144" s="248">
        <v>2.3999999999999999</v>
      </c>
      <c r="I144" s="249"/>
      <c r="J144" s="245"/>
      <c r="K144" s="245"/>
      <c r="L144" s="250"/>
      <c r="M144" s="251"/>
      <c r="N144" s="252"/>
      <c r="O144" s="252"/>
      <c r="P144" s="252"/>
      <c r="Q144" s="252"/>
      <c r="R144" s="252"/>
      <c r="S144" s="252"/>
      <c r="T144" s="253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4" t="s">
        <v>148</v>
      </c>
      <c r="AU144" s="254" t="s">
        <v>91</v>
      </c>
      <c r="AV144" s="14" t="s">
        <v>91</v>
      </c>
      <c r="AW144" s="14" t="s">
        <v>36</v>
      </c>
      <c r="AX144" s="14" t="s">
        <v>81</v>
      </c>
      <c r="AY144" s="254" t="s">
        <v>139</v>
      </c>
    </row>
    <row r="145" s="14" customFormat="1">
      <c r="A145" s="14"/>
      <c r="B145" s="244"/>
      <c r="C145" s="245"/>
      <c r="D145" s="235" t="s">
        <v>148</v>
      </c>
      <c r="E145" s="246" t="s">
        <v>1</v>
      </c>
      <c r="F145" s="247" t="s">
        <v>1005</v>
      </c>
      <c r="G145" s="245"/>
      <c r="H145" s="248">
        <v>1.2</v>
      </c>
      <c r="I145" s="249"/>
      <c r="J145" s="245"/>
      <c r="K145" s="245"/>
      <c r="L145" s="250"/>
      <c r="M145" s="251"/>
      <c r="N145" s="252"/>
      <c r="O145" s="252"/>
      <c r="P145" s="252"/>
      <c r="Q145" s="252"/>
      <c r="R145" s="252"/>
      <c r="S145" s="252"/>
      <c r="T145" s="253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4" t="s">
        <v>148</v>
      </c>
      <c r="AU145" s="254" t="s">
        <v>91</v>
      </c>
      <c r="AV145" s="14" t="s">
        <v>91</v>
      </c>
      <c r="AW145" s="14" t="s">
        <v>36</v>
      </c>
      <c r="AX145" s="14" t="s">
        <v>81</v>
      </c>
      <c r="AY145" s="254" t="s">
        <v>139</v>
      </c>
    </row>
    <row r="146" s="14" customFormat="1">
      <c r="A146" s="14"/>
      <c r="B146" s="244"/>
      <c r="C146" s="245"/>
      <c r="D146" s="235" t="s">
        <v>148</v>
      </c>
      <c r="E146" s="246" t="s">
        <v>1</v>
      </c>
      <c r="F146" s="247" t="s">
        <v>1006</v>
      </c>
      <c r="G146" s="245"/>
      <c r="H146" s="248">
        <v>2.3999999999999999</v>
      </c>
      <c r="I146" s="249"/>
      <c r="J146" s="245"/>
      <c r="K146" s="245"/>
      <c r="L146" s="250"/>
      <c r="M146" s="251"/>
      <c r="N146" s="252"/>
      <c r="O146" s="252"/>
      <c r="P146" s="252"/>
      <c r="Q146" s="252"/>
      <c r="R146" s="252"/>
      <c r="S146" s="252"/>
      <c r="T146" s="25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4" t="s">
        <v>148</v>
      </c>
      <c r="AU146" s="254" t="s">
        <v>91</v>
      </c>
      <c r="AV146" s="14" t="s">
        <v>91</v>
      </c>
      <c r="AW146" s="14" t="s">
        <v>36</v>
      </c>
      <c r="AX146" s="14" t="s">
        <v>81</v>
      </c>
      <c r="AY146" s="254" t="s">
        <v>139</v>
      </c>
    </row>
    <row r="147" s="13" customFormat="1">
      <c r="A147" s="13"/>
      <c r="B147" s="233"/>
      <c r="C147" s="234"/>
      <c r="D147" s="235" t="s">
        <v>148</v>
      </c>
      <c r="E147" s="236" t="s">
        <v>1</v>
      </c>
      <c r="F147" s="237" t="s">
        <v>1007</v>
      </c>
      <c r="G147" s="234"/>
      <c r="H147" s="236" t="s">
        <v>1</v>
      </c>
      <c r="I147" s="238"/>
      <c r="J147" s="234"/>
      <c r="K147" s="234"/>
      <c r="L147" s="239"/>
      <c r="M147" s="240"/>
      <c r="N147" s="241"/>
      <c r="O147" s="241"/>
      <c r="P147" s="241"/>
      <c r="Q147" s="241"/>
      <c r="R147" s="241"/>
      <c r="S147" s="241"/>
      <c r="T147" s="24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3" t="s">
        <v>148</v>
      </c>
      <c r="AU147" s="243" t="s">
        <v>91</v>
      </c>
      <c r="AV147" s="13" t="s">
        <v>89</v>
      </c>
      <c r="AW147" s="13" t="s">
        <v>36</v>
      </c>
      <c r="AX147" s="13" t="s">
        <v>81</v>
      </c>
      <c r="AY147" s="243" t="s">
        <v>139</v>
      </c>
    </row>
    <row r="148" s="14" customFormat="1">
      <c r="A148" s="14"/>
      <c r="B148" s="244"/>
      <c r="C148" s="245"/>
      <c r="D148" s="235" t="s">
        <v>148</v>
      </c>
      <c r="E148" s="246" t="s">
        <v>1</v>
      </c>
      <c r="F148" s="247" t="s">
        <v>1008</v>
      </c>
      <c r="G148" s="245"/>
      <c r="H148" s="248">
        <v>5</v>
      </c>
      <c r="I148" s="249"/>
      <c r="J148" s="245"/>
      <c r="K148" s="245"/>
      <c r="L148" s="250"/>
      <c r="M148" s="251"/>
      <c r="N148" s="252"/>
      <c r="O148" s="252"/>
      <c r="P148" s="252"/>
      <c r="Q148" s="252"/>
      <c r="R148" s="252"/>
      <c r="S148" s="252"/>
      <c r="T148" s="253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4" t="s">
        <v>148</v>
      </c>
      <c r="AU148" s="254" t="s">
        <v>91</v>
      </c>
      <c r="AV148" s="14" t="s">
        <v>91</v>
      </c>
      <c r="AW148" s="14" t="s">
        <v>36</v>
      </c>
      <c r="AX148" s="14" t="s">
        <v>81</v>
      </c>
      <c r="AY148" s="254" t="s">
        <v>139</v>
      </c>
    </row>
    <row r="149" s="14" customFormat="1">
      <c r="A149" s="14"/>
      <c r="B149" s="244"/>
      <c r="C149" s="245"/>
      <c r="D149" s="235" t="s">
        <v>148</v>
      </c>
      <c r="E149" s="246" t="s">
        <v>1</v>
      </c>
      <c r="F149" s="247" t="s">
        <v>1009</v>
      </c>
      <c r="G149" s="245"/>
      <c r="H149" s="248">
        <v>1</v>
      </c>
      <c r="I149" s="249"/>
      <c r="J149" s="245"/>
      <c r="K149" s="245"/>
      <c r="L149" s="250"/>
      <c r="M149" s="251"/>
      <c r="N149" s="252"/>
      <c r="O149" s="252"/>
      <c r="P149" s="252"/>
      <c r="Q149" s="252"/>
      <c r="R149" s="252"/>
      <c r="S149" s="252"/>
      <c r="T149" s="253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4" t="s">
        <v>148</v>
      </c>
      <c r="AU149" s="254" t="s">
        <v>91</v>
      </c>
      <c r="AV149" s="14" t="s">
        <v>91</v>
      </c>
      <c r="AW149" s="14" t="s">
        <v>36</v>
      </c>
      <c r="AX149" s="14" t="s">
        <v>81</v>
      </c>
      <c r="AY149" s="254" t="s">
        <v>139</v>
      </c>
    </row>
    <row r="150" s="15" customFormat="1">
      <c r="A150" s="15"/>
      <c r="B150" s="255"/>
      <c r="C150" s="256"/>
      <c r="D150" s="235" t="s">
        <v>148</v>
      </c>
      <c r="E150" s="257" t="s">
        <v>1</v>
      </c>
      <c r="F150" s="258" t="s">
        <v>151</v>
      </c>
      <c r="G150" s="256"/>
      <c r="H150" s="259">
        <v>12</v>
      </c>
      <c r="I150" s="260"/>
      <c r="J150" s="256"/>
      <c r="K150" s="256"/>
      <c r="L150" s="261"/>
      <c r="M150" s="262"/>
      <c r="N150" s="263"/>
      <c r="O150" s="263"/>
      <c r="P150" s="263"/>
      <c r="Q150" s="263"/>
      <c r="R150" s="263"/>
      <c r="S150" s="263"/>
      <c r="T150" s="264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65" t="s">
        <v>148</v>
      </c>
      <c r="AU150" s="265" t="s">
        <v>91</v>
      </c>
      <c r="AV150" s="15" t="s">
        <v>146</v>
      </c>
      <c r="AW150" s="15" t="s">
        <v>36</v>
      </c>
      <c r="AX150" s="15" t="s">
        <v>89</v>
      </c>
      <c r="AY150" s="265" t="s">
        <v>139</v>
      </c>
    </row>
    <row r="151" s="2" customFormat="1" ht="24.15" customHeight="1">
      <c r="A151" s="40"/>
      <c r="B151" s="41"/>
      <c r="C151" s="220" t="s">
        <v>146</v>
      </c>
      <c r="D151" s="220" t="s">
        <v>141</v>
      </c>
      <c r="E151" s="221" t="s">
        <v>167</v>
      </c>
      <c r="F151" s="222" t="s">
        <v>168</v>
      </c>
      <c r="G151" s="223" t="s">
        <v>160</v>
      </c>
      <c r="H151" s="224">
        <v>2.3999999999999999</v>
      </c>
      <c r="I151" s="225"/>
      <c r="J151" s="226">
        <f>ROUND(I151*H151,2)</f>
        <v>0</v>
      </c>
      <c r="K151" s="222" t="s">
        <v>145</v>
      </c>
      <c r="L151" s="46"/>
      <c r="M151" s="227" t="s">
        <v>1</v>
      </c>
      <c r="N151" s="228" t="s">
        <v>46</v>
      </c>
      <c r="O151" s="93"/>
      <c r="P151" s="229">
        <f>O151*H151</f>
        <v>0</v>
      </c>
      <c r="Q151" s="229">
        <v>0.01269</v>
      </c>
      <c r="R151" s="229">
        <f>Q151*H151</f>
        <v>0.030455999999999997</v>
      </c>
      <c r="S151" s="229">
        <v>0</v>
      </c>
      <c r="T151" s="230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31" t="s">
        <v>146</v>
      </c>
      <c r="AT151" s="231" t="s">
        <v>141</v>
      </c>
      <c r="AU151" s="231" t="s">
        <v>91</v>
      </c>
      <c r="AY151" s="19" t="s">
        <v>139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9" t="s">
        <v>89</v>
      </c>
      <c r="BK151" s="232">
        <f>ROUND(I151*H151,2)</f>
        <v>0</v>
      </c>
      <c r="BL151" s="19" t="s">
        <v>146</v>
      </c>
      <c r="BM151" s="231" t="s">
        <v>1010</v>
      </c>
    </row>
    <row r="152" s="13" customFormat="1">
      <c r="A152" s="13"/>
      <c r="B152" s="233"/>
      <c r="C152" s="234"/>
      <c r="D152" s="235" t="s">
        <v>148</v>
      </c>
      <c r="E152" s="236" t="s">
        <v>1</v>
      </c>
      <c r="F152" s="237" t="s">
        <v>1003</v>
      </c>
      <c r="G152" s="234"/>
      <c r="H152" s="236" t="s">
        <v>1</v>
      </c>
      <c r="I152" s="238"/>
      <c r="J152" s="234"/>
      <c r="K152" s="234"/>
      <c r="L152" s="239"/>
      <c r="M152" s="240"/>
      <c r="N152" s="241"/>
      <c r="O152" s="241"/>
      <c r="P152" s="241"/>
      <c r="Q152" s="241"/>
      <c r="R152" s="241"/>
      <c r="S152" s="241"/>
      <c r="T152" s="24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3" t="s">
        <v>148</v>
      </c>
      <c r="AU152" s="243" t="s">
        <v>91</v>
      </c>
      <c r="AV152" s="13" t="s">
        <v>89</v>
      </c>
      <c r="AW152" s="13" t="s">
        <v>36</v>
      </c>
      <c r="AX152" s="13" t="s">
        <v>81</v>
      </c>
      <c r="AY152" s="243" t="s">
        <v>139</v>
      </c>
    </row>
    <row r="153" s="14" customFormat="1">
      <c r="A153" s="14"/>
      <c r="B153" s="244"/>
      <c r="C153" s="245"/>
      <c r="D153" s="235" t="s">
        <v>148</v>
      </c>
      <c r="E153" s="246" t="s">
        <v>1</v>
      </c>
      <c r="F153" s="247" t="s">
        <v>1011</v>
      </c>
      <c r="G153" s="245"/>
      <c r="H153" s="248">
        <v>2.3999999999999999</v>
      </c>
      <c r="I153" s="249"/>
      <c r="J153" s="245"/>
      <c r="K153" s="245"/>
      <c r="L153" s="250"/>
      <c r="M153" s="251"/>
      <c r="N153" s="252"/>
      <c r="O153" s="252"/>
      <c r="P153" s="252"/>
      <c r="Q153" s="252"/>
      <c r="R153" s="252"/>
      <c r="S153" s="252"/>
      <c r="T153" s="253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4" t="s">
        <v>148</v>
      </c>
      <c r="AU153" s="254" t="s">
        <v>91</v>
      </c>
      <c r="AV153" s="14" t="s">
        <v>91</v>
      </c>
      <c r="AW153" s="14" t="s">
        <v>36</v>
      </c>
      <c r="AX153" s="14" t="s">
        <v>81</v>
      </c>
      <c r="AY153" s="254" t="s">
        <v>139</v>
      </c>
    </row>
    <row r="154" s="15" customFormat="1">
      <c r="A154" s="15"/>
      <c r="B154" s="255"/>
      <c r="C154" s="256"/>
      <c r="D154" s="235" t="s">
        <v>148</v>
      </c>
      <c r="E154" s="257" t="s">
        <v>1</v>
      </c>
      <c r="F154" s="258" t="s">
        <v>151</v>
      </c>
      <c r="G154" s="256"/>
      <c r="H154" s="259">
        <v>2.3999999999999999</v>
      </c>
      <c r="I154" s="260"/>
      <c r="J154" s="256"/>
      <c r="K154" s="256"/>
      <c r="L154" s="261"/>
      <c r="M154" s="262"/>
      <c r="N154" s="263"/>
      <c r="O154" s="263"/>
      <c r="P154" s="263"/>
      <c r="Q154" s="263"/>
      <c r="R154" s="263"/>
      <c r="S154" s="263"/>
      <c r="T154" s="264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65" t="s">
        <v>148</v>
      </c>
      <c r="AU154" s="265" t="s">
        <v>91</v>
      </c>
      <c r="AV154" s="15" t="s">
        <v>146</v>
      </c>
      <c r="AW154" s="15" t="s">
        <v>36</v>
      </c>
      <c r="AX154" s="15" t="s">
        <v>89</v>
      </c>
      <c r="AY154" s="265" t="s">
        <v>139</v>
      </c>
    </row>
    <row r="155" s="2" customFormat="1" ht="24.15" customHeight="1">
      <c r="A155" s="40"/>
      <c r="B155" s="41"/>
      <c r="C155" s="220" t="s">
        <v>173</v>
      </c>
      <c r="D155" s="220" t="s">
        <v>141</v>
      </c>
      <c r="E155" s="221" t="s">
        <v>189</v>
      </c>
      <c r="F155" s="222" t="s">
        <v>190</v>
      </c>
      <c r="G155" s="223" t="s">
        <v>160</v>
      </c>
      <c r="H155" s="224">
        <v>41.5</v>
      </c>
      <c r="I155" s="225"/>
      <c r="J155" s="226">
        <f>ROUND(I155*H155,2)</f>
        <v>0</v>
      </c>
      <c r="K155" s="222" t="s">
        <v>145</v>
      </c>
      <c r="L155" s="46"/>
      <c r="M155" s="227" t="s">
        <v>1</v>
      </c>
      <c r="N155" s="228" t="s">
        <v>46</v>
      </c>
      <c r="O155" s="93"/>
      <c r="P155" s="229">
        <f>O155*H155</f>
        <v>0</v>
      </c>
      <c r="Q155" s="229">
        <v>0.036900000000000002</v>
      </c>
      <c r="R155" s="229">
        <f>Q155*H155</f>
        <v>1.53135</v>
      </c>
      <c r="S155" s="229">
        <v>0</v>
      </c>
      <c r="T155" s="230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31" t="s">
        <v>146</v>
      </c>
      <c r="AT155" s="231" t="s">
        <v>141</v>
      </c>
      <c r="AU155" s="231" t="s">
        <v>91</v>
      </c>
      <c r="AY155" s="19" t="s">
        <v>139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9" t="s">
        <v>89</v>
      </c>
      <c r="BK155" s="232">
        <f>ROUND(I155*H155,2)</f>
        <v>0</v>
      </c>
      <c r="BL155" s="19" t="s">
        <v>146</v>
      </c>
      <c r="BM155" s="231" t="s">
        <v>1012</v>
      </c>
    </row>
    <row r="156" s="13" customFormat="1">
      <c r="A156" s="13"/>
      <c r="B156" s="233"/>
      <c r="C156" s="234"/>
      <c r="D156" s="235" t="s">
        <v>148</v>
      </c>
      <c r="E156" s="236" t="s">
        <v>1</v>
      </c>
      <c r="F156" s="237" t="s">
        <v>1003</v>
      </c>
      <c r="G156" s="234"/>
      <c r="H156" s="236" t="s">
        <v>1</v>
      </c>
      <c r="I156" s="238"/>
      <c r="J156" s="234"/>
      <c r="K156" s="234"/>
      <c r="L156" s="239"/>
      <c r="M156" s="240"/>
      <c r="N156" s="241"/>
      <c r="O156" s="241"/>
      <c r="P156" s="241"/>
      <c r="Q156" s="241"/>
      <c r="R156" s="241"/>
      <c r="S156" s="241"/>
      <c r="T156" s="24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3" t="s">
        <v>148</v>
      </c>
      <c r="AU156" s="243" t="s">
        <v>91</v>
      </c>
      <c r="AV156" s="13" t="s">
        <v>89</v>
      </c>
      <c r="AW156" s="13" t="s">
        <v>36</v>
      </c>
      <c r="AX156" s="13" t="s">
        <v>81</v>
      </c>
      <c r="AY156" s="243" t="s">
        <v>139</v>
      </c>
    </row>
    <row r="157" s="14" customFormat="1">
      <c r="A157" s="14"/>
      <c r="B157" s="244"/>
      <c r="C157" s="245"/>
      <c r="D157" s="235" t="s">
        <v>148</v>
      </c>
      <c r="E157" s="246" t="s">
        <v>1</v>
      </c>
      <c r="F157" s="247" t="s">
        <v>1013</v>
      </c>
      <c r="G157" s="245"/>
      <c r="H157" s="248">
        <v>2.3999999999999999</v>
      </c>
      <c r="I157" s="249"/>
      <c r="J157" s="245"/>
      <c r="K157" s="245"/>
      <c r="L157" s="250"/>
      <c r="M157" s="251"/>
      <c r="N157" s="252"/>
      <c r="O157" s="252"/>
      <c r="P157" s="252"/>
      <c r="Q157" s="252"/>
      <c r="R157" s="252"/>
      <c r="S157" s="252"/>
      <c r="T157" s="253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4" t="s">
        <v>148</v>
      </c>
      <c r="AU157" s="254" t="s">
        <v>91</v>
      </c>
      <c r="AV157" s="14" t="s">
        <v>91</v>
      </c>
      <c r="AW157" s="14" t="s">
        <v>36</v>
      </c>
      <c r="AX157" s="14" t="s">
        <v>81</v>
      </c>
      <c r="AY157" s="254" t="s">
        <v>139</v>
      </c>
    </row>
    <row r="158" s="14" customFormat="1">
      <c r="A158" s="14"/>
      <c r="B158" s="244"/>
      <c r="C158" s="245"/>
      <c r="D158" s="235" t="s">
        <v>148</v>
      </c>
      <c r="E158" s="246" t="s">
        <v>1</v>
      </c>
      <c r="F158" s="247" t="s">
        <v>193</v>
      </c>
      <c r="G158" s="245"/>
      <c r="H158" s="248">
        <v>3.6000000000000001</v>
      </c>
      <c r="I158" s="249"/>
      <c r="J158" s="245"/>
      <c r="K158" s="245"/>
      <c r="L158" s="250"/>
      <c r="M158" s="251"/>
      <c r="N158" s="252"/>
      <c r="O158" s="252"/>
      <c r="P158" s="252"/>
      <c r="Q158" s="252"/>
      <c r="R158" s="252"/>
      <c r="S158" s="252"/>
      <c r="T158" s="253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4" t="s">
        <v>148</v>
      </c>
      <c r="AU158" s="254" t="s">
        <v>91</v>
      </c>
      <c r="AV158" s="14" t="s">
        <v>91</v>
      </c>
      <c r="AW158" s="14" t="s">
        <v>36</v>
      </c>
      <c r="AX158" s="14" t="s">
        <v>81</v>
      </c>
      <c r="AY158" s="254" t="s">
        <v>139</v>
      </c>
    </row>
    <row r="159" s="13" customFormat="1">
      <c r="A159" s="13"/>
      <c r="B159" s="233"/>
      <c r="C159" s="234"/>
      <c r="D159" s="235" t="s">
        <v>148</v>
      </c>
      <c r="E159" s="236" t="s">
        <v>1</v>
      </c>
      <c r="F159" s="237" t="s">
        <v>1007</v>
      </c>
      <c r="G159" s="234"/>
      <c r="H159" s="236" t="s">
        <v>1</v>
      </c>
      <c r="I159" s="238"/>
      <c r="J159" s="234"/>
      <c r="K159" s="234"/>
      <c r="L159" s="239"/>
      <c r="M159" s="240"/>
      <c r="N159" s="241"/>
      <c r="O159" s="241"/>
      <c r="P159" s="241"/>
      <c r="Q159" s="241"/>
      <c r="R159" s="241"/>
      <c r="S159" s="241"/>
      <c r="T159" s="24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3" t="s">
        <v>148</v>
      </c>
      <c r="AU159" s="243" t="s">
        <v>91</v>
      </c>
      <c r="AV159" s="13" t="s">
        <v>89</v>
      </c>
      <c r="AW159" s="13" t="s">
        <v>36</v>
      </c>
      <c r="AX159" s="13" t="s">
        <v>81</v>
      </c>
      <c r="AY159" s="243" t="s">
        <v>139</v>
      </c>
    </row>
    <row r="160" s="14" customFormat="1">
      <c r="A160" s="14"/>
      <c r="B160" s="244"/>
      <c r="C160" s="245"/>
      <c r="D160" s="235" t="s">
        <v>148</v>
      </c>
      <c r="E160" s="246" t="s">
        <v>1</v>
      </c>
      <c r="F160" s="247" t="s">
        <v>1014</v>
      </c>
      <c r="G160" s="245"/>
      <c r="H160" s="248">
        <v>21</v>
      </c>
      <c r="I160" s="249"/>
      <c r="J160" s="245"/>
      <c r="K160" s="245"/>
      <c r="L160" s="250"/>
      <c r="M160" s="251"/>
      <c r="N160" s="252"/>
      <c r="O160" s="252"/>
      <c r="P160" s="252"/>
      <c r="Q160" s="252"/>
      <c r="R160" s="252"/>
      <c r="S160" s="252"/>
      <c r="T160" s="253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4" t="s">
        <v>148</v>
      </c>
      <c r="AU160" s="254" t="s">
        <v>91</v>
      </c>
      <c r="AV160" s="14" t="s">
        <v>91</v>
      </c>
      <c r="AW160" s="14" t="s">
        <v>36</v>
      </c>
      <c r="AX160" s="14" t="s">
        <v>81</v>
      </c>
      <c r="AY160" s="254" t="s">
        <v>139</v>
      </c>
    </row>
    <row r="161" s="14" customFormat="1">
      <c r="A161" s="14"/>
      <c r="B161" s="244"/>
      <c r="C161" s="245"/>
      <c r="D161" s="235" t="s">
        <v>148</v>
      </c>
      <c r="E161" s="246" t="s">
        <v>1</v>
      </c>
      <c r="F161" s="247" t="s">
        <v>1015</v>
      </c>
      <c r="G161" s="245"/>
      <c r="H161" s="248">
        <v>1</v>
      </c>
      <c r="I161" s="249"/>
      <c r="J161" s="245"/>
      <c r="K161" s="245"/>
      <c r="L161" s="250"/>
      <c r="M161" s="251"/>
      <c r="N161" s="252"/>
      <c r="O161" s="252"/>
      <c r="P161" s="252"/>
      <c r="Q161" s="252"/>
      <c r="R161" s="252"/>
      <c r="S161" s="252"/>
      <c r="T161" s="253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4" t="s">
        <v>148</v>
      </c>
      <c r="AU161" s="254" t="s">
        <v>91</v>
      </c>
      <c r="AV161" s="14" t="s">
        <v>91</v>
      </c>
      <c r="AW161" s="14" t="s">
        <v>36</v>
      </c>
      <c r="AX161" s="14" t="s">
        <v>81</v>
      </c>
      <c r="AY161" s="254" t="s">
        <v>139</v>
      </c>
    </row>
    <row r="162" s="13" customFormat="1">
      <c r="A162" s="13"/>
      <c r="B162" s="233"/>
      <c r="C162" s="234"/>
      <c r="D162" s="235" t="s">
        <v>148</v>
      </c>
      <c r="E162" s="236" t="s">
        <v>1</v>
      </c>
      <c r="F162" s="237" t="s">
        <v>1016</v>
      </c>
      <c r="G162" s="234"/>
      <c r="H162" s="236" t="s">
        <v>1</v>
      </c>
      <c r="I162" s="238"/>
      <c r="J162" s="234"/>
      <c r="K162" s="234"/>
      <c r="L162" s="239"/>
      <c r="M162" s="240"/>
      <c r="N162" s="241"/>
      <c r="O162" s="241"/>
      <c r="P162" s="241"/>
      <c r="Q162" s="241"/>
      <c r="R162" s="241"/>
      <c r="S162" s="241"/>
      <c r="T162" s="24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3" t="s">
        <v>148</v>
      </c>
      <c r="AU162" s="243" t="s">
        <v>91</v>
      </c>
      <c r="AV162" s="13" t="s">
        <v>89</v>
      </c>
      <c r="AW162" s="13" t="s">
        <v>36</v>
      </c>
      <c r="AX162" s="13" t="s">
        <v>81</v>
      </c>
      <c r="AY162" s="243" t="s">
        <v>139</v>
      </c>
    </row>
    <row r="163" s="14" customFormat="1">
      <c r="A163" s="14"/>
      <c r="B163" s="244"/>
      <c r="C163" s="245"/>
      <c r="D163" s="235" t="s">
        <v>148</v>
      </c>
      <c r="E163" s="246" t="s">
        <v>1</v>
      </c>
      <c r="F163" s="247" t="s">
        <v>1017</v>
      </c>
      <c r="G163" s="245"/>
      <c r="H163" s="248">
        <v>4.5</v>
      </c>
      <c r="I163" s="249"/>
      <c r="J163" s="245"/>
      <c r="K163" s="245"/>
      <c r="L163" s="250"/>
      <c r="M163" s="251"/>
      <c r="N163" s="252"/>
      <c r="O163" s="252"/>
      <c r="P163" s="252"/>
      <c r="Q163" s="252"/>
      <c r="R163" s="252"/>
      <c r="S163" s="252"/>
      <c r="T163" s="253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4" t="s">
        <v>148</v>
      </c>
      <c r="AU163" s="254" t="s">
        <v>91</v>
      </c>
      <c r="AV163" s="14" t="s">
        <v>91</v>
      </c>
      <c r="AW163" s="14" t="s">
        <v>36</v>
      </c>
      <c r="AX163" s="14" t="s">
        <v>81</v>
      </c>
      <c r="AY163" s="254" t="s">
        <v>139</v>
      </c>
    </row>
    <row r="164" s="14" customFormat="1">
      <c r="A164" s="14"/>
      <c r="B164" s="244"/>
      <c r="C164" s="245"/>
      <c r="D164" s="235" t="s">
        <v>148</v>
      </c>
      <c r="E164" s="246" t="s">
        <v>1</v>
      </c>
      <c r="F164" s="247" t="s">
        <v>1018</v>
      </c>
      <c r="G164" s="245"/>
      <c r="H164" s="248">
        <v>9</v>
      </c>
      <c r="I164" s="249"/>
      <c r="J164" s="245"/>
      <c r="K164" s="245"/>
      <c r="L164" s="250"/>
      <c r="M164" s="251"/>
      <c r="N164" s="252"/>
      <c r="O164" s="252"/>
      <c r="P164" s="252"/>
      <c r="Q164" s="252"/>
      <c r="R164" s="252"/>
      <c r="S164" s="252"/>
      <c r="T164" s="253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4" t="s">
        <v>148</v>
      </c>
      <c r="AU164" s="254" t="s">
        <v>91</v>
      </c>
      <c r="AV164" s="14" t="s">
        <v>91</v>
      </c>
      <c r="AW164" s="14" t="s">
        <v>36</v>
      </c>
      <c r="AX164" s="14" t="s">
        <v>81</v>
      </c>
      <c r="AY164" s="254" t="s">
        <v>139</v>
      </c>
    </row>
    <row r="165" s="15" customFormat="1">
      <c r="A165" s="15"/>
      <c r="B165" s="255"/>
      <c r="C165" s="256"/>
      <c r="D165" s="235" t="s">
        <v>148</v>
      </c>
      <c r="E165" s="257" t="s">
        <v>1</v>
      </c>
      <c r="F165" s="258" t="s">
        <v>151</v>
      </c>
      <c r="G165" s="256"/>
      <c r="H165" s="259">
        <v>41.5</v>
      </c>
      <c r="I165" s="260"/>
      <c r="J165" s="256"/>
      <c r="K165" s="256"/>
      <c r="L165" s="261"/>
      <c r="M165" s="262"/>
      <c r="N165" s="263"/>
      <c r="O165" s="263"/>
      <c r="P165" s="263"/>
      <c r="Q165" s="263"/>
      <c r="R165" s="263"/>
      <c r="S165" s="263"/>
      <c r="T165" s="264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65" t="s">
        <v>148</v>
      </c>
      <c r="AU165" s="265" t="s">
        <v>91</v>
      </c>
      <c r="AV165" s="15" t="s">
        <v>146</v>
      </c>
      <c r="AW165" s="15" t="s">
        <v>36</v>
      </c>
      <c r="AX165" s="15" t="s">
        <v>89</v>
      </c>
      <c r="AY165" s="265" t="s">
        <v>139</v>
      </c>
    </row>
    <row r="166" s="2" customFormat="1" ht="16.5" customHeight="1">
      <c r="A166" s="40"/>
      <c r="B166" s="41"/>
      <c r="C166" s="220" t="s">
        <v>181</v>
      </c>
      <c r="D166" s="220" t="s">
        <v>141</v>
      </c>
      <c r="E166" s="221" t="s">
        <v>1019</v>
      </c>
      <c r="F166" s="222" t="s">
        <v>1020</v>
      </c>
      <c r="G166" s="223" t="s">
        <v>263</v>
      </c>
      <c r="H166" s="224">
        <v>5.96</v>
      </c>
      <c r="I166" s="225"/>
      <c r="J166" s="226">
        <f>ROUND(I166*H166,2)</f>
        <v>0</v>
      </c>
      <c r="K166" s="222" t="s">
        <v>145</v>
      </c>
      <c r="L166" s="46"/>
      <c r="M166" s="227" t="s">
        <v>1</v>
      </c>
      <c r="N166" s="228" t="s">
        <v>46</v>
      </c>
      <c r="O166" s="93"/>
      <c r="P166" s="229">
        <f>O166*H166</f>
        <v>0</v>
      </c>
      <c r="Q166" s="229">
        <v>0</v>
      </c>
      <c r="R166" s="229">
        <f>Q166*H166</f>
        <v>0</v>
      </c>
      <c r="S166" s="229">
        <v>0</v>
      </c>
      <c r="T166" s="230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31" t="s">
        <v>146</v>
      </c>
      <c r="AT166" s="231" t="s">
        <v>141</v>
      </c>
      <c r="AU166" s="231" t="s">
        <v>91</v>
      </c>
      <c r="AY166" s="19" t="s">
        <v>139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9" t="s">
        <v>89</v>
      </c>
      <c r="BK166" s="232">
        <f>ROUND(I166*H166,2)</f>
        <v>0</v>
      </c>
      <c r="BL166" s="19" t="s">
        <v>146</v>
      </c>
      <c r="BM166" s="231" t="s">
        <v>1021</v>
      </c>
    </row>
    <row r="167" s="13" customFormat="1">
      <c r="A167" s="13"/>
      <c r="B167" s="233"/>
      <c r="C167" s="234"/>
      <c r="D167" s="235" t="s">
        <v>148</v>
      </c>
      <c r="E167" s="236" t="s">
        <v>1</v>
      </c>
      <c r="F167" s="237" t="s">
        <v>1022</v>
      </c>
      <c r="G167" s="234"/>
      <c r="H167" s="236" t="s">
        <v>1</v>
      </c>
      <c r="I167" s="238"/>
      <c r="J167" s="234"/>
      <c r="K167" s="234"/>
      <c r="L167" s="239"/>
      <c r="M167" s="240"/>
      <c r="N167" s="241"/>
      <c r="O167" s="241"/>
      <c r="P167" s="241"/>
      <c r="Q167" s="241"/>
      <c r="R167" s="241"/>
      <c r="S167" s="241"/>
      <c r="T167" s="24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3" t="s">
        <v>148</v>
      </c>
      <c r="AU167" s="243" t="s">
        <v>91</v>
      </c>
      <c r="AV167" s="13" t="s">
        <v>89</v>
      </c>
      <c r="AW167" s="13" t="s">
        <v>36</v>
      </c>
      <c r="AX167" s="13" t="s">
        <v>81</v>
      </c>
      <c r="AY167" s="243" t="s">
        <v>139</v>
      </c>
    </row>
    <row r="168" s="13" customFormat="1">
      <c r="A168" s="13"/>
      <c r="B168" s="233"/>
      <c r="C168" s="234"/>
      <c r="D168" s="235" t="s">
        <v>148</v>
      </c>
      <c r="E168" s="236" t="s">
        <v>1</v>
      </c>
      <c r="F168" s="237" t="s">
        <v>1023</v>
      </c>
      <c r="G168" s="234"/>
      <c r="H168" s="236" t="s">
        <v>1</v>
      </c>
      <c r="I168" s="238"/>
      <c r="J168" s="234"/>
      <c r="K168" s="234"/>
      <c r="L168" s="239"/>
      <c r="M168" s="240"/>
      <c r="N168" s="241"/>
      <c r="O168" s="241"/>
      <c r="P168" s="241"/>
      <c r="Q168" s="241"/>
      <c r="R168" s="241"/>
      <c r="S168" s="241"/>
      <c r="T168" s="24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3" t="s">
        <v>148</v>
      </c>
      <c r="AU168" s="243" t="s">
        <v>91</v>
      </c>
      <c r="AV168" s="13" t="s">
        <v>89</v>
      </c>
      <c r="AW168" s="13" t="s">
        <v>36</v>
      </c>
      <c r="AX168" s="13" t="s">
        <v>81</v>
      </c>
      <c r="AY168" s="243" t="s">
        <v>139</v>
      </c>
    </row>
    <row r="169" s="14" customFormat="1">
      <c r="A169" s="14"/>
      <c r="B169" s="244"/>
      <c r="C169" s="245"/>
      <c r="D169" s="235" t="s">
        <v>148</v>
      </c>
      <c r="E169" s="246" t="s">
        <v>1</v>
      </c>
      <c r="F169" s="247" t="s">
        <v>1024</v>
      </c>
      <c r="G169" s="245"/>
      <c r="H169" s="248">
        <v>1.8</v>
      </c>
      <c r="I169" s="249"/>
      <c r="J169" s="245"/>
      <c r="K169" s="245"/>
      <c r="L169" s="250"/>
      <c r="M169" s="251"/>
      <c r="N169" s="252"/>
      <c r="O169" s="252"/>
      <c r="P169" s="252"/>
      <c r="Q169" s="252"/>
      <c r="R169" s="252"/>
      <c r="S169" s="252"/>
      <c r="T169" s="253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4" t="s">
        <v>148</v>
      </c>
      <c r="AU169" s="254" t="s">
        <v>91</v>
      </c>
      <c r="AV169" s="14" t="s">
        <v>91</v>
      </c>
      <c r="AW169" s="14" t="s">
        <v>36</v>
      </c>
      <c r="AX169" s="14" t="s">
        <v>81</v>
      </c>
      <c r="AY169" s="254" t="s">
        <v>139</v>
      </c>
    </row>
    <row r="170" s="14" customFormat="1">
      <c r="A170" s="14"/>
      <c r="B170" s="244"/>
      <c r="C170" s="245"/>
      <c r="D170" s="235" t="s">
        <v>148</v>
      </c>
      <c r="E170" s="246" t="s">
        <v>1</v>
      </c>
      <c r="F170" s="247" t="s">
        <v>1025</v>
      </c>
      <c r="G170" s="245"/>
      <c r="H170" s="248">
        <v>4.1600000000000001</v>
      </c>
      <c r="I170" s="249"/>
      <c r="J170" s="245"/>
      <c r="K170" s="245"/>
      <c r="L170" s="250"/>
      <c r="M170" s="251"/>
      <c r="N170" s="252"/>
      <c r="O170" s="252"/>
      <c r="P170" s="252"/>
      <c r="Q170" s="252"/>
      <c r="R170" s="252"/>
      <c r="S170" s="252"/>
      <c r="T170" s="253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4" t="s">
        <v>148</v>
      </c>
      <c r="AU170" s="254" t="s">
        <v>91</v>
      </c>
      <c r="AV170" s="14" t="s">
        <v>91</v>
      </c>
      <c r="AW170" s="14" t="s">
        <v>36</v>
      </c>
      <c r="AX170" s="14" t="s">
        <v>81</v>
      </c>
      <c r="AY170" s="254" t="s">
        <v>139</v>
      </c>
    </row>
    <row r="171" s="15" customFormat="1">
      <c r="A171" s="15"/>
      <c r="B171" s="255"/>
      <c r="C171" s="256"/>
      <c r="D171" s="235" t="s">
        <v>148</v>
      </c>
      <c r="E171" s="257" t="s">
        <v>1</v>
      </c>
      <c r="F171" s="258" t="s">
        <v>151</v>
      </c>
      <c r="G171" s="256"/>
      <c r="H171" s="259">
        <v>5.96</v>
      </c>
      <c r="I171" s="260"/>
      <c r="J171" s="256"/>
      <c r="K171" s="256"/>
      <c r="L171" s="261"/>
      <c r="M171" s="262"/>
      <c r="N171" s="263"/>
      <c r="O171" s="263"/>
      <c r="P171" s="263"/>
      <c r="Q171" s="263"/>
      <c r="R171" s="263"/>
      <c r="S171" s="263"/>
      <c r="T171" s="264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65" t="s">
        <v>148</v>
      </c>
      <c r="AU171" s="265" t="s">
        <v>91</v>
      </c>
      <c r="AV171" s="15" t="s">
        <v>146</v>
      </c>
      <c r="AW171" s="15" t="s">
        <v>36</v>
      </c>
      <c r="AX171" s="15" t="s">
        <v>89</v>
      </c>
      <c r="AY171" s="265" t="s">
        <v>139</v>
      </c>
    </row>
    <row r="172" s="2" customFormat="1" ht="37.8" customHeight="1">
      <c r="A172" s="40"/>
      <c r="B172" s="41"/>
      <c r="C172" s="220" t="s">
        <v>188</v>
      </c>
      <c r="D172" s="220" t="s">
        <v>141</v>
      </c>
      <c r="E172" s="221" t="s">
        <v>1026</v>
      </c>
      <c r="F172" s="222" t="s">
        <v>1027</v>
      </c>
      <c r="G172" s="223" t="s">
        <v>203</v>
      </c>
      <c r="H172" s="224">
        <v>38.006</v>
      </c>
      <c r="I172" s="225"/>
      <c r="J172" s="226">
        <f>ROUND(I172*H172,2)</f>
        <v>0</v>
      </c>
      <c r="K172" s="222" t="s">
        <v>145</v>
      </c>
      <c r="L172" s="46"/>
      <c r="M172" s="227" t="s">
        <v>1</v>
      </c>
      <c r="N172" s="228" t="s">
        <v>46</v>
      </c>
      <c r="O172" s="93"/>
      <c r="P172" s="229">
        <f>O172*H172</f>
        <v>0</v>
      </c>
      <c r="Q172" s="229">
        <v>0</v>
      </c>
      <c r="R172" s="229">
        <f>Q172*H172</f>
        <v>0</v>
      </c>
      <c r="S172" s="229">
        <v>0</v>
      </c>
      <c r="T172" s="230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31" t="s">
        <v>146</v>
      </c>
      <c r="AT172" s="231" t="s">
        <v>141</v>
      </c>
      <c r="AU172" s="231" t="s">
        <v>91</v>
      </c>
      <c r="AY172" s="19" t="s">
        <v>139</v>
      </c>
      <c r="BE172" s="232">
        <f>IF(N172="základní",J172,0)</f>
        <v>0</v>
      </c>
      <c r="BF172" s="232">
        <f>IF(N172="snížená",J172,0)</f>
        <v>0</v>
      </c>
      <c r="BG172" s="232">
        <f>IF(N172="zákl. přenesená",J172,0)</f>
        <v>0</v>
      </c>
      <c r="BH172" s="232">
        <f>IF(N172="sníž. přenesená",J172,0)</f>
        <v>0</v>
      </c>
      <c r="BI172" s="232">
        <f>IF(N172="nulová",J172,0)</f>
        <v>0</v>
      </c>
      <c r="BJ172" s="19" t="s">
        <v>89</v>
      </c>
      <c r="BK172" s="232">
        <f>ROUND(I172*H172,2)</f>
        <v>0</v>
      </c>
      <c r="BL172" s="19" t="s">
        <v>146</v>
      </c>
      <c r="BM172" s="231" t="s">
        <v>1028</v>
      </c>
    </row>
    <row r="173" s="13" customFormat="1">
      <c r="A173" s="13"/>
      <c r="B173" s="233"/>
      <c r="C173" s="234"/>
      <c r="D173" s="235" t="s">
        <v>148</v>
      </c>
      <c r="E173" s="236" t="s">
        <v>1</v>
      </c>
      <c r="F173" s="237" t="s">
        <v>1022</v>
      </c>
      <c r="G173" s="234"/>
      <c r="H173" s="236" t="s">
        <v>1</v>
      </c>
      <c r="I173" s="238"/>
      <c r="J173" s="234"/>
      <c r="K173" s="234"/>
      <c r="L173" s="239"/>
      <c r="M173" s="240"/>
      <c r="N173" s="241"/>
      <c r="O173" s="241"/>
      <c r="P173" s="241"/>
      <c r="Q173" s="241"/>
      <c r="R173" s="241"/>
      <c r="S173" s="241"/>
      <c r="T173" s="242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3" t="s">
        <v>148</v>
      </c>
      <c r="AU173" s="243" t="s">
        <v>91</v>
      </c>
      <c r="AV173" s="13" t="s">
        <v>89</v>
      </c>
      <c r="AW173" s="13" t="s">
        <v>36</v>
      </c>
      <c r="AX173" s="13" t="s">
        <v>81</v>
      </c>
      <c r="AY173" s="243" t="s">
        <v>139</v>
      </c>
    </row>
    <row r="174" s="13" customFormat="1">
      <c r="A174" s="13"/>
      <c r="B174" s="233"/>
      <c r="C174" s="234"/>
      <c r="D174" s="235" t="s">
        <v>148</v>
      </c>
      <c r="E174" s="236" t="s">
        <v>1</v>
      </c>
      <c r="F174" s="237" t="s">
        <v>1029</v>
      </c>
      <c r="G174" s="234"/>
      <c r="H174" s="236" t="s">
        <v>1</v>
      </c>
      <c r="I174" s="238"/>
      <c r="J174" s="234"/>
      <c r="K174" s="234"/>
      <c r="L174" s="239"/>
      <c r="M174" s="240"/>
      <c r="N174" s="241"/>
      <c r="O174" s="241"/>
      <c r="P174" s="241"/>
      <c r="Q174" s="241"/>
      <c r="R174" s="241"/>
      <c r="S174" s="241"/>
      <c r="T174" s="24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3" t="s">
        <v>148</v>
      </c>
      <c r="AU174" s="243" t="s">
        <v>91</v>
      </c>
      <c r="AV174" s="13" t="s">
        <v>89</v>
      </c>
      <c r="AW174" s="13" t="s">
        <v>36</v>
      </c>
      <c r="AX174" s="13" t="s">
        <v>81</v>
      </c>
      <c r="AY174" s="243" t="s">
        <v>139</v>
      </c>
    </row>
    <row r="175" s="13" customFormat="1">
      <c r="A175" s="13"/>
      <c r="B175" s="233"/>
      <c r="C175" s="234"/>
      <c r="D175" s="235" t="s">
        <v>148</v>
      </c>
      <c r="E175" s="236" t="s">
        <v>1</v>
      </c>
      <c r="F175" s="237" t="s">
        <v>233</v>
      </c>
      <c r="G175" s="234"/>
      <c r="H175" s="236" t="s">
        <v>1</v>
      </c>
      <c r="I175" s="238"/>
      <c r="J175" s="234"/>
      <c r="K175" s="234"/>
      <c r="L175" s="239"/>
      <c r="M175" s="240"/>
      <c r="N175" s="241"/>
      <c r="O175" s="241"/>
      <c r="P175" s="241"/>
      <c r="Q175" s="241"/>
      <c r="R175" s="241"/>
      <c r="S175" s="241"/>
      <c r="T175" s="24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3" t="s">
        <v>148</v>
      </c>
      <c r="AU175" s="243" t="s">
        <v>91</v>
      </c>
      <c r="AV175" s="13" t="s">
        <v>89</v>
      </c>
      <c r="AW175" s="13" t="s">
        <v>36</v>
      </c>
      <c r="AX175" s="13" t="s">
        <v>81</v>
      </c>
      <c r="AY175" s="243" t="s">
        <v>139</v>
      </c>
    </row>
    <row r="176" s="14" customFormat="1">
      <c r="A176" s="14"/>
      <c r="B176" s="244"/>
      <c r="C176" s="245"/>
      <c r="D176" s="235" t="s">
        <v>148</v>
      </c>
      <c r="E176" s="246" t="s">
        <v>1</v>
      </c>
      <c r="F176" s="247" t="s">
        <v>1030</v>
      </c>
      <c r="G176" s="245"/>
      <c r="H176" s="248">
        <v>38.006</v>
      </c>
      <c r="I176" s="249"/>
      <c r="J176" s="245"/>
      <c r="K176" s="245"/>
      <c r="L176" s="250"/>
      <c r="M176" s="251"/>
      <c r="N176" s="252"/>
      <c r="O176" s="252"/>
      <c r="P176" s="252"/>
      <c r="Q176" s="252"/>
      <c r="R176" s="252"/>
      <c r="S176" s="252"/>
      <c r="T176" s="253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4" t="s">
        <v>148</v>
      </c>
      <c r="AU176" s="254" t="s">
        <v>91</v>
      </c>
      <c r="AV176" s="14" t="s">
        <v>91</v>
      </c>
      <c r="AW176" s="14" t="s">
        <v>36</v>
      </c>
      <c r="AX176" s="14" t="s">
        <v>81</v>
      </c>
      <c r="AY176" s="254" t="s">
        <v>139</v>
      </c>
    </row>
    <row r="177" s="15" customFormat="1">
      <c r="A177" s="15"/>
      <c r="B177" s="255"/>
      <c r="C177" s="256"/>
      <c r="D177" s="235" t="s">
        <v>148</v>
      </c>
      <c r="E177" s="257" t="s">
        <v>1</v>
      </c>
      <c r="F177" s="258" t="s">
        <v>151</v>
      </c>
      <c r="G177" s="256"/>
      <c r="H177" s="259">
        <v>38.006</v>
      </c>
      <c r="I177" s="260"/>
      <c r="J177" s="256"/>
      <c r="K177" s="256"/>
      <c r="L177" s="261"/>
      <c r="M177" s="262"/>
      <c r="N177" s="263"/>
      <c r="O177" s="263"/>
      <c r="P177" s="263"/>
      <c r="Q177" s="263"/>
      <c r="R177" s="263"/>
      <c r="S177" s="263"/>
      <c r="T177" s="264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65" t="s">
        <v>148</v>
      </c>
      <c r="AU177" s="265" t="s">
        <v>91</v>
      </c>
      <c r="AV177" s="15" t="s">
        <v>146</v>
      </c>
      <c r="AW177" s="15" t="s">
        <v>36</v>
      </c>
      <c r="AX177" s="15" t="s">
        <v>89</v>
      </c>
      <c r="AY177" s="265" t="s">
        <v>139</v>
      </c>
    </row>
    <row r="178" s="2" customFormat="1" ht="33" customHeight="1">
      <c r="A178" s="40"/>
      <c r="B178" s="41"/>
      <c r="C178" s="220" t="s">
        <v>200</v>
      </c>
      <c r="D178" s="220" t="s">
        <v>141</v>
      </c>
      <c r="E178" s="221" t="s">
        <v>1031</v>
      </c>
      <c r="F178" s="222" t="s">
        <v>1032</v>
      </c>
      <c r="G178" s="223" t="s">
        <v>203</v>
      </c>
      <c r="H178" s="224">
        <v>38.006</v>
      </c>
      <c r="I178" s="225"/>
      <c r="J178" s="226">
        <f>ROUND(I178*H178,2)</f>
        <v>0</v>
      </c>
      <c r="K178" s="222" t="s">
        <v>145</v>
      </c>
      <c r="L178" s="46"/>
      <c r="M178" s="227" t="s">
        <v>1</v>
      </c>
      <c r="N178" s="228" t="s">
        <v>46</v>
      </c>
      <c r="O178" s="93"/>
      <c r="P178" s="229">
        <f>O178*H178</f>
        <v>0</v>
      </c>
      <c r="Q178" s="229">
        <v>0</v>
      </c>
      <c r="R178" s="229">
        <f>Q178*H178</f>
        <v>0</v>
      </c>
      <c r="S178" s="229">
        <v>0</v>
      </c>
      <c r="T178" s="230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31" t="s">
        <v>146</v>
      </c>
      <c r="AT178" s="231" t="s">
        <v>141</v>
      </c>
      <c r="AU178" s="231" t="s">
        <v>91</v>
      </c>
      <c r="AY178" s="19" t="s">
        <v>139</v>
      </c>
      <c r="BE178" s="232">
        <f>IF(N178="základní",J178,0)</f>
        <v>0</v>
      </c>
      <c r="BF178" s="232">
        <f>IF(N178="snížená",J178,0)</f>
        <v>0</v>
      </c>
      <c r="BG178" s="232">
        <f>IF(N178="zákl. přenesená",J178,0)</f>
        <v>0</v>
      </c>
      <c r="BH178" s="232">
        <f>IF(N178="sníž. přenesená",J178,0)</f>
        <v>0</v>
      </c>
      <c r="BI178" s="232">
        <f>IF(N178="nulová",J178,0)</f>
        <v>0</v>
      </c>
      <c r="BJ178" s="19" t="s">
        <v>89</v>
      </c>
      <c r="BK178" s="232">
        <f>ROUND(I178*H178,2)</f>
        <v>0</v>
      </c>
      <c r="BL178" s="19" t="s">
        <v>146</v>
      </c>
      <c r="BM178" s="231" t="s">
        <v>1033</v>
      </c>
    </row>
    <row r="179" s="13" customFormat="1">
      <c r="A179" s="13"/>
      <c r="B179" s="233"/>
      <c r="C179" s="234"/>
      <c r="D179" s="235" t="s">
        <v>148</v>
      </c>
      <c r="E179" s="236" t="s">
        <v>1</v>
      </c>
      <c r="F179" s="237" t="s">
        <v>1022</v>
      </c>
      <c r="G179" s="234"/>
      <c r="H179" s="236" t="s">
        <v>1</v>
      </c>
      <c r="I179" s="238"/>
      <c r="J179" s="234"/>
      <c r="K179" s="234"/>
      <c r="L179" s="239"/>
      <c r="M179" s="240"/>
      <c r="N179" s="241"/>
      <c r="O179" s="241"/>
      <c r="P179" s="241"/>
      <c r="Q179" s="241"/>
      <c r="R179" s="241"/>
      <c r="S179" s="241"/>
      <c r="T179" s="24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3" t="s">
        <v>148</v>
      </c>
      <c r="AU179" s="243" t="s">
        <v>91</v>
      </c>
      <c r="AV179" s="13" t="s">
        <v>89</v>
      </c>
      <c r="AW179" s="13" t="s">
        <v>36</v>
      </c>
      <c r="AX179" s="13" t="s">
        <v>81</v>
      </c>
      <c r="AY179" s="243" t="s">
        <v>139</v>
      </c>
    </row>
    <row r="180" s="13" customFormat="1">
      <c r="A180" s="13"/>
      <c r="B180" s="233"/>
      <c r="C180" s="234"/>
      <c r="D180" s="235" t="s">
        <v>148</v>
      </c>
      <c r="E180" s="236" t="s">
        <v>1</v>
      </c>
      <c r="F180" s="237" t="s">
        <v>239</v>
      </c>
      <c r="G180" s="234"/>
      <c r="H180" s="236" t="s">
        <v>1</v>
      </c>
      <c r="I180" s="238"/>
      <c r="J180" s="234"/>
      <c r="K180" s="234"/>
      <c r="L180" s="239"/>
      <c r="M180" s="240"/>
      <c r="N180" s="241"/>
      <c r="O180" s="241"/>
      <c r="P180" s="241"/>
      <c r="Q180" s="241"/>
      <c r="R180" s="241"/>
      <c r="S180" s="241"/>
      <c r="T180" s="242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3" t="s">
        <v>148</v>
      </c>
      <c r="AU180" s="243" t="s">
        <v>91</v>
      </c>
      <c r="AV180" s="13" t="s">
        <v>89</v>
      </c>
      <c r="AW180" s="13" t="s">
        <v>36</v>
      </c>
      <c r="AX180" s="13" t="s">
        <v>81</v>
      </c>
      <c r="AY180" s="243" t="s">
        <v>139</v>
      </c>
    </row>
    <row r="181" s="14" customFormat="1">
      <c r="A181" s="14"/>
      <c r="B181" s="244"/>
      <c r="C181" s="245"/>
      <c r="D181" s="235" t="s">
        <v>148</v>
      </c>
      <c r="E181" s="246" t="s">
        <v>1</v>
      </c>
      <c r="F181" s="247" t="s">
        <v>1034</v>
      </c>
      <c r="G181" s="245"/>
      <c r="H181" s="248">
        <v>1.6759999999999999</v>
      </c>
      <c r="I181" s="249"/>
      <c r="J181" s="245"/>
      <c r="K181" s="245"/>
      <c r="L181" s="250"/>
      <c r="M181" s="251"/>
      <c r="N181" s="252"/>
      <c r="O181" s="252"/>
      <c r="P181" s="252"/>
      <c r="Q181" s="252"/>
      <c r="R181" s="252"/>
      <c r="S181" s="252"/>
      <c r="T181" s="253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4" t="s">
        <v>148</v>
      </c>
      <c r="AU181" s="254" t="s">
        <v>91</v>
      </c>
      <c r="AV181" s="14" t="s">
        <v>91</v>
      </c>
      <c r="AW181" s="14" t="s">
        <v>36</v>
      </c>
      <c r="AX181" s="14" t="s">
        <v>81</v>
      </c>
      <c r="AY181" s="254" t="s">
        <v>139</v>
      </c>
    </row>
    <row r="182" s="14" customFormat="1">
      <c r="A182" s="14"/>
      <c r="B182" s="244"/>
      <c r="C182" s="245"/>
      <c r="D182" s="235" t="s">
        <v>148</v>
      </c>
      <c r="E182" s="246" t="s">
        <v>1</v>
      </c>
      <c r="F182" s="247" t="s">
        <v>1035</v>
      </c>
      <c r="G182" s="245"/>
      <c r="H182" s="248">
        <v>3.7730000000000001</v>
      </c>
      <c r="I182" s="249"/>
      <c r="J182" s="245"/>
      <c r="K182" s="245"/>
      <c r="L182" s="250"/>
      <c r="M182" s="251"/>
      <c r="N182" s="252"/>
      <c r="O182" s="252"/>
      <c r="P182" s="252"/>
      <c r="Q182" s="252"/>
      <c r="R182" s="252"/>
      <c r="S182" s="252"/>
      <c r="T182" s="253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4" t="s">
        <v>148</v>
      </c>
      <c r="AU182" s="254" t="s">
        <v>91</v>
      </c>
      <c r="AV182" s="14" t="s">
        <v>91</v>
      </c>
      <c r="AW182" s="14" t="s">
        <v>36</v>
      </c>
      <c r="AX182" s="14" t="s">
        <v>81</v>
      </c>
      <c r="AY182" s="254" t="s">
        <v>139</v>
      </c>
    </row>
    <row r="183" s="14" customFormat="1">
      <c r="A183" s="14"/>
      <c r="B183" s="244"/>
      <c r="C183" s="245"/>
      <c r="D183" s="235" t="s">
        <v>148</v>
      </c>
      <c r="E183" s="246" t="s">
        <v>1</v>
      </c>
      <c r="F183" s="247" t="s">
        <v>1036</v>
      </c>
      <c r="G183" s="245"/>
      <c r="H183" s="248">
        <v>3.504</v>
      </c>
      <c r="I183" s="249"/>
      <c r="J183" s="245"/>
      <c r="K183" s="245"/>
      <c r="L183" s="250"/>
      <c r="M183" s="251"/>
      <c r="N183" s="252"/>
      <c r="O183" s="252"/>
      <c r="P183" s="252"/>
      <c r="Q183" s="252"/>
      <c r="R183" s="252"/>
      <c r="S183" s="252"/>
      <c r="T183" s="253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4" t="s">
        <v>148</v>
      </c>
      <c r="AU183" s="254" t="s">
        <v>91</v>
      </c>
      <c r="AV183" s="14" t="s">
        <v>91</v>
      </c>
      <c r="AW183" s="14" t="s">
        <v>36</v>
      </c>
      <c r="AX183" s="14" t="s">
        <v>81</v>
      </c>
      <c r="AY183" s="254" t="s">
        <v>139</v>
      </c>
    </row>
    <row r="184" s="14" customFormat="1">
      <c r="A184" s="14"/>
      <c r="B184" s="244"/>
      <c r="C184" s="245"/>
      <c r="D184" s="235" t="s">
        <v>148</v>
      </c>
      <c r="E184" s="246" t="s">
        <v>1</v>
      </c>
      <c r="F184" s="247" t="s">
        <v>1037</v>
      </c>
      <c r="G184" s="245"/>
      <c r="H184" s="248">
        <v>3.4369999999999998</v>
      </c>
      <c r="I184" s="249"/>
      <c r="J184" s="245"/>
      <c r="K184" s="245"/>
      <c r="L184" s="250"/>
      <c r="M184" s="251"/>
      <c r="N184" s="252"/>
      <c r="O184" s="252"/>
      <c r="P184" s="252"/>
      <c r="Q184" s="252"/>
      <c r="R184" s="252"/>
      <c r="S184" s="252"/>
      <c r="T184" s="253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4" t="s">
        <v>148</v>
      </c>
      <c r="AU184" s="254" t="s">
        <v>91</v>
      </c>
      <c r="AV184" s="14" t="s">
        <v>91</v>
      </c>
      <c r="AW184" s="14" t="s">
        <v>36</v>
      </c>
      <c r="AX184" s="14" t="s">
        <v>81</v>
      </c>
      <c r="AY184" s="254" t="s">
        <v>139</v>
      </c>
    </row>
    <row r="185" s="14" customFormat="1">
      <c r="A185" s="14"/>
      <c r="B185" s="244"/>
      <c r="C185" s="245"/>
      <c r="D185" s="235" t="s">
        <v>148</v>
      </c>
      <c r="E185" s="246" t="s">
        <v>1</v>
      </c>
      <c r="F185" s="247" t="s">
        <v>1038</v>
      </c>
      <c r="G185" s="245"/>
      <c r="H185" s="248">
        <v>5.1909999999999998</v>
      </c>
      <c r="I185" s="249"/>
      <c r="J185" s="245"/>
      <c r="K185" s="245"/>
      <c r="L185" s="250"/>
      <c r="M185" s="251"/>
      <c r="N185" s="252"/>
      <c r="O185" s="252"/>
      <c r="P185" s="252"/>
      <c r="Q185" s="252"/>
      <c r="R185" s="252"/>
      <c r="S185" s="252"/>
      <c r="T185" s="253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4" t="s">
        <v>148</v>
      </c>
      <c r="AU185" s="254" t="s">
        <v>91</v>
      </c>
      <c r="AV185" s="14" t="s">
        <v>91</v>
      </c>
      <c r="AW185" s="14" t="s">
        <v>36</v>
      </c>
      <c r="AX185" s="14" t="s">
        <v>81</v>
      </c>
      <c r="AY185" s="254" t="s">
        <v>139</v>
      </c>
    </row>
    <row r="186" s="14" customFormat="1">
      <c r="A186" s="14"/>
      <c r="B186" s="244"/>
      <c r="C186" s="245"/>
      <c r="D186" s="235" t="s">
        <v>148</v>
      </c>
      <c r="E186" s="246" t="s">
        <v>1</v>
      </c>
      <c r="F186" s="247" t="s">
        <v>1039</v>
      </c>
      <c r="G186" s="245"/>
      <c r="H186" s="248">
        <v>3.359</v>
      </c>
      <c r="I186" s="249"/>
      <c r="J186" s="245"/>
      <c r="K186" s="245"/>
      <c r="L186" s="250"/>
      <c r="M186" s="251"/>
      <c r="N186" s="252"/>
      <c r="O186" s="252"/>
      <c r="P186" s="252"/>
      <c r="Q186" s="252"/>
      <c r="R186" s="252"/>
      <c r="S186" s="252"/>
      <c r="T186" s="253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4" t="s">
        <v>148</v>
      </c>
      <c r="AU186" s="254" t="s">
        <v>91</v>
      </c>
      <c r="AV186" s="14" t="s">
        <v>91</v>
      </c>
      <c r="AW186" s="14" t="s">
        <v>36</v>
      </c>
      <c r="AX186" s="14" t="s">
        <v>81</v>
      </c>
      <c r="AY186" s="254" t="s">
        <v>139</v>
      </c>
    </row>
    <row r="187" s="14" customFormat="1">
      <c r="A187" s="14"/>
      <c r="B187" s="244"/>
      <c r="C187" s="245"/>
      <c r="D187" s="235" t="s">
        <v>148</v>
      </c>
      <c r="E187" s="246" t="s">
        <v>1</v>
      </c>
      <c r="F187" s="247" t="s">
        <v>1040</v>
      </c>
      <c r="G187" s="245"/>
      <c r="H187" s="248">
        <v>3.4119999999999999</v>
      </c>
      <c r="I187" s="249"/>
      <c r="J187" s="245"/>
      <c r="K187" s="245"/>
      <c r="L187" s="250"/>
      <c r="M187" s="251"/>
      <c r="N187" s="252"/>
      <c r="O187" s="252"/>
      <c r="P187" s="252"/>
      <c r="Q187" s="252"/>
      <c r="R187" s="252"/>
      <c r="S187" s="252"/>
      <c r="T187" s="253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4" t="s">
        <v>148</v>
      </c>
      <c r="AU187" s="254" t="s">
        <v>91</v>
      </c>
      <c r="AV187" s="14" t="s">
        <v>91</v>
      </c>
      <c r="AW187" s="14" t="s">
        <v>36</v>
      </c>
      <c r="AX187" s="14" t="s">
        <v>81</v>
      </c>
      <c r="AY187" s="254" t="s">
        <v>139</v>
      </c>
    </row>
    <row r="188" s="14" customFormat="1">
      <c r="A188" s="14"/>
      <c r="B188" s="244"/>
      <c r="C188" s="245"/>
      <c r="D188" s="235" t="s">
        <v>148</v>
      </c>
      <c r="E188" s="246" t="s">
        <v>1</v>
      </c>
      <c r="F188" s="247" t="s">
        <v>1041</v>
      </c>
      <c r="G188" s="245"/>
      <c r="H188" s="248">
        <v>3.4199999999999999</v>
      </c>
      <c r="I188" s="249"/>
      <c r="J188" s="245"/>
      <c r="K188" s="245"/>
      <c r="L188" s="250"/>
      <c r="M188" s="251"/>
      <c r="N188" s="252"/>
      <c r="O188" s="252"/>
      <c r="P188" s="252"/>
      <c r="Q188" s="252"/>
      <c r="R188" s="252"/>
      <c r="S188" s="252"/>
      <c r="T188" s="253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4" t="s">
        <v>148</v>
      </c>
      <c r="AU188" s="254" t="s">
        <v>91</v>
      </c>
      <c r="AV188" s="14" t="s">
        <v>91</v>
      </c>
      <c r="AW188" s="14" t="s">
        <v>36</v>
      </c>
      <c r="AX188" s="14" t="s">
        <v>81</v>
      </c>
      <c r="AY188" s="254" t="s">
        <v>139</v>
      </c>
    </row>
    <row r="189" s="14" customFormat="1">
      <c r="A189" s="14"/>
      <c r="B189" s="244"/>
      <c r="C189" s="245"/>
      <c r="D189" s="235" t="s">
        <v>148</v>
      </c>
      <c r="E189" s="246" t="s">
        <v>1</v>
      </c>
      <c r="F189" s="247" t="s">
        <v>1042</v>
      </c>
      <c r="G189" s="245"/>
      <c r="H189" s="248">
        <v>3.6659999999999999</v>
      </c>
      <c r="I189" s="249"/>
      <c r="J189" s="245"/>
      <c r="K189" s="245"/>
      <c r="L189" s="250"/>
      <c r="M189" s="251"/>
      <c r="N189" s="252"/>
      <c r="O189" s="252"/>
      <c r="P189" s="252"/>
      <c r="Q189" s="252"/>
      <c r="R189" s="252"/>
      <c r="S189" s="252"/>
      <c r="T189" s="253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4" t="s">
        <v>148</v>
      </c>
      <c r="AU189" s="254" t="s">
        <v>91</v>
      </c>
      <c r="AV189" s="14" t="s">
        <v>91</v>
      </c>
      <c r="AW189" s="14" t="s">
        <v>36</v>
      </c>
      <c r="AX189" s="14" t="s">
        <v>81</v>
      </c>
      <c r="AY189" s="254" t="s">
        <v>139</v>
      </c>
    </row>
    <row r="190" s="13" customFormat="1">
      <c r="A190" s="13"/>
      <c r="B190" s="233"/>
      <c r="C190" s="234"/>
      <c r="D190" s="235" t="s">
        <v>148</v>
      </c>
      <c r="E190" s="236" t="s">
        <v>1</v>
      </c>
      <c r="F190" s="237" t="s">
        <v>251</v>
      </c>
      <c r="G190" s="234"/>
      <c r="H190" s="236" t="s">
        <v>1</v>
      </c>
      <c r="I190" s="238"/>
      <c r="J190" s="234"/>
      <c r="K190" s="234"/>
      <c r="L190" s="239"/>
      <c r="M190" s="240"/>
      <c r="N190" s="241"/>
      <c r="O190" s="241"/>
      <c r="P190" s="241"/>
      <c r="Q190" s="241"/>
      <c r="R190" s="241"/>
      <c r="S190" s="241"/>
      <c r="T190" s="242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3" t="s">
        <v>148</v>
      </c>
      <c r="AU190" s="243" t="s">
        <v>91</v>
      </c>
      <c r="AV190" s="13" t="s">
        <v>89</v>
      </c>
      <c r="AW190" s="13" t="s">
        <v>36</v>
      </c>
      <c r="AX190" s="13" t="s">
        <v>81</v>
      </c>
      <c r="AY190" s="243" t="s">
        <v>139</v>
      </c>
    </row>
    <row r="191" s="14" customFormat="1">
      <c r="A191" s="14"/>
      <c r="B191" s="244"/>
      <c r="C191" s="245"/>
      <c r="D191" s="235" t="s">
        <v>148</v>
      </c>
      <c r="E191" s="246" t="s">
        <v>1</v>
      </c>
      <c r="F191" s="247" t="s">
        <v>1043</v>
      </c>
      <c r="G191" s="245"/>
      <c r="H191" s="248">
        <v>0.56399999999999995</v>
      </c>
      <c r="I191" s="249"/>
      <c r="J191" s="245"/>
      <c r="K191" s="245"/>
      <c r="L191" s="250"/>
      <c r="M191" s="251"/>
      <c r="N191" s="252"/>
      <c r="O191" s="252"/>
      <c r="P191" s="252"/>
      <c r="Q191" s="252"/>
      <c r="R191" s="252"/>
      <c r="S191" s="252"/>
      <c r="T191" s="253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4" t="s">
        <v>148</v>
      </c>
      <c r="AU191" s="254" t="s">
        <v>91</v>
      </c>
      <c r="AV191" s="14" t="s">
        <v>91</v>
      </c>
      <c r="AW191" s="14" t="s">
        <v>36</v>
      </c>
      <c r="AX191" s="14" t="s">
        <v>81</v>
      </c>
      <c r="AY191" s="254" t="s">
        <v>139</v>
      </c>
    </row>
    <row r="192" s="14" customFormat="1">
      <c r="A192" s="14"/>
      <c r="B192" s="244"/>
      <c r="C192" s="245"/>
      <c r="D192" s="235" t="s">
        <v>148</v>
      </c>
      <c r="E192" s="246" t="s">
        <v>1</v>
      </c>
      <c r="F192" s="247" t="s">
        <v>1044</v>
      </c>
      <c r="G192" s="245"/>
      <c r="H192" s="248">
        <v>0.61799999999999999</v>
      </c>
      <c r="I192" s="249"/>
      <c r="J192" s="245"/>
      <c r="K192" s="245"/>
      <c r="L192" s="250"/>
      <c r="M192" s="251"/>
      <c r="N192" s="252"/>
      <c r="O192" s="252"/>
      <c r="P192" s="252"/>
      <c r="Q192" s="252"/>
      <c r="R192" s="252"/>
      <c r="S192" s="252"/>
      <c r="T192" s="253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4" t="s">
        <v>148</v>
      </c>
      <c r="AU192" s="254" t="s">
        <v>91</v>
      </c>
      <c r="AV192" s="14" t="s">
        <v>91</v>
      </c>
      <c r="AW192" s="14" t="s">
        <v>36</v>
      </c>
      <c r="AX192" s="14" t="s">
        <v>81</v>
      </c>
      <c r="AY192" s="254" t="s">
        <v>139</v>
      </c>
    </row>
    <row r="193" s="14" customFormat="1">
      <c r="A193" s="14"/>
      <c r="B193" s="244"/>
      <c r="C193" s="245"/>
      <c r="D193" s="235" t="s">
        <v>148</v>
      </c>
      <c r="E193" s="246" t="s">
        <v>1</v>
      </c>
      <c r="F193" s="247" t="s">
        <v>1045</v>
      </c>
      <c r="G193" s="245"/>
      <c r="H193" s="248">
        <v>0.72899999999999998</v>
      </c>
      <c r="I193" s="249"/>
      <c r="J193" s="245"/>
      <c r="K193" s="245"/>
      <c r="L193" s="250"/>
      <c r="M193" s="251"/>
      <c r="N193" s="252"/>
      <c r="O193" s="252"/>
      <c r="P193" s="252"/>
      <c r="Q193" s="252"/>
      <c r="R193" s="252"/>
      <c r="S193" s="252"/>
      <c r="T193" s="253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4" t="s">
        <v>148</v>
      </c>
      <c r="AU193" s="254" t="s">
        <v>91</v>
      </c>
      <c r="AV193" s="14" t="s">
        <v>91</v>
      </c>
      <c r="AW193" s="14" t="s">
        <v>36</v>
      </c>
      <c r="AX193" s="14" t="s">
        <v>81</v>
      </c>
      <c r="AY193" s="254" t="s">
        <v>139</v>
      </c>
    </row>
    <row r="194" s="14" customFormat="1">
      <c r="A194" s="14"/>
      <c r="B194" s="244"/>
      <c r="C194" s="245"/>
      <c r="D194" s="235" t="s">
        <v>148</v>
      </c>
      <c r="E194" s="246" t="s">
        <v>1</v>
      </c>
      <c r="F194" s="247" t="s">
        <v>1046</v>
      </c>
      <c r="G194" s="245"/>
      <c r="H194" s="248">
        <v>0.70599999999999996</v>
      </c>
      <c r="I194" s="249"/>
      <c r="J194" s="245"/>
      <c r="K194" s="245"/>
      <c r="L194" s="250"/>
      <c r="M194" s="251"/>
      <c r="N194" s="252"/>
      <c r="O194" s="252"/>
      <c r="P194" s="252"/>
      <c r="Q194" s="252"/>
      <c r="R194" s="252"/>
      <c r="S194" s="252"/>
      <c r="T194" s="253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4" t="s">
        <v>148</v>
      </c>
      <c r="AU194" s="254" t="s">
        <v>91</v>
      </c>
      <c r="AV194" s="14" t="s">
        <v>91</v>
      </c>
      <c r="AW194" s="14" t="s">
        <v>36</v>
      </c>
      <c r="AX194" s="14" t="s">
        <v>81</v>
      </c>
      <c r="AY194" s="254" t="s">
        <v>139</v>
      </c>
    </row>
    <row r="195" s="14" customFormat="1">
      <c r="A195" s="14"/>
      <c r="B195" s="244"/>
      <c r="C195" s="245"/>
      <c r="D195" s="235" t="s">
        <v>148</v>
      </c>
      <c r="E195" s="246" t="s">
        <v>1</v>
      </c>
      <c r="F195" s="247" t="s">
        <v>1047</v>
      </c>
      <c r="G195" s="245"/>
      <c r="H195" s="248">
        <v>0.95599999999999996</v>
      </c>
      <c r="I195" s="249"/>
      <c r="J195" s="245"/>
      <c r="K195" s="245"/>
      <c r="L195" s="250"/>
      <c r="M195" s="251"/>
      <c r="N195" s="252"/>
      <c r="O195" s="252"/>
      <c r="P195" s="252"/>
      <c r="Q195" s="252"/>
      <c r="R195" s="252"/>
      <c r="S195" s="252"/>
      <c r="T195" s="253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4" t="s">
        <v>148</v>
      </c>
      <c r="AU195" s="254" t="s">
        <v>91</v>
      </c>
      <c r="AV195" s="14" t="s">
        <v>91</v>
      </c>
      <c r="AW195" s="14" t="s">
        <v>36</v>
      </c>
      <c r="AX195" s="14" t="s">
        <v>81</v>
      </c>
      <c r="AY195" s="254" t="s">
        <v>139</v>
      </c>
    </row>
    <row r="196" s="14" customFormat="1">
      <c r="A196" s="14"/>
      <c r="B196" s="244"/>
      <c r="C196" s="245"/>
      <c r="D196" s="235" t="s">
        <v>148</v>
      </c>
      <c r="E196" s="246" t="s">
        <v>1</v>
      </c>
      <c r="F196" s="247" t="s">
        <v>1048</v>
      </c>
      <c r="G196" s="245"/>
      <c r="H196" s="248">
        <v>1.0580000000000001</v>
      </c>
      <c r="I196" s="249"/>
      <c r="J196" s="245"/>
      <c r="K196" s="245"/>
      <c r="L196" s="250"/>
      <c r="M196" s="251"/>
      <c r="N196" s="252"/>
      <c r="O196" s="252"/>
      <c r="P196" s="252"/>
      <c r="Q196" s="252"/>
      <c r="R196" s="252"/>
      <c r="S196" s="252"/>
      <c r="T196" s="253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4" t="s">
        <v>148</v>
      </c>
      <c r="AU196" s="254" t="s">
        <v>91</v>
      </c>
      <c r="AV196" s="14" t="s">
        <v>91</v>
      </c>
      <c r="AW196" s="14" t="s">
        <v>36</v>
      </c>
      <c r="AX196" s="14" t="s">
        <v>81</v>
      </c>
      <c r="AY196" s="254" t="s">
        <v>139</v>
      </c>
    </row>
    <row r="197" s="14" customFormat="1">
      <c r="A197" s="14"/>
      <c r="B197" s="244"/>
      <c r="C197" s="245"/>
      <c r="D197" s="235" t="s">
        <v>148</v>
      </c>
      <c r="E197" s="246" t="s">
        <v>1</v>
      </c>
      <c r="F197" s="247" t="s">
        <v>1049</v>
      </c>
      <c r="G197" s="245"/>
      <c r="H197" s="248">
        <v>0.80700000000000005</v>
      </c>
      <c r="I197" s="249"/>
      <c r="J197" s="245"/>
      <c r="K197" s="245"/>
      <c r="L197" s="250"/>
      <c r="M197" s="251"/>
      <c r="N197" s="252"/>
      <c r="O197" s="252"/>
      <c r="P197" s="252"/>
      <c r="Q197" s="252"/>
      <c r="R197" s="252"/>
      <c r="S197" s="252"/>
      <c r="T197" s="253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4" t="s">
        <v>148</v>
      </c>
      <c r="AU197" s="254" t="s">
        <v>91</v>
      </c>
      <c r="AV197" s="14" t="s">
        <v>91</v>
      </c>
      <c r="AW197" s="14" t="s">
        <v>36</v>
      </c>
      <c r="AX197" s="14" t="s">
        <v>81</v>
      </c>
      <c r="AY197" s="254" t="s">
        <v>139</v>
      </c>
    </row>
    <row r="198" s="13" customFormat="1">
      <c r="A198" s="13"/>
      <c r="B198" s="233"/>
      <c r="C198" s="234"/>
      <c r="D198" s="235" t="s">
        <v>148</v>
      </c>
      <c r="E198" s="236" t="s">
        <v>1</v>
      </c>
      <c r="F198" s="237" t="s">
        <v>1050</v>
      </c>
      <c r="G198" s="234"/>
      <c r="H198" s="236" t="s">
        <v>1</v>
      </c>
      <c r="I198" s="238"/>
      <c r="J198" s="234"/>
      <c r="K198" s="234"/>
      <c r="L198" s="239"/>
      <c r="M198" s="240"/>
      <c r="N198" s="241"/>
      <c r="O198" s="241"/>
      <c r="P198" s="241"/>
      <c r="Q198" s="241"/>
      <c r="R198" s="241"/>
      <c r="S198" s="241"/>
      <c r="T198" s="242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3" t="s">
        <v>148</v>
      </c>
      <c r="AU198" s="243" t="s">
        <v>91</v>
      </c>
      <c r="AV198" s="13" t="s">
        <v>89</v>
      </c>
      <c r="AW198" s="13" t="s">
        <v>36</v>
      </c>
      <c r="AX198" s="13" t="s">
        <v>81</v>
      </c>
      <c r="AY198" s="243" t="s">
        <v>139</v>
      </c>
    </row>
    <row r="199" s="14" customFormat="1">
      <c r="A199" s="14"/>
      <c r="B199" s="244"/>
      <c r="C199" s="245"/>
      <c r="D199" s="235" t="s">
        <v>148</v>
      </c>
      <c r="E199" s="246" t="s">
        <v>1</v>
      </c>
      <c r="F199" s="247" t="s">
        <v>1051</v>
      </c>
      <c r="G199" s="245"/>
      <c r="H199" s="248">
        <v>12.464</v>
      </c>
      <c r="I199" s="249"/>
      <c r="J199" s="245"/>
      <c r="K199" s="245"/>
      <c r="L199" s="250"/>
      <c r="M199" s="251"/>
      <c r="N199" s="252"/>
      <c r="O199" s="252"/>
      <c r="P199" s="252"/>
      <c r="Q199" s="252"/>
      <c r="R199" s="252"/>
      <c r="S199" s="252"/>
      <c r="T199" s="253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4" t="s">
        <v>148</v>
      </c>
      <c r="AU199" s="254" t="s">
        <v>91</v>
      </c>
      <c r="AV199" s="14" t="s">
        <v>91</v>
      </c>
      <c r="AW199" s="14" t="s">
        <v>36</v>
      </c>
      <c r="AX199" s="14" t="s">
        <v>81</v>
      </c>
      <c r="AY199" s="254" t="s">
        <v>139</v>
      </c>
    </row>
    <row r="200" s="13" customFormat="1">
      <c r="A200" s="13"/>
      <c r="B200" s="233"/>
      <c r="C200" s="234"/>
      <c r="D200" s="235" t="s">
        <v>148</v>
      </c>
      <c r="E200" s="236" t="s">
        <v>1</v>
      </c>
      <c r="F200" s="237" t="s">
        <v>1052</v>
      </c>
      <c r="G200" s="234"/>
      <c r="H200" s="236" t="s">
        <v>1</v>
      </c>
      <c r="I200" s="238"/>
      <c r="J200" s="234"/>
      <c r="K200" s="234"/>
      <c r="L200" s="239"/>
      <c r="M200" s="240"/>
      <c r="N200" s="241"/>
      <c r="O200" s="241"/>
      <c r="P200" s="241"/>
      <c r="Q200" s="241"/>
      <c r="R200" s="241"/>
      <c r="S200" s="241"/>
      <c r="T200" s="242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3" t="s">
        <v>148</v>
      </c>
      <c r="AU200" s="243" t="s">
        <v>91</v>
      </c>
      <c r="AV200" s="13" t="s">
        <v>89</v>
      </c>
      <c r="AW200" s="13" t="s">
        <v>36</v>
      </c>
      <c r="AX200" s="13" t="s">
        <v>81</v>
      </c>
      <c r="AY200" s="243" t="s">
        <v>139</v>
      </c>
    </row>
    <row r="201" s="14" customFormat="1">
      <c r="A201" s="14"/>
      <c r="B201" s="244"/>
      <c r="C201" s="245"/>
      <c r="D201" s="235" t="s">
        <v>148</v>
      </c>
      <c r="E201" s="246" t="s">
        <v>1</v>
      </c>
      <c r="F201" s="247" t="s">
        <v>1053</v>
      </c>
      <c r="G201" s="245"/>
      <c r="H201" s="248">
        <v>4.2469999999999999</v>
      </c>
      <c r="I201" s="249"/>
      <c r="J201" s="245"/>
      <c r="K201" s="245"/>
      <c r="L201" s="250"/>
      <c r="M201" s="251"/>
      <c r="N201" s="252"/>
      <c r="O201" s="252"/>
      <c r="P201" s="252"/>
      <c r="Q201" s="252"/>
      <c r="R201" s="252"/>
      <c r="S201" s="252"/>
      <c r="T201" s="253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4" t="s">
        <v>148</v>
      </c>
      <c r="AU201" s="254" t="s">
        <v>91</v>
      </c>
      <c r="AV201" s="14" t="s">
        <v>91</v>
      </c>
      <c r="AW201" s="14" t="s">
        <v>36</v>
      </c>
      <c r="AX201" s="14" t="s">
        <v>81</v>
      </c>
      <c r="AY201" s="254" t="s">
        <v>139</v>
      </c>
    </row>
    <row r="202" s="13" customFormat="1">
      <c r="A202" s="13"/>
      <c r="B202" s="233"/>
      <c r="C202" s="234"/>
      <c r="D202" s="235" t="s">
        <v>148</v>
      </c>
      <c r="E202" s="236" t="s">
        <v>1</v>
      </c>
      <c r="F202" s="237" t="s">
        <v>1054</v>
      </c>
      <c r="G202" s="234"/>
      <c r="H202" s="236" t="s">
        <v>1</v>
      </c>
      <c r="I202" s="238"/>
      <c r="J202" s="234"/>
      <c r="K202" s="234"/>
      <c r="L202" s="239"/>
      <c r="M202" s="240"/>
      <c r="N202" s="241"/>
      <c r="O202" s="241"/>
      <c r="P202" s="241"/>
      <c r="Q202" s="241"/>
      <c r="R202" s="241"/>
      <c r="S202" s="241"/>
      <c r="T202" s="242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3" t="s">
        <v>148</v>
      </c>
      <c r="AU202" s="243" t="s">
        <v>91</v>
      </c>
      <c r="AV202" s="13" t="s">
        <v>89</v>
      </c>
      <c r="AW202" s="13" t="s">
        <v>36</v>
      </c>
      <c r="AX202" s="13" t="s">
        <v>81</v>
      </c>
      <c r="AY202" s="243" t="s">
        <v>139</v>
      </c>
    </row>
    <row r="203" s="14" customFormat="1">
      <c r="A203" s="14"/>
      <c r="B203" s="244"/>
      <c r="C203" s="245"/>
      <c r="D203" s="235" t="s">
        <v>148</v>
      </c>
      <c r="E203" s="246" t="s">
        <v>1</v>
      </c>
      <c r="F203" s="247" t="s">
        <v>1055</v>
      </c>
      <c r="G203" s="245"/>
      <c r="H203" s="248">
        <v>11.757</v>
      </c>
      <c r="I203" s="249"/>
      <c r="J203" s="245"/>
      <c r="K203" s="245"/>
      <c r="L203" s="250"/>
      <c r="M203" s="251"/>
      <c r="N203" s="252"/>
      <c r="O203" s="252"/>
      <c r="P203" s="252"/>
      <c r="Q203" s="252"/>
      <c r="R203" s="252"/>
      <c r="S203" s="252"/>
      <c r="T203" s="253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4" t="s">
        <v>148</v>
      </c>
      <c r="AU203" s="254" t="s">
        <v>91</v>
      </c>
      <c r="AV203" s="14" t="s">
        <v>91</v>
      </c>
      <c r="AW203" s="14" t="s">
        <v>36</v>
      </c>
      <c r="AX203" s="14" t="s">
        <v>81</v>
      </c>
      <c r="AY203" s="254" t="s">
        <v>139</v>
      </c>
    </row>
    <row r="204" s="14" customFormat="1">
      <c r="A204" s="14"/>
      <c r="B204" s="244"/>
      <c r="C204" s="245"/>
      <c r="D204" s="235" t="s">
        <v>148</v>
      </c>
      <c r="E204" s="246" t="s">
        <v>1</v>
      </c>
      <c r="F204" s="247" t="s">
        <v>1056</v>
      </c>
      <c r="G204" s="245"/>
      <c r="H204" s="248">
        <v>1.1419999999999999</v>
      </c>
      <c r="I204" s="249"/>
      <c r="J204" s="245"/>
      <c r="K204" s="245"/>
      <c r="L204" s="250"/>
      <c r="M204" s="251"/>
      <c r="N204" s="252"/>
      <c r="O204" s="252"/>
      <c r="P204" s="252"/>
      <c r="Q204" s="252"/>
      <c r="R204" s="252"/>
      <c r="S204" s="252"/>
      <c r="T204" s="253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4" t="s">
        <v>148</v>
      </c>
      <c r="AU204" s="254" t="s">
        <v>91</v>
      </c>
      <c r="AV204" s="14" t="s">
        <v>91</v>
      </c>
      <c r="AW204" s="14" t="s">
        <v>36</v>
      </c>
      <c r="AX204" s="14" t="s">
        <v>81</v>
      </c>
      <c r="AY204" s="254" t="s">
        <v>139</v>
      </c>
    </row>
    <row r="205" s="13" customFormat="1">
      <c r="A205" s="13"/>
      <c r="B205" s="233"/>
      <c r="C205" s="234"/>
      <c r="D205" s="235" t="s">
        <v>148</v>
      </c>
      <c r="E205" s="236" t="s">
        <v>1</v>
      </c>
      <c r="F205" s="237" t="s">
        <v>1023</v>
      </c>
      <c r="G205" s="234"/>
      <c r="H205" s="236" t="s">
        <v>1</v>
      </c>
      <c r="I205" s="238"/>
      <c r="J205" s="234"/>
      <c r="K205" s="234"/>
      <c r="L205" s="239"/>
      <c r="M205" s="240"/>
      <c r="N205" s="241"/>
      <c r="O205" s="241"/>
      <c r="P205" s="241"/>
      <c r="Q205" s="241"/>
      <c r="R205" s="241"/>
      <c r="S205" s="241"/>
      <c r="T205" s="242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3" t="s">
        <v>148</v>
      </c>
      <c r="AU205" s="243" t="s">
        <v>91</v>
      </c>
      <c r="AV205" s="13" t="s">
        <v>89</v>
      </c>
      <c r="AW205" s="13" t="s">
        <v>36</v>
      </c>
      <c r="AX205" s="13" t="s">
        <v>81</v>
      </c>
      <c r="AY205" s="243" t="s">
        <v>139</v>
      </c>
    </row>
    <row r="206" s="13" customFormat="1">
      <c r="A206" s="13"/>
      <c r="B206" s="233"/>
      <c r="C206" s="234"/>
      <c r="D206" s="235" t="s">
        <v>148</v>
      </c>
      <c r="E206" s="236" t="s">
        <v>1</v>
      </c>
      <c r="F206" s="237" t="s">
        <v>1050</v>
      </c>
      <c r="G206" s="234"/>
      <c r="H206" s="236" t="s">
        <v>1</v>
      </c>
      <c r="I206" s="238"/>
      <c r="J206" s="234"/>
      <c r="K206" s="234"/>
      <c r="L206" s="239"/>
      <c r="M206" s="240"/>
      <c r="N206" s="241"/>
      <c r="O206" s="241"/>
      <c r="P206" s="241"/>
      <c r="Q206" s="241"/>
      <c r="R206" s="241"/>
      <c r="S206" s="241"/>
      <c r="T206" s="242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3" t="s">
        <v>148</v>
      </c>
      <c r="AU206" s="243" t="s">
        <v>91</v>
      </c>
      <c r="AV206" s="13" t="s">
        <v>89</v>
      </c>
      <c r="AW206" s="13" t="s">
        <v>36</v>
      </c>
      <c r="AX206" s="13" t="s">
        <v>81</v>
      </c>
      <c r="AY206" s="243" t="s">
        <v>139</v>
      </c>
    </row>
    <row r="207" s="14" customFormat="1">
      <c r="A207" s="14"/>
      <c r="B207" s="244"/>
      <c r="C207" s="245"/>
      <c r="D207" s="235" t="s">
        <v>148</v>
      </c>
      <c r="E207" s="246" t="s">
        <v>1</v>
      </c>
      <c r="F207" s="247" t="s">
        <v>1057</v>
      </c>
      <c r="G207" s="245"/>
      <c r="H207" s="248">
        <v>9.5259999999999998</v>
      </c>
      <c r="I207" s="249"/>
      <c r="J207" s="245"/>
      <c r="K207" s="245"/>
      <c r="L207" s="250"/>
      <c r="M207" s="251"/>
      <c r="N207" s="252"/>
      <c r="O207" s="252"/>
      <c r="P207" s="252"/>
      <c r="Q207" s="252"/>
      <c r="R207" s="252"/>
      <c r="S207" s="252"/>
      <c r="T207" s="253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4" t="s">
        <v>148</v>
      </c>
      <c r="AU207" s="254" t="s">
        <v>91</v>
      </c>
      <c r="AV207" s="14" t="s">
        <v>91</v>
      </c>
      <c r="AW207" s="14" t="s">
        <v>36</v>
      </c>
      <c r="AX207" s="14" t="s">
        <v>81</v>
      </c>
      <c r="AY207" s="254" t="s">
        <v>139</v>
      </c>
    </row>
    <row r="208" s="16" customFormat="1">
      <c r="A208" s="16"/>
      <c r="B208" s="266"/>
      <c r="C208" s="267"/>
      <c r="D208" s="235" t="s">
        <v>148</v>
      </c>
      <c r="E208" s="268" t="s">
        <v>1</v>
      </c>
      <c r="F208" s="269" t="s">
        <v>253</v>
      </c>
      <c r="G208" s="267"/>
      <c r="H208" s="270">
        <v>76.012</v>
      </c>
      <c r="I208" s="271"/>
      <c r="J208" s="267"/>
      <c r="K208" s="267"/>
      <c r="L208" s="272"/>
      <c r="M208" s="273"/>
      <c r="N208" s="274"/>
      <c r="O208" s="274"/>
      <c r="P208" s="274"/>
      <c r="Q208" s="274"/>
      <c r="R208" s="274"/>
      <c r="S208" s="274"/>
      <c r="T208" s="275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T208" s="276" t="s">
        <v>148</v>
      </c>
      <c r="AU208" s="276" t="s">
        <v>91</v>
      </c>
      <c r="AV208" s="16" t="s">
        <v>157</v>
      </c>
      <c r="AW208" s="16" t="s">
        <v>36</v>
      </c>
      <c r="AX208" s="16" t="s">
        <v>81</v>
      </c>
      <c r="AY208" s="276" t="s">
        <v>139</v>
      </c>
    </row>
    <row r="209" s="13" customFormat="1">
      <c r="A209" s="13"/>
      <c r="B209" s="233"/>
      <c r="C209" s="234"/>
      <c r="D209" s="235" t="s">
        <v>148</v>
      </c>
      <c r="E209" s="236" t="s">
        <v>1</v>
      </c>
      <c r="F209" s="237" t="s">
        <v>254</v>
      </c>
      <c r="G209" s="234"/>
      <c r="H209" s="236" t="s">
        <v>1</v>
      </c>
      <c r="I209" s="238"/>
      <c r="J209" s="234"/>
      <c r="K209" s="234"/>
      <c r="L209" s="239"/>
      <c r="M209" s="240"/>
      <c r="N209" s="241"/>
      <c r="O209" s="241"/>
      <c r="P209" s="241"/>
      <c r="Q209" s="241"/>
      <c r="R209" s="241"/>
      <c r="S209" s="241"/>
      <c r="T209" s="242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3" t="s">
        <v>148</v>
      </c>
      <c r="AU209" s="243" t="s">
        <v>91</v>
      </c>
      <c r="AV209" s="13" t="s">
        <v>89</v>
      </c>
      <c r="AW209" s="13" t="s">
        <v>36</v>
      </c>
      <c r="AX209" s="13" t="s">
        <v>81</v>
      </c>
      <c r="AY209" s="243" t="s">
        <v>139</v>
      </c>
    </row>
    <row r="210" s="14" customFormat="1">
      <c r="A210" s="14"/>
      <c r="B210" s="244"/>
      <c r="C210" s="245"/>
      <c r="D210" s="235" t="s">
        <v>148</v>
      </c>
      <c r="E210" s="246" t="s">
        <v>1</v>
      </c>
      <c r="F210" s="247" t="s">
        <v>1030</v>
      </c>
      <c r="G210" s="245"/>
      <c r="H210" s="248">
        <v>38.006</v>
      </c>
      <c r="I210" s="249"/>
      <c r="J210" s="245"/>
      <c r="K210" s="245"/>
      <c r="L210" s="250"/>
      <c r="M210" s="251"/>
      <c r="N210" s="252"/>
      <c r="O210" s="252"/>
      <c r="P210" s="252"/>
      <c r="Q210" s="252"/>
      <c r="R210" s="252"/>
      <c r="S210" s="252"/>
      <c r="T210" s="253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4" t="s">
        <v>148</v>
      </c>
      <c r="AU210" s="254" t="s">
        <v>91</v>
      </c>
      <c r="AV210" s="14" t="s">
        <v>91</v>
      </c>
      <c r="AW210" s="14" t="s">
        <v>36</v>
      </c>
      <c r="AX210" s="14" t="s">
        <v>89</v>
      </c>
      <c r="AY210" s="254" t="s">
        <v>139</v>
      </c>
    </row>
    <row r="211" s="2" customFormat="1" ht="33" customHeight="1">
      <c r="A211" s="40"/>
      <c r="B211" s="41"/>
      <c r="C211" s="220" t="s">
        <v>227</v>
      </c>
      <c r="D211" s="220" t="s">
        <v>141</v>
      </c>
      <c r="E211" s="221" t="s">
        <v>228</v>
      </c>
      <c r="F211" s="222" t="s">
        <v>229</v>
      </c>
      <c r="G211" s="223" t="s">
        <v>203</v>
      </c>
      <c r="H211" s="224">
        <v>30.803000000000001</v>
      </c>
      <c r="I211" s="225"/>
      <c r="J211" s="226">
        <f>ROUND(I211*H211,2)</f>
        <v>0</v>
      </c>
      <c r="K211" s="222" t="s">
        <v>145</v>
      </c>
      <c r="L211" s="46"/>
      <c r="M211" s="227" t="s">
        <v>1</v>
      </c>
      <c r="N211" s="228" t="s">
        <v>46</v>
      </c>
      <c r="O211" s="93"/>
      <c r="P211" s="229">
        <f>O211*H211</f>
        <v>0</v>
      </c>
      <c r="Q211" s="229">
        <v>0</v>
      </c>
      <c r="R211" s="229">
        <f>Q211*H211</f>
        <v>0</v>
      </c>
      <c r="S211" s="229">
        <v>0</v>
      </c>
      <c r="T211" s="230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31" t="s">
        <v>146</v>
      </c>
      <c r="AT211" s="231" t="s">
        <v>141</v>
      </c>
      <c r="AU211" s="231" t="s">
        <v>91</v>
      </c>
      <c r="AY211" s="19" t="s">
        <v>139</v>
      </c>
      <c r="BE211" s="232">
        <f>IF(N211="základní",J211,0)</f>
        <v>0</v>
      </c>
      <c r="BF211" s="232">
        <f>IF(N211="snížená",J211,0)</f>
        <v>0</v>
      </c>
      <c r="BG211" s="232">
        <f>IF(N211="zákl. přenesená",J211,0)</f>
        <v>0</v>
      </c>
      <c r="BH211" s="232">
        <f>IF(N211="sníž. přenesená",J211,0)</f>
        <v>0</v>
      </c>
      <c r="BI211" s="232">
        <f>IF(N211="nulová",J211,0)</f>
        <v>0</v>
      </c>
      <c r="BJ211" s="19" t="s">
        <v>89</v>
      </c>
      <c r="BK211" s="232">
        <f>ROUND(I211*H211,2)</f>
        <v>0</v>
      </c>
      <c r="BL211" s="19" t="s">
        <v>146</v>
      </c>
      <c r="BM211" s="231" t="s">
        <v>1058</v>
      </c>
    </row>
    <row r="212" s="13" customFormat="1">
      <c r="A212" s="13"/>
      <c r="B212" s="233"/>
      <c r="C212" s="234"/>
      <c r="D212" s="235" t="s">
        <v>148</v>
      </c>
      <c r="E212" s="236" t="s">
        <v>1</v>
      </c>
      <c r="F212" s="237" t="s">
        <v>1022</v>
      </c>
      <c r="G212" s="234"/>
      <c r="H212" s="236" t="s">
        <v>1</v>
      </c>
      <c r="I212" s="238"/>
      <c r="J212" s="234"/>
      <c r="K212" s="234"/>
      <c r="L212" s="239"/>
      <c r="M212" s="240"/>
      <c r="N212" s="241"/>
      <c r="O212" s="241"/>
      <c r="P212" s="241"/>
      <c r="Q212" s="241"/>
      <c r="R212" s="241"/>
      <c r="S212" s="241"/>
      <c r="T212" s="242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3" t="s">
        <v>148</v>
      </c>
      <c r="AU212" s="243" t="s">
        <v>91</v>
      </c>
      <c r="AV212" s="13" t="s">
        <v>89</v>
      </c>
      <c r="AW212" s="13" t="s">
        <v>36</v>
      </c>
      <c r="AX212" s="13" t="s">
        <v>81</v>
      </c>
      <c r="AY212" s="243" t="s">
        <v>139</v>
      </c>
    </row>
    <row r="213" s="13" customFormat="1">
      <c r="A213" s="13"/>
      <c r="B213" s="233"/>
      <c r="C213" s="234"/>
      <c r="D213" s="235" t="s">
        <v>148</v>
      </c>
      <c r="E213" s="236" t="s">
        <v>1</v>
      </c>
      <c r="F213" s="237" t="s">
        <v>232</v>
      </c>
      <c r="G213" s="234"/>
      <c r="H213" s="236" t="s">
        <v>1</v>
      </c>
      <c r="I213" s="238"/>
      <c r="J213" s="234"/>
      <c r="K213" s="234"/>
      <c r="L213" s="239"/>
      <c r="M213" s="240"/>
      <c r="N213" s="241"/>
      <c r="O213" s="241"/>
      <c r="P213" s="241"/>
      <c r="Q213" s="241"/>
      <c r="R213" s="241"/>
      <c r="S213" s="241"/>
      <c r="T213" s="242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3" t="s">
        <v>148</v>
      </c>
      <c r="AU213" s="243" t="s">
        <v>91</v>
      </c>
      <c r="AV213" s="13" t="s">
        <v>89</v>
      </c>
      <c r="AW213" s="13" t="s">
        <v>36</v>
      </c>
      <c r="AX213" s="13" t="s">
        <v>81</v>
      </c>
      <c r="AY213" s="243" t="s">
        <v>139</v>
      </c>
    </row>
    <row r="214" s="13" customFormat="1">
      <c r="A214" s="13"/>
      <c r="B214" s="233"/>
      <c r="C214" s="234"/>
      <c r="D214" s="235" t="s">
        <v>148</v>
      </c>
      <c r="E214" s="236" t="s">
        <v>1</v>
      </c>
      <c r="F214" s="237" t="s">
        <v>233</v>
      </c>
      <c r="G214" s="234"/>
      <c r="H214" s="236" t="s">
        <v>1</v>
      </c>
      <c r="I214" s="238"/>
      <c r="J214" s="234"/>
      <c r="K214" s="234"/>
      <c r="L214" s="239"/>
      <c r="M214" s="240"/>
      <c r="N214" s="241"/>
      <c r="O214" s="241"/>
      <c r="P214" s="241"/>
      <c r="Q214" s="241"/>
      <c r="R214" s="241"/>
      <c r="S214" s="241"/>
      <c r="T214" s="242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3" t="s">
        <v>148</v>
      </c>
      <c r="AU214" s="243" t="s">
        <v>91</v>
      </c>
      <c r="AV214" s="13" t="s">
        <v>89</v>
      </c>
      <c r="AW214" s="13" t="s">
        <v>36</v>
      </c>
      <c r="AX214" s="13" t="s">
        <v>81</v>
      </c>
      <c r="AY214" s="243" t="s">
        <v>139</v>
      </c>
    </row>
    <row r="215" s="14" customFormat="1">
      <c r="A215" s="14"/>
      <c r="B215" s="244"/>
      <c r="C215" s="245"/>
      <c r="D215" s="235" t="s">
        <v>148</v>
      </c>
      <c r="E215" s="246" t="s">
        <v>1</v>
      </c>
      <c r="F215" s="247" t="s">
        <v>1059</v>
      </c>
      <c r="G215" s="245"/>
      <c r="H215" s="248">
        <v>30.803000000000001</v>
      </c>
      <c r="I215" s="249"/>
      <c r="J215" s="245"/>
      <c r="K215" s="245"/>
      <c r="L215" s="250"/>
      <c r="M215" s="251"/>
      <c r="N215" s="252"/>
      <c r="O215" s="252"/>
      <c r="P215" s="252"/>
      <c r="Q215" s="252"/>
      <c r="R215" s="252"/>
      <c r="S215" s="252"/>
      <c r="T215" s="253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4" t="s">
        <v>148</v>
      </c>
      <c r="AU215" s="254" t="s">
        <v>91</v>
      </c>
      <c r="AV215" s="14" t="s">
        <v>91</v>
      </c>
      <c r="AW215" s="14" t="s">
        <v>36</v>
      </c>
      <c r="AX215" s="14" t="s">
        <v>89</v>
      </c>
      <c r="AY215" s="254" t="s">
        <v>139</v>
      </c>
    </row>
    <row r="216" s="2" customFormat="1" ht="33" customHeight="1">
      <c r="A216" s="40"/>
      <c r="B216" s="41"/>
      <c r="C216" s="220" t="s">
        <v>235</v>
      </c>
      <c r="D216" s="220" t="s">
        <v>141</v>
      </c>
      <c r="E216" s="221" t="s">
        <v>236</v>
      </c>
      <c r="F216" s="222" t="s">
        <v>237</v>
      </c>
      <c r="G216" s="223" t="s">
        <v>203</v>
      </c>
      <c r="H216" s="224">
        <v>30.803000000000001</v>
      </c>
      <c r="I216" s="225"/>
      <c r="J216" s="226">
        <f>ROUND(I216*H216,2)</f>
        <v>0</v>
      </c>
      <c r="K216" s="222" t="s">
        <v>145</v>
      </c>
      <c r="L216" s="46"/>
      <c r="M216" s="227" t="s">
        <v>1</v>
      </c>
      <c r="N216" s="228" t="s">
        <v>46</v>
      </c>
      <c r="O216" s="93"/>
      <c r="P216" s="229">
        <f>O216*H216</f>
        <v>0</v>
      </c>
      <c r="Q216" s="229">
        <v>0</v>
      </c>
      <c r="R216" s="229">
        <f>Q216*H216</f>
        <v>0</v>
      </c>
      <c r="S216" s="229">
        <v>0</v>
      </c>
      <c r="T216" s="230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31" t="s">
        <v>146</v>
      </c>
      <c r="AT216" s="231" t="s">
        <v>141</v>
      </c>
      <c r="AU216" s="231" t="s">
        <v>91</v>
      </c>
      <c r="AY216" s="19" t="s">
        <v>139</v>
      </c>
      <c r="BE216" s="232">
        <f>IF(N216="základní",J216,0)</f>
        <v>0</v>
      </c>
      <c r="BF216" s="232">
        <f>IF(N216="snížená",J216,0)</f>
        <v>0</v>
      </c>
      <c r="BG216" s="232">
        <f>IF(N216="zákl. přenesená",J216,0)</f>
        <v>0</v>
      </c>
      <c r="BH216" s="232">
        <f>IF(N216="sníž. přenesená",J216,0)</f>
        <v>0</v>
      </c>
      <c r="BI216" s="232">
        <f>IF(N216="nulová",J216,0)</f>
        <v>0</v>
      </c>
      <c r="BJ216" s="19" t="s">
        <v>89</v>
      </c>
      <c r="BK216" s="232">
        <f>ROUND(I216*H216,2)</f>
        <v>0</v>
      </c>
      <c r="BL216" s="19" t="s">
        <v>146</v>
      </c>
      <c r="BM216" s="231" t="s">
        <v>1060</v>
      </c>
    </row>
    <row r="217" s="13" customFormat="1">
      <c r="A217" s="13"/>
      <c r="B217" s="233"/>
      <c r="C217" s="234"/>
      <c r="D217" s="235" t="s">
        <v>148</v>
      </c>
      <c r="E217" s="236" t="s">
        <v>1</v>
      </c>
      <c r="F217" s="237" t="s">
        <v>1022</v>
      </c>
      <c r="G217" s="234"/>
      <c r="H217" s="236" t="s">
        <v>1</v>
      </c>
      <c r="I217" s="238"/>
      <c r="J217" s="234"/>
      <c r="K217" s="234"/>
      <c r="L217" s="239"/>
      <c r="M217" s="240"/>
      <c r="N217" s="241"/>
      <c r="O217" s="241"/>
      <c r="P217" s="241"/>
      <c r="Q217" s="241"/>
      <c r="R217" s="241"/>
      <c r="S217" s="241"/>
      <c r="T217" s="242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3" t="s">
        <v>148</v>
      </c>
      <c r="AU217" s="243" t="s">
        <v>91</v>
      </c>
      <c r="AV217" s="13" t="s">
        <v>89</v>
      </c>
      <c r="AW217" s="13" t="s">
        <v>36</v>
      </c>
      <c r="AX217" s="13" t="s">
        <v>81</v>
      </c>
      <c r="AY217" s="243" t="s">
        <v>139</v>
      </c>
    </row>
    <row r="218" s="13" customFormat="1">
      <c r="A218" s="13"/>
      <c r="B218" s="233"/>
      <c r="C218" s="234"/>
      <c r="D218" s="235" t="s">
        <v>148</v>
      </c>
      <c r="E218" s="236" t="s">
        <v>1</v>
      </c>
      <c r="F218" s="237" t="s">
        <v>239</v>
      </c>
      <c r="G218" s="234"/>
      <c r="H218" s="236" t="s">
        <v>1</v>
      </c>
      <c r="I218" s="238"/>
      <c r="J218" s="234"/>
      <c r="K218" s="234"/>
      <c r="L218" s="239"/>
      <c r="M218" s="240"/>
      <c r="N218" s="241"/>
      <c r="O218" s="241"/>
      <c r="P218" s="241"/>
      <c r="Q218" s="241"/>
      <c r="R218" s="241"/>
      <c r="S218" s="241"/>
      <c r="T218" s="242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3" t="s">
        <v>148</v>
      </c>
      <c r="AU218" s="243" t="s">
        <v>91</v>
      </c>
      <c r="AV218" s="13" t="s">
        <v>89</v>
      </c>
      <c r="AW218" s="13" t="s">
        <v>36</v>
      </c>
      <c r="AX218" s="13" t="s">
        <v>81</v>
      </c>
      <c r="AY218" s="243" t="s">
        <v>139</v>
      </c>
    </row>
    <row r="219" s="13" customFormat="1">
      <c r="A219" s="13"/>
      <c r="B219" s="233"/>
      <c r="C219" s="234"/>
      <c r="D219" s="235" t="s">
        <v>148</v>
      </c>
      <c r="E219" s="236" t="s">
        <v>1</v>
      </c>
      <c r="F219" s="237" t="s">
        <v>1061</v>
      </c>
      <c r="G219" s="234"/>
      <c r="H219" s="236" t="s">
        <v>1</v>
      </c>
      <c r="I219" s="238"/>
      <c r="J219" s="234"/>
      <c r="K219" s="234"/>
      <c r="L219" s="239"/>
      <c r="M219" s="240"/>
      <c r="N219" s="241"/>
      <c r="O219" s="241"/>
      <c r="P219" s="241"/>
      <c r="Q219" s="241"/>
      <c r="R219" s="241"/>
      <c r="S219" s="241"/>
      <c r="T219" s="242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3" t="s">
        <v>148</v>
      </c>
      <c r="AU219" s="243" t="s">
        <v>91</v>
      </c>
      <c r="AV219" s="13" t="s">
        <v>89</v>
      </c>
      <c r="AW219" s="13" t="s">
        <v>36</v>
      </c>
      <c r="AX219" s="13" t="s">
        <v>81</v>
      </c>
      <c r="AY219" s="243" t="s">
        <v>139</v>
      </c>
    </row>
    <row r="220" s="14" customFormat="1">
      <c r="A220" s="14"/>
      <c r="B220" s="244"/>
      <c r="C220" s="245"/>
      <c r="D220" s="235" t="s">
        <v>148</v>
      </c>
      <c r="E220" s="246" t="s">
        <v>1</v>
      </c>
      <c r="F220" s="247" t="s">
        <v>1062</v>
      </c>
      <c r="G220" s="245"/>
      <c r="H220" s="248">
        <v>27.712</v>
      </c>
      <c r="I220" s="249"/>
      <c r="J220" s="245"/>
      <c r="K220" s="245"/>
      <c r="L220" s="250"/>
      <c r="M220" s="251"/>
      <c r="N220" s="252"/>
      <c r="O220" s="252"/>
      <c r="P220" s="252"/>
      <c r="Q220" s="252"/>
      <c r="R220" s="252"/>
      <c r="S220" s="252"/>
      <c r="T220" s="253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4" t="s">
        <v>148</v>
      </c>
      <c r="AU220" s="254" t="s">
        <v>91</v>
      </c>
      <c r="AV220" s="14" t="s">
        <v>91</v>
      </c>
      <c r="AW220" s="14" t="s">
        <v>36</v>
      </c>
      <c r="AX220" s="14" t="s">
        <v>81</v>
      </c>
      <c r="AY220" s="254" t="s">
        <v>139</v>
      </c>
    </row>
    <row r="221" s="13" customFormat="1">
      <c r="A221" s="13"/>
      <c r="B221" s="233"/>
      <c r="C221" s="234"/>
      <c r="D221" s="235" t="s">
        <v>148</v>
      </c>
      <c r="E221" s="236" t="s">
        <v>1</v>
      </c>
      <c r="F221" s="237" t="s">
        <v>251</v>
      </c>
      <c r="G221" s="234"/>
      <c r="H221" s="236" t="s">
        <v>1</v>
      </c>
      <c r="I221" s="238"/>
      <c r="J221" s="234"/>
      <c r="K221" s="234"/>
      <c r="L221" s="239"/>
      <c r="M221" s="240"/>
      <c r="N221" s="241"/>
      <c r="O221" s="241"/>
      <c r="P221" s="241"/>
      <c r="Q221" s="241"/>
      <c r="R221" s="241"/>
      <c r="S221" s="241"/>
      <c r="T221" s="242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3" t="s">
        <v>148</v>
      </c>
      <c r="AU221" s="243" t="s">
        <v>91</v>
      </c>
      <c r="AV221" s="13" t="s">
        <v>89</v>
      </c>
      <c r="AW221" s="13" t="s">
        <v>36</v>
      </c>
      <c r="AX221" s="13" t="s">
        <v>81</v>
      </c>
      <c r="AY221" s="243" t="s">
        <v>139</v>
      </c>
    </row>
    <row r="222" s="13" customFormat="1">
      <c r="A222" s="13"/>
      <c r="B222" s="233"/>
      <c r="C222" s="234"/>
      <c r="D222" s="235" t="s">
        <v>148</v>
      </c>
      <c r="E222" s="236" t="s">
        <v>1</v>
      </c>
      <c r="F222" s="237" t="s">
        <v>1061</v>
      </c>
      <c r="G222" s="234"/>
      <c r="H222" s="236" t="s">
        <v>1</v>
      </c>
      <c r="I222" s="238"/>
      <c r="J222" s="234"/>
      <c r="K222" s="234"/>
      <c r="L222" s="239"/>
      <c r="M222" s="240"/>
      <c r="N222" s="241"/>
      <c r="O222" s="241"/>
      <c r="P222" s="241"/>
      <c r="Q222" s="241"/>
      <c r="R222" s="241"/>
      <c r="S222" s="241"/>
      <c r="T222" s="242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3" t="s">
        <v>148</v>
      </c>
      <c r="AU222" s="243" t="s">
        <v>91</v>
      </c>
      <c r="AV222" s="13" t="s">
        <v>89</v>
      </c>
      <c r="AW222" s="13" t="s">
        <v>36</v>
      </c>
      <c r="AX222" s="13" t="s">
        <v>81</v>
      </c>
      <c r="AY222" s="243" t="s">
        <v>139</v>
      </c>
    </row>
    <row r="223" s="14" customFormat="1">
      <c r="A223" s="14"/>
      <c r="B223" s="244"/>
      <c r="C223" s="245"/>
      <c r="D223" s="235" t="s">
        <v>148</v>
      </c>
      <c r="E223" s="246" t="s">
        <v>1</v>
      </c>
      <c r="F223" s="247" t="s">
        <v>1063</v>
      </c>
      <c r="G223" s="245"/>
      <c r="H223" s="248">
        <v>22.010000000000002</v>
      </c>
      <c r="I223" s="249"/>
      <c r="J223" s="245"/>
      <c r="K223" s="245"/>
      <c r="L223" s="250"/>
      <c r="M223" s="251"/>
      <c r="N223" s="252"/>
      <c r="O223" s="252"/>
      <c r="P223" s="252"/>
      <c r="Q223" s="252"/>
      <c r="R223" s="252"/>
      <c r="S223" s="252"/>
      <c r="T223" s="253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4" t="s">
        <v>148</v>
      </c>
      <c r="AU223" s="254" t="s">
        <v>91</v>
      </c>
      <c r="AV223" s="14" t="s">
        <v>91</v>
      </c>
      <c r="AW223" s="14" t="s">
        <v>36</v>
      </c>
      <c r="AX223" s="14" t="s">
        <v>81</v>
      </c>
      <c r="AY223" s="254" t="s">
        <v>139</v>
      </c>
    </row>
    <row r="224" s="14" customFormat="1">
      <c r="A224" s="14"/>
      <c r="B224" s="244"/>
      <c r="C224" s="245"/>
      <c r="D224" s="235" t="s">
        <v>148</v>
      </c>
      <c r="E224" s="246" t="s">
        <v>1</v>
      </c>
      <c r="F224" s="247" t="s">
        <v>1064</v>
      </c>
      <c r="G224" s="245"/>
      <c r="H224" s="248">
        <v>7.3659999999999997</v>
      </c>
      <c r="I224" s="249"/>
      <c r="J224" s="245"/>
      <c r="K224" s="245"/>
      <c r="L224" s="250"/>
      <c r="M224" s="251"/>
      <c r="N224" s="252"/>
      <c r="O224" s="252"/>
      <c r="P224" s="252"/>
      <c r="Q224" s="252"/>
      <c r="R224" s="252"/>
      <c r="S224" s="252"/>
      <c r="T224" s="253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4" t="s">
        <v>148</v>
      </c>
      <c r="AU224" s="254" t="s">
        <v>91</v>
      </c>
      <c r="AV224" s="14" t="s">
        <v>91</v>
      </c>
      <c r="AW224" s="14" t="s">
        <v>36</v>
      </c>
      <c r="AX224" s="14" t="s">
        <v>81</v>
      </c>
      <c r="AY224" s="254" t="s">
        <v>139</v>
      </c>
    </row>
    <row r="225" s="13" customFormat="1">
      <c r="A225" s="13"/>
      <c r="B225" s="233"/>
      <c r="C225" s="234"/>
      <c r="D225" s="235" t="s">
        <v>148</v>
      </c>
      <c r="E225" s="236" t="s">
        <v>1</v>
      </c>
      <c r="F225" s="237" t="s">
        <v>1023</v>
      </c>
      <c r="G225" s="234"/>
      <c r="H225" s="236" t="s">
        <v>1</v>
      </c>
      <c r="I225" s="238"/>
      <c r="J225" s="234"/>
      <c r="K225" s="234"/>
      <c r="L225" s="239"/>
      <c r="M225" s="240"/>
      <c r="N225" s="241"/>
      <c r="O225" s="241"/>
      <c r="P225" s="241"/>
      <c r="Q225" s="241"/>
      <c r="R225" s="241"/>
      <c r="S225" s="241"/>
      <c r="T225" s="242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3" t="s">
        <v>148</v>
      </c>
      <c r="AU225" s="243" t="s">
        <v>91</v>
      </c>
      <c r="AV225" s="13" t="s">
        <v>89</v>
      </c>
      <c r="AW225" s="13" t="s">
        <v>36</v>
      </c>
      <c r="AX225" s="13" t="s">
        <v>81</v>
      </c>
      <c r="AY225" s="243" t="s">
        <v>139</v>
      </c>
    </row>
    <row r="226" s="14" customFormat="1">
      <c r="A226" s="14"/>
      <c r="B226" s="244"/>
      <c r="C226" s="245"/>
      <c r="D226" s="235" t="s">
        <v>148</v>
      </c>
      <c r="E226" s="246" t="s">
        <v>1</v>
      </c>
      <c r="F226" s="247" t="s">
        <v>1065</v>
      </c>
      <c r="G226" s="245"/>
      <c r="H226" s="248">
        <v>4.5179999999999998</v>
      </c>
      <c r="I226" s="249"/>
      <c r="J226" s="245"/>
      <c r="K226" s="245"/>
      <c r="L226" s="250"/>
      <c r="M226" s="251"/>
      <c r="N226" s="252"/>
      <c r="O226" s="252"/>
      <c r="P226" s="252"/>
      <c r="Q226" s="252"/>
      <c r="R226" s="252"/>
      <c r="S226" s="252"/>
      <c r="T226" s="253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4" t="s">
        <v>148</v>
      </c>
      <c r="AU226" s="254" t="s">
        <v>91</v>
      </c>
      <c r="AV226" s="14" t="s">
        <v>91</v>
      </c>
      <c r="AW226" s="14" t="s">
        <v>36</v>
      </c>
      <c r="AX226" s="14" t="s">
        <v>81</v>
      </c>
      <c r="AY226" s="254" t="s">
        <v>139</v>
      </c>
    </row>
    <row r="227" s="16" customFormat="1">
      <c r="A227" s="16"/>
      <c r="B227" s="266"/>
      <c r="C227" s="267"/>
      <c r="D227" s="235" t="s">
        <v>148</v>
      </c>
      <c r="E227" s="268" t="s">
        <v>1</v>
      </c>
      <c r="F227" s="269" t="s">
        <v>253</v>
      </c>
      <c r="G227" s="267"/>
      <c r="H227" s="270">
        <v>61.606000000000002</v>
      </c>
      <c r="I227" s="271"/>
      <c r="J227" s="267"/>
      <c r="K227" s="267"/>
      <c r="L227" s="272"/>
      <c r="M227" s="273"/>
      <c r="N227" s="274"/>
      <c r="O227" s="274"/>
      <c r="P227" s="274"/>
      <c r="Q227" s="274"/>
      <c r="R227" s="274"/>
      <c r="S227" s="274"/>
      <c r="T227" s="275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T227" s="276" t="s">
        <v>148</v>
      </c>
      <c r="AU227" s="276" t="s">
        <v>91</v>
      </c>
      <c r="AV227" s="16" t="s">
        <v>157</v>
      </c>
      <c r="AW227" s="16" t="s">
        <v>36</v>
      </c>
      <c r="AX227" s="16" t="s">
        <v>81</v>
      </c>
      <c r="AY227" s="276" t="s">
        <v>139</v>
      </c>
    </row>
    <row r="228" s="13" customFormat="1">
      <c r="A228" s="13"/>
      <c r="B228" s="233"/>
      <c r="C228" s="234"/>
      <c r="D228" s="235" t="s">
        <v>148</v>
      </c>
      <c r="E228" s="236" t="s">
        <v>1</v>
      </c>
      <c r="F228" s="237" t="s">
        <v>254</v>
      </c>
      <c r="G228" s="234"/>
      <c r="H228" s="236" t="s">
        <v>1</v>
      </c>
      <c r="I228" s="238"/>
      <c r="J228" s="234"/>
      <c r="K228" s="234"/>
      <c r="L228" s="239"/>
      <c r="M228" s="240"/>
      <c r="N228" s="241"/>
      <c r="O228" s="241"/>
      <c r="P228" s="241"/>
      <c r="Q228" s="241"/>
      <c r="R228" s="241"/>
      <c r="S228" s="241"/>
      <c r="T228" s="242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3" t="s">
        <v>148</v>
      </c>
      <c r="AU228" s="243" t="s">
        <v>91</v>
      </c>
      <c r="AV228" s="13" t="s">
        <v>89</v>
      </c>
      <c r="AW228" s="13" t="s">
        <v>36</v>
      </c>
      <c r="AX228" s="13" t="s">
        <v>81</v>
      </c>
      <c r="AY228" s="243" t="s">
        <v>139</v>
      </c>
    </row>
    <row r="229" s="14" customFormat="1">
      <c r="A229" s="14"/>
      <c r="B229" s="244"/>
      <c r="C229" s="245"/>
      <c r="D229" s="235" t="s">
        <v>148</v>
      </c>
      <c r="E229" s="246" t="s">
        <v>1</v>
      </c>
      <c r="F229" s="247" t="s">
        <v>1059</v>
      </c>
      <c r="G229" s="245"/>
      <c r="H229" s="248">
        <v>30.803000000000001</v>
      </c>
      <c r="I229" s="249"/>
      <c r="J229" s="245"/>
      <c r="K229" s="245"/>
      <c r="L229" s="250"/>
      <c r="M229" s="251"/>
      <c r="N229" s="252"/>
      <c r="O229" s="252"/>
      <c r="P229" s="252"/>
      <c r="Q229" s="252"/>
      <c r="R229" s="252"/>
      <c r="S229" s="252"/>
      <c r="T229" s="253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4" t="s">
        <v>148</v>
      </c>
      <c r="AU229" s="254" t="s">
        <v>91</v>
      </c>
      <c r="AV229" s="14" t="s">
        <v>91</v>
      </c>
      <c r="AW229" s="14" t="s">
        <v>36</v>
      </c>
      <c r="AX229" s="14" t="s">
        <v>89</v>
      </c>
      <c r="AY229" s="254" t="s">
        <v>139</v>
      </c>
    </row>
    <row r="230" s="2" customFormat="1" ht="21.75" customHeight="1">
      <c r="A230" s="40"/>
      <c r="B230" s="41"/>
      <c r="C230" s="220" t="s">
        <v>255</v>
      </c>
      <c r="D230" s="220" t="s">
        <v>141</v>
      </c>
      <c r="E230" s="221" t="s">
        <v>261</v>
      </c>
      <c r="F230" s="222" t="s">
        <v>262</v>
      </c>
      <c r="G230" s="223" t="s">
        <v>263</v>
      </c>
      <c r="H230" s="224">
        <v>270.50099999999998</v>
      </c>
      <c r="I230" s="225"/>
      <c r="J230" s="226">
        <f>ROUND(I230*H230,2)</f>
        <v>0</v>
      </c>
      <c r="K230" s="222" t="s">
        <v>145</v>
      </c>
      <c r="L230" s="46"/>
      <c r="M230" s="227" t="s">
        <v>1</v>
      </c>
      <c r="N230" s="228" t="s">
        <v>46</v>
      </c>
      <c r="O230" s="93"/>
      <c r="P230" s="229">
        <f>O230*H230</f>
        <v>0</v>
      </c>
      <c r="Q230" s="229">
        <v>0.00199</v>
      </c>
      <c r="R230" s="229">
        <f>Q230*H230</f>
        <v>0.53829698999999998</v>
      </c>
      <c r="S230" s="229">
        <v>0</v>
      </c>
      <c r="T230" s="230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31" t="s">
        <v>146</v>
      </c>
      <c r="AT230" s="231" t="s">
        <v>141</v>
      </c>
      <c r="AU230" s="231" t="s">
        <v>91</v>
      </c>
      <c r="AY230" s="19" t="s">
        <v>139</v>
      </c>
      <c r="BE230" s="232">
        <f>IF(N230="základní",J230,0)</f>
        <v>0</v>
      </c>
      <c r="BF230" s="232">
        <f>IF(N230="snížená",J230,0)</f>
        <v>0</v>
      </c>
      <c r="BG230" s="232">
        <f>IF(N230="zákl. přenesená",J230,0)</f>
        <v>0</v>
      </c>
      <c r="BH230" s="232">
        <f>IF(N230="sníž. přenesená",J230,0)</f>
        <v>0</v>
      </c>
      <c r="BI230" s="232">
        <f>IF(N230="nulová",J230,0)</f>
        <v>0</v>
      </c>
      <c r="BJ230" s="19" t="s">
        <v>89</v>
      </c>
      <c r="BK230" s="232">
        <f>ROUND(I230*H230,2)</f>
        <v>0</v>
      </c>
      <c r="BL230" s="19" t="s">
        <v>146</v>
      </c>
      <c r="BM230" s="231" t="s">
        <v>1066</v>
      </c>
    </row>
    <row r="231" s="13" customFormat="1">
      <c r="A231" s="13"/>
      <c r="B231" s="233"/>
      <c r="C231" s="234"/>
      <c r="D231" s="235" t="s">
        <v>148</v>
      </c>
      <c r="E231" s="236" t="s">
        <v>1</v>
      </c>
      <c r="F231" s="237" t="s">
        <v>1022</v>
      </c>
      <c r="G231" s="234"/>
      <c r="H231" s="236" t="s">
        <v>1</v>
      </c>
      <c r="I231" s="238"/>
      <c r="J231" s="234"/>
      <c r="K231" s="234"/>
      <c r="L231" s="239"/>
      <c r="M231" s="240"/>
      <c r="N231" s="241"/>
      <c r="O231" s="241"/>
      <c r="P231" s="241"/>
      <c r="Q231" s="241"/>
      <c r="R231" s="241"/>
      <c r="S231" s="241"/>
      <c r="T231" s="242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3" t="s">
        <v>148</v>
      </c>
      <c r="AU231" s="243" t="s">
        <v>91</v>
      </c>
      <c r="AV231" s="13" t="s">
        <v>89</v>
      </c>
      <c r="AW231" s="13" t="s">
        <v>36</v>
      </c>
      <c r="AX231" s="13" t="s">
        <v>81</v>
      </c>
      <c r="AY231" s="243" t="s">
        <v>139</v>
      </c>
    </row>
    <row r="232" s="13" customFormat="1">
      <c r="A232" s="13"/>
      <c r="B232" s="233"/>
      <c r="C232" s="234"/>
      <c r="D232" s="235" t="s">
        <v>148</v>
      </c>
      <c r="E232" s="236" t="s">
        <v>1</v>
      </c>
      <c r="F232" s="237" t="s">
        <v>239</v>
      </c>
      <c r="G232" s="234"/>
      <c r="H232" s="236" t="s">
        <v>1</v>
      </c>
      <c r="I232" s="238"/>
      <c r="J232" s="234"/>
      <c r="K232" s="234"/>
      <c r="L232" s="239"/>
      <c r="M232" s="240"/>
      <c r="N232" s="241"/>
      <c r="O232" s="241"/>
      <c r="P232" s="241"/>
      <c r="Q232" s="241"/>
      <c r="R232" s="241"/>
      <c r="S232" s="241"/>
      <c r="T232" s="242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3" t="s">
        <v>148</v>
      </c>
      <c r="AU232" s="243" t="s">
        <v>91</v>
      </c>
      <c r="AV232" s="13" t="s">
        <v>89</v>
      </c>
      <c r="AW232" s="13" t="s">
        <v>36</v>
      </c>
      <c r="AX232" s="13" t="s">
        <v>81</v>
      </c>
      <c r="AY232" s="243" t="s">
        <v>139</v>
      </c>
    </row>
    <row r="233" s="13" customFormat="1">
      <c r="A233" s="13"/>
      <c r="B233" s="233"/>
      <c r="C233" s="234"/>
      <c r="D233" s="235" t="s">
        <v>148</v>
      </c>
      <c r="E233" s="236" t="s">
        <v>1</v>
      </c>
      <c r="F233" s="237" t="s">
        <v>1061</v>
      </c>
      <c r="G233" s="234"/>
      <c r="H233" s="236" t="s">
        <v>1</v>
      </c>
      <c r="I233" s="238"/>
      <c r="J233" s="234"/>
      <c r="K233" s="234"/>
      <c r="L233" s="239"/>
      <c r="M233" s="240"/>
      <c r="N233" s="241"/>
      <c r="O233" s="241"/>
      <c r="P233" s="241"/>
      <c r="Q233" s="241"/>
      <c r="R233" s="241"/>
      <c r="S233" s="241"/>
      <c r="T233" s="242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3" t="s">
        <v>148</v>
      </c>
      <c r="AU233" s="243" t="s">
        <v>91</v>
      </c>
      <c r="AV233" s="13" t="s">
        <v>89</v>
      </c>
      <c r="AW233" s="13" t="s">
        <v>36</v>
      </c>
      <c r="AX233" s="13" t="s">
        <v>81</v>
      </c>
      <c r="AY233" s="243" t="s">
        <v>139</v>
      </c>
    </row>
    <row r="234" s="14" customFormat="1">
      <c r="A234" s="14"/>
      <c r="B234" s="244"/>
      <c r="C234" s="245"/>
      <c r="D234" s="235" t="s">
        <v>148</v>
      </c>
      <c r="E234" s="246" t="s">
        <v>1</v>
      </c>
      <c r="F234" s="247" t="s">
        <v>1067</v>
      </c>
      <c r="G234" s="245"/>
      <c r="H234" s="248">
        <v>46.186999999999998</v>
      </c>
      <c r="I234" s="249"/>
      <c r="J234" s="245"/>
      <c r="K234" s="245"/>
      <c r="L234" s="250"/>
      <c r="M234" s="251"/>
      <c r="N234" s="252"/>
      <c r="O234" s="252"/>
      <c r="P234" s="252"/>
      <c r="Q234" s="252"/>
      <c r="R234" s="252"/>
      <c r="S234" s="252"/>
      <c r="T234" s="253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4" t="s">
        <v>148</v>
      </c>
      <c r="AU234" s="254" t="s">
        <v>91</v>
      </c>
      <c r="AV234" s="14" t="s">
        <v>91</v>
      </c>
      <c r="AW234" s="14" t="s">
        <v>36</v>
      </c>
      <c r="AX234" s="14" t="s">
        <v>81</v>
      </c>
      <c r="AY234" s="254" t="s">
        <v>139</v>
      </c>
    </row>
    <row r="235" s="13" customFormat="1">
      <c r="A235" s="13"/>
      <c r="B235" s="233"/>
      <c r="C235" s="234"/>
      <c r="D235" s="235" t="s">
        <v>148</v>
      </c>
      <c r="E235" s="236" t="s">
        <v>1</v>
      </c>
      <c r="F235" s="237" t="s">
        <v>251</v>
      </c>
      <c r="G235" s="234"/>
      <c r="H235" s="236" t="s">
        <v>1</v>
      </c>
      <c r="I235" s="238"/>
      <c r="J235" s="234"/>
      <c r="K235" s="234"/>
      <c r="L235" s="239"/>
      <c r="M235" s="240"/>
      <c r="N235" s="241"/>
      <c r="O235" s="241"/>
      <c r="P235" s="241"/>
      <c r="Q235" s="241"/>
      <c r="R235" s="241"/>
      <c r="S235" s="241"/>
      <c r="T235" s="242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3" t="s">
        <v>148</v>
      </c>
      <c r="AU235" s="243" t="s">
        <v>91</v>
      </c>
      <c r="AV235" s="13" t="s">
        <v>89</v>
      </c>
      <c r="AW235" s="13" t="s">
        <v>36</v>
      </c>
      <c r="AX235" s="13" t="s">
        <v>81</v>
      </c>
      <c r="AY235" s="243" t="s">
        <v>139</v>
      </c>
    </row>
    <row r="236" s="13" customFormat="1">
      <c r="A236" s="13"/>
      <c r="B236" s="233"/>
      <c r="C236" s="234"/>
      <c r="D236" s="235" t="s">
        <v>148</v>
      </c>
      <c r="E236" s="236" t="s">
        <v>1</v>
      </c>
      <c r="F236" s="237" t="s">
        <v>1061</v>
      </c>
      <c r="G236" s="234"/>
      <c r="H236" s="236" t="s">
        <v>1</v>
      </c>
      <c r="I236" s="238"/>
      <c r="J236" s="234"/>
      <c r="K236" s="234"/>
      <c r="L236" s="239"/>
      <c r="M236" s="240"/>
      <c r="N236" s="241"/>
      <c r="O236" s="241"/>
      <c r="P236" s="241"/>
      <c r="Q236" s="241"/>
      <c r="R236" s="241"/>
      <c r="S236" s="241"/>
      <c r="T236" s="242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3" t="s">
        <v>148</v>
      </c>
      <c r="AU236" s="243" t="s">
        <v>91</v>
      </c>
      <c r="AV236" s="13" t="s">
        <v>89</v>
      </c>
      <c r="AW236" s="13" t="s">
        <v>36</v>
      </c>
      <c r="AX236" s="13" t="s">
        <v>81</v>
      </c>
      <c r="AY236" s="243" t="s">
        <v>139</v>
      </c>
    </row>
    <row r="237" s="14" customFormat="1">
      <c r="A237" s="14"/>
      <c r="B237" s="244"/>
      <c r="C237" s="245"/>
      <c r="D237" s="235" t="s">
        <v>148</v>
      </c>
      <c r="E237" s="246" t="s">
        <v>1</v>
      </c>
      <c r="F237" s="247" t="s">
        <v>1068</v>
      </c>
      <c r="G237" s="245"/>
      <c r="H237" s="248">
        <v>42.966000000000001</v>
      </c>
      <c r="I237" s="249"/>
      <c r="J237" s="245"/>
      <c r="K237" s="245"/>
      <c r="L237" s="250"/>
      <c r="M237" s="251"/>
      <c r="N237" s="252"/>
      <c r="O237" s="252"/>
      <c r="P237" s="252"/>
      <c r="Q237" s="252"/>
      <c r="R237" s="252"/>
      <c r="S237" s="252"/>
      <c r="T237" s="253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4" t="s">
        <v>148</v>
      </c>
      <c r="AU237" s="254" t="s">
        <v>91</v>
      </c>
      <c r="AV237" s="14" t="s">
        <v>91</v>
      </c>
      <c r="AW237" s="14" t="s">
        <v>36</v>
      </c>
      <c r="AX237" s="14" t="s">
        <v>81</v>
      </c>
      <c r="AY237" s="254" t="s">
        <v>139</v>
      </c>
    </row>
    <row r="238" s="14" customFormat="1">
      <c r="A238" s="14"/>
      <c r="B238" s="244"/>
      <c r="C238" s="245"/>
      <c r="D238" s="235" t="s">
        <v>148</v>
      </c>
      <c r="E238" s="246" t="s">
        <v>1</v>
      </c>
      <c r="F238" s="247" t="s">
        <v>1069</v>
      </c>
      <c r="G238" s="245"/>
      <c r="H238" s="248">
        <v>15.299</v>
      </c>
      <c r="I238" s="249"/>
      <c r="J238" s="245"/>
      <c r="K238" s="245"/>
      <c r="L238" s="250"/>
      <c r="M238" s="251"/>
      <c r="N238" s="252"/>
      <c r="O238" s="252"/>
      <c r="P238" s="252"/>
      <c r="Q238" s="252"/>
      <c r="R238" s="252"/>
      <c r="S238" s="252"/>
      <c r="T238" s="253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4" t="s">
        <v>148</v>
      </c>
      <c r="AU238" s="254" t="s">
        <v>91</v>
      </c>
      <c r="AV238" s="14" t="s">
        <v>91</v>
      </c>
      <c r="AW238" s="14" t="s">
        <v>36</v>
      </c>
      <c r="AX238" s="14" t="s">
        <v>81</v>
      </c>
      <c r="AY238" s="254" t="s">
        <v>139</v>
      </c>
    </row>
    <row r="239" s="13" customFormat="1">
      <c r="A239" s="13"/>
      <c r="B239" s="233"/>
      <c r="C239" s="234"/>
      <c r="D239" s="235" t="s">
        <v>148</v>
      </c>
      <c r="E239" s="236" t="s">
        <v>1</v>
      </c>
      <c r="F239" s="237" t="s">
        <v>1070</v>
      </c>
      <c r="G239" s="234"/>
      <c r="H239" s="236" t="s">
        <v>1</v>
      </c>
      <c r="I239" s="238"/>
      <c r="J239" s="234"/>
      <c r="K239" s="234"/>
      <c r="L239" s="239"/>
      <c r="M239" s="240"/>
      <c r="N239" s="241"/>
      <c r="O239" s="241"/>
      <c r="P239" s="241"/>
      <c r="Q239" s="241"/>
      <c r="R239" s="241"/>
      <c r="S239" s="241"/>
      <c r="T239" s="242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3" t="s">
        <v>148</v>
      </c>
      <c r="AU239" s="243" t="s">
        <v>91</v>
      </c>
      <c r="AV239" s="13" t="s">
        <v>89</v>
      </c>
      <c r="AW239" s="13" t="s">
        <v>36</v>
      </c>
      <c r="AX239" s="13" t="s">
        <v>81</v>
      </c>
      <c r="AY239" s="243" t="s">
        <v>139</v>
      </c>
    </row>
    <row r="240" s="14" customFormat="1">
      <c r="A240" s="14"/>
      <c r="B240" s="244"/>
      <c r="C240" s="245"/>
      <c r="D240" s="235" t="s">
        <v>148</v>
      </c>
      <c r="E240" s="246" t="s">
        <v>1</v>
      </c>
      <c r="F240" s="247" t="s">
        <v>1071</v>
      </c>
      <c r="G240" s="245"/>
      <c r="H240" s="248">
        <v>7.8300000000000001</v>
      </c>
      <c r="I240" s="249"/>
      <c r="J240" s="245"/>
      <c r="K240" s="245"/>
      <c r="L240" s="250"/>
      <c r="M240" s="251"/>
      <c r="N240" s="252"/>
      <c r="O240" s="252"/>
      <c r="P240" s="252"/>
      <c r="Q240" s="252"/>
      <c r="R240" s="252"/>
      <c r="S240" s="252"/>
      <c r="T240" s="253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4" t="s">
        <v>148</v>
      </c>
      <c r="AU240" s="254" t="s">
        <v>91</v>
      </c>
      <c r="AV240" s="14" t="s">
        <v>91</v>
      </c>
      <c r="AW240" s="14" t="s">
        <v>36</v>
      </c>
      <c r="AX240" s="14" t="s">
        <v>81</v>
      </c>
      <c r="AY240" s="254" t="s">
        <v>139</v>
      </c>
    </row>
    <row r="241" s="16" customFormat="1">
      <c r="A241" s="16"/>
      <c r="B241" s="266"/>
      <c r="C241" s="267"/>
      <c r="D241" s="235" t="s">
        <v>148</v>
      </c>
      <c r="E241" s="268" t="s">
        <v>1</v>
      </c>
      <c r="F241" s="269" t="s">
        <v>253</v>
      </c>
      <c r="G241" s="267"/>
      <c r="H241" s="270">
        <v>112.282</v>
      </c>
      <c r="I241" s="271"/>
      <c r="J241" s="267"/>
      <c r="K241" s="267"/>
      <c r="L241" s="272"/>
      <c r="M241" s="273"/>
      <c r="N241" s="274"/>
      <c r="O241" s="274"/>
      <c r="P241" s="274"/>
      <c r="Q241" s="274"/>
      <c r="R241" s="274"/>
      <c r="S241" s="274"/>
      <c r="T241" s="275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T241" s="276" t="s">
        <v>148</v>
      </c>
      <c r="AU241" s="276" t="s">
        <v>91</v>
      </c>
      <c r="AV241" s="16" t="s">
        <v>157</v>
      </c>
      <c r="AW241" s="16" t="s">
        <v>36</v>
      </c>
      <c r="AX241" s="16" t="s">
        <v>81</v>
      </c>
      <c r="AY241" s="276" t="s">
        <v>139</v>
      </c>
    </row>
    <row r="242" s="13" customFormat="1">
      <c r="A242" s="13"/>
      <c r="B242" s="233"/>
      <c r="C242" s="234"/>
      <c r="D242" s="235" t="s">
        <v>148</v>
      </c>
      <c r="E242" s="236" t="s">
        <v>1</v>
      </c>
      <c r="F242" s="237" t="s">
        <v>1022</v>
      </c>
      <c r="G242" s="234"/>
      <c r="H242" s="236" t="s">
        <v>1</v>
      </c>
      <c r="I242" s="238"/>
      <c r="J242" s="234"/>
      <c r="K242" s="234"/>
      <c r="L242" s="239"/>
      <c r="M242" s="240"/>
      <c r="N242" s="241"/>
      <c r="O242" s="241"/>
      <c r="P242" s="241"/>
      <c r="Q242" s="241"/>
      <c r="R242" s="241"/>
      <c r="S242" s="241"/>
      <c r="T242" s="242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3" t="s">
        <v>148</v>
      </c>
      <c r="AU242" s="243" t="s">
        <v>91</v>
      </c>
      <c r="AV242" s="13" t="s">
        <v>89</v>
      </c>
      <c r="AW242" s="13" t="s">
        <v>36</v>
      </c>
      <c r="AX242" s="13" t="s">
        <v>81</v>
      </c>
      <c r="AY242" s="243" t="s">
        <v>139</v>
      </c>
    </row>
    <row r="243" s="13" customFormat="1">
      <c r="A243" s="13"/>
      <c r="B243" s="233"/>
      <c r="C243" s="234"/>
      <c r="D243" s="235" t="s">
        <v>148</v>
      </c>
      <c r="E243" s="236" t="s">
        <v>1</v>
      </c>
      <c r="F243" s="237" t="s">
        <v>239</v>
      </c>
      <c r="G243" s="234"/>
      <c r="H243" s="236" t="s">
        <v>1</v>
      </c>
      <c r="I243" s="238"/>
      <c r="J243" s="234"/>
      <c r="K243" s="234"/>
      <c r="L243" s="239"/>
      <c r="M243" s="240"/>
      <c r="N243" s="241"/>
      <c r="O243" s="241"/>
      <c r="P243" s="241"/>
      <c r="Q243" s="241"/>
      <c r="R243" s="241"/>
      <c r="S243" s="241"/>
      <c r="T243" s="242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3" t="s">
        <v>148</v>
      </c>
      <c r="AU243" s="243" t="s">
        <v>91</v>
      </c>
      <c r="AV243" s="13" t="s">
        <v>89</v>
      </c>
      <c r="AW243" s="13" t="s">
        <v>36</v>
      </c>
      <c r="AX243" s="13" t="s">
        <v>81</v>
      </c>
      <c r="AY243" s="243" t="s">
        <v>139</v>
      </c>
    </row>
    <row r="244" s="14" customFormat="1">
      <c r="A244" s="14"/>
      <c r="B244" s="244"/>
      <c r="C244" s="245"/>
      <c r="D244" s="235" t="s">
        <v>148</v>
      </c>
      <c r="E244" s="246" t="s">
        <v>1</v>
      </c>
      <c r="F244" s="247" t="s">
        <v>1072</v>
      </c>
      <c r="G244" s="245"/>
      <c r="H244" s="248">
        <v>3.3530000000000002</v>
      </c>
      <c r="I244" s="249"/>
      <c r="J244" s="245"/>
      <c r="K244" s="245"/>
      <c r="L244" s="250"/>
      <c r="M244" s="251"/>
      <c r="N244" s="252"/>
      <c r="O244" s="252"/>
      <c r="P244" s="252"/>
      <c r="Q244" s="252"/>
      <c r="R244" s="252"/>
      <c r="S244" s="252"/>
      <c r="T244" s="253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4" t="s">
        <v>148</v>
      </c>
      <c r="AU244" s="254" t="s">
        <v>91</v>
      </c>
      <c r="AV244" s="14" t="s">
        <v>91</v>
      </c>
      <c r="AW244" s="14" t="s">
        <v>36</v>
      </c>
      <c r="AX244" s="14" t="s">
        <v>81</v>
      </c>
      <c r="AY244" s="254" t="s">
        <v>139</v>
      </c>
    </row>
    <row r="245" s="14" customFormat="1">
      <c r="A245" s="14"/>
      <c r="B245" s="244"/>
      <c r="C245" s="245"/>
      <c r="D245" s="235" t="s">
        <v>148</v>
      </c>
      <c r="E245" s="246" t="s">
        <v>1</v>
      </c>
      <c r="F245" s="247" t="s">
        <v>1073</v>
      </c>
      <c r="G245" s="245"/>
      <c r="H245" s="248">
        <v>7.5460000000000003</v>
      </c>
      <c r="I245" s="249"/>
      <c r="J245" s="245"/>
      <c r="K245" s="245"/>
      <c r="L245" s="250"/>
      <c r="M245" s="251"/>
      <c r="N245" s="252"/>
      <c r="O245" s="252"/>
      <c r="P245" s="252"/>
      <c r="Q245" s="252"/>
      <c r="R245" s="252"/>
      <c r="S245" s="252"/>
      <c r="T245" s="253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54" t="s">
        <v>148</v>
      </c>
      <c r="AU245" s="254" t="s">
        <v>91</v>
      </c>
      <c r="AV245" s="14" t="s">
        <v>91</v>
      </c>
      <c r="AW245" s="14" t="s">
        <v>36</v>
      </c>
      <c r="AX245" s="14" t="s">
        <v>81</v>
      </c>
      <c r="AY245" s="254" t="s">
        <v>139</v>
      </c>
    </row>
    <row r="246" s="14" customFormat="1">
      <c r="A246" s="14"/>
      <c r="B246" s="244"/>
      <c r="C246" s="245"/>
      <c r="D246" s="235" t="s">
        <v>148</v>
      </c>
      <c r="E246" s="246" t="s">
        <v>1</v>
      </c>
      <c r="F246" s="247" t="s">
        <v>1074</v>
      </c>
      <c r="G246" s="245"/>
      <c r="H246" s="248">
        <v>7.0069999999999997</v>
      </c>
      <c r="I246" s="249"/>
      <c r="J246" s="245"/>
      <c r="K246" s="245"/>
      <c r="L246" s="250"/>
      <c r="M246" s="251"/>
      <c r="N246" s="252"/>
      <c r="O246" s="252"/>
      <c r="P246" s="252"/>
      <c r="Q246" s="252"/>
      <c r="R246" s="252"/>
      <c r="S246" s="252"/>
      <c r="T246" s="253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4" t="s">
        <v>148</v>
      </c>
      <c r="AU246" s="254" t="s">
        <v>91</v>
      </c>
      <c r="AV246" s="14" t="s">
        <v>91</v>
      </c>
      <c r="AW246" s="14" t="s">
        <v>36</v>
      </c>
      <c r="AX246" s="14" t="s">
        <v>81</v>
      </c>
      <c r="AY246" s="254" t="s">
        <v>139</v>
      </c>
    </row>
    <row r="247" s="14" customFormat="1">
      <c r="A247" s="14"/>
      <c r="B247" s="244"/>
      <c r="C247" s="245"/>
      <c r="D247" s="235" t="s">
        <v>148</v>
      </c>
      <c r="E247" s="246" t="s">
        <v>1</v>
      </c>
      <c r="F247" s="247" t="s">
        <v>1075</v>
      </c>
      <c r="G247" s="245"/>
      <c r="H247" s="248">
        <v>6.8739999999999997</v>
      </c>
      <c r="I247" s="249"/>
      <c r="J247" s="245"/>
      <c r="K247" s="245"/>
      <c r="L247" s="250"/>
      <c r="M247" s="251"/>
      <c r="N247" s="252"/>
      <c r="O247" s="252"/>
      <c r="P247" s="252"/>
      <c r="Q247" s="252"/>
      <c r="R247" s="252"/>
      <c r="S247" s="252"/>
      <c r="T247" s="253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4" t="s">
        <v>148</v>
      </c>
      <c r="AU247" s="254" t="s">
        <v>91</v>
      </c>
      <c r="AV247" s="14" t="s">
        <v>91</v>
      </c>
      <c r="AW247" s="14" t="s">
        <v>36</v>
      </c>
      <c r="AX247" s="14" t="s">
        <v>81</v>
      </c>
      <c r="AY247" s="254" t="s">
        <v>139</v>
      </c>
    </row>
    <row r="248" s="14" customFormat="1">
      <c r="A248" s="14"/>
      <c r="B248" s="244"/>
      <c r="C248" s="245"/>
      <c r="D248" s="235" t="s">
        <v>148</v>
      </c>
      <c r="E248" s="246" t="s">
        <v>1</v>
      </c>
      <c r="F248" s="247" t="s">
        <v>1076</v>
      </c>
      <c r="G248" s="245"/>
      <c r="H248" s="248">
        <v>10.382</v>
      </c>
      <c r="I248" s="249"/>
      <c r="J248" s="245"/>
      <c r="K248" s="245"/>
      <c r="L248" s="250"/>
      <c r="M248" s="251"/>
      <c r="N248" s="252"/>
      <c r="O248" s="252"/>
      <c r="P248" s="252"/>
      <c r="Q248" s="252"/>
      <c r="R248" s="252"/>
      <c r="S248" s="252"/>
      <c r="T248" s="253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4" t="s">
        <v>148</v>
      </c>
      <c r="AU248" s="254" t="s">
        <v>91</v>
      </c>
      <c r="AV248" s="14" t="s">
        <v>91</v>
      </c>
      <c r="AW248" s="14" t="s">
        <v>36</v>
      </c>
      <c r="AX248" s="14" t="s">
        <v>81</v>
      </c>
      <c r="AY248" s="254" t="s">
        <v>139</v>
      </c>
    </row>
    <row r="249" s="14" customFormat="1">
      <c r="A249" s="14"/>
      <c r="B249" s="244"/>
      <c r="C249" s="245"/>
      <c r="D249" s="235" t="s">
        <v>148</v>
      </c>
      <c r="E249" s="246" t="s">
        <v>1</v>
      </c>
      <c r="F249" s="247" t="s">
        <v>1077</v>
      </c>
      <c r="G249" s="245"/>
      <c r="H249" s="248">
        <v>6.718</v>
      </c>
      <c r="I249" s="249"/>
      <c r="J249" s="245"/>
      <c r="K249" s="245"/>
      <c r="L249" s="250"/>
      <c r="M249" s="251"/>
      <c r="N249" s="252"/>
      <c r="O249" s="252"/>
      <c r="P249" s="252"/>
      <c r="Q249" s="252"/>
      <c r="R249" s="252"/>
      <c r="S249" s="252"/>
      <c r="T249" s="253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4" t="s">
        <v>148</v>
      </c>
      <c r="AU249" s="254" t="s">
        <v>91</v>
      </c>
      <c r="AV249" s="14" t="s">
        <v>91</v>
      </c>
      <c r="AW249" s="14" t="s">
        <v>36</v>
      </c>
      <c r="AX249" s="14" t="s">
        <v>81</v>
      </c>
      <c r="AY249" s="254" t="s">
        <v>139</v>
      </c>
    </row>
    <row r="250" s="14" customFormat="1">
      <c r="A250" s="14"/>
      <c r="B250" s="244"/>
      <c r="C250" s="245"/>
      <c r="D250" s="235" t="s">
        <v>148</v>
      </c>
      <c r="E250" s="246" t="s">
        <v>1</v>
      </c>
      <c r="F250" s="247" t="s">
        <v>1078</v>
      </c>
      <c r="G250" s="245"/>
      <c r="H250" s="248">
        <v>6.8250000000000002</v>
      </c>
      <c r="I250" s="249"/>
      <c r="J250" s="245"/>
      <c r="K250" s="245"/>
      <c r="L250" s="250"/>
      <c r="M250" s="251"/>
      <c r="N250" s="252"/>
      <c r="O250" s="252"/>
      <c r="P250" s="252"/>
      <c r="Q250" s="252"/>
      <c r="R250" s="252"/>
      <c r="S250" s="252"/>
      <c r="T250" s="253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4" t="s">
        <v>148</v>
      </c>
      <c r="AU250" s="254" t="s">
        <v>91</v>
      </c>
      <c r="AV250" s="14" t="s">
        <v>91</v>
      </c>
      <c r="AW250" s="14" t="s">
        <v>36</v>
      </c>
      <c r="AX250" s="14" t="s">
        <v>81</v>
      </c>
      <c r="AY250" s="254" t="s">
        <v>139</v>
      </c>
    </row>
    <row r="251" s="14" customFormat="1">
      <c r="A251" s="14"/>
      <c r="B251" s="244"/>
      <c r="C251" s="245"/>
      <c r="D251" s="235" t="s">
        <v>148</v>
      </c>
      <c r="E251" s="246" t="s">
        <v>1</v>
      </c>
      <c r="F251" s="247" t="s">
        <v>1079</v>
      </c>
      <c r="G251" s="245"/>
      <c r="H251" s="248">
        <v>6.8399999999999999</v>
      </c>
      <c r="I251" s="249"/>
      <c r="J251" s="245"/>
      <c r="K251" s="245"/>
      <c r="L251" s="250"/>
      <c r="M251" s="251"/>
      <c r="N251" s="252"/>
      <c r="O251" s="252"/>
      <c r="P251" s="252"/>
      <c r="Q251" s="252"/>
      <c r="R251" s="252"/>
      <c r="S251" s="252"/>
      <c r="T251" s="253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4" t="s">
        <v>148</v>
      </c>
      <c r="AU251" s="254" t="s">
        <v>91</v>
      </c>
      <c r="AV251" s="14" t="s">
        <v>91</v>
      </c>
      <c r="AW251" s="14" t="s">
        <v>36</v>
      </c>
      <c r="AX251" s="14" t="s">
        <v>81</v>
      </c>
      <c r="AY251" s="254" t="s">
        <v>139</v>
      </c>
    </row>
    <row r="252" s="14" customFormat="1">
      <c r="A252" s="14"/>
      <c r="B252" s="244"/>
      <c r="C252" s="245"/>
      <c r="D252" s="235" t="s">
        <v>148</v>
      </c>
      <c r="E252" s="246" t="s">
        <v>1</v>
      </c>
      <c r="F252" s="247" t="s">
        <v>1080</v>
      </c>
      <c r="G252" s="245"/>
      <c r="H252" s="248">
        <v>7.3319999999999999</v>
      </c>
      <c r="I252" s="249"/>
      <c r="J252" s="245"/>
      <c r="K252" s="245"/>
      <c r="L252" s="250"/>
      <c r="M252" s="251"/>
      <c r="N252" s="252"/>
      <c r="O252" s="252"/>
      <c r="P252" s="252"/>
      <c r="Q252" s="252"/>
      <c r="R252" s="252"/>
      <c r="S252" s="252"/>
      <c r="T252" s="253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4" t="s">
        <v>148</v>
      </c>
      <c r="AU252" s="254" t="s">
        <v>91</v>
      </c>
      <c r="AV252" s="14" t="s">
        <v>91</v>
      </c>
      <c r="AW252" s="14" t="s">
        <v>36</v>
      </c>
      <c r="AX252" s="14" t="s">
        <v>81</v>
      </c>
      <c r="AY252" s="254" t="s">
        <v>139</v>
      </c>
    </row>
    <row r="253" s="13" customFormat="1">
      <c r="A253" s="13"/>
      <c r="B253" s="233"/>
      <c r="C253" s="234"/>
      <c r="D253" s="235" t="s">
        <v>148</v>
      </c>
      <c r="E253" s="236" t="s">
        <v>1</v>
      </c>
      <c r="F253" s="237" t="s">
        <v>1081</v>
      </c>
      <c r="G253" s="234"/>
      <c r="H253" s="236" t="s">
        <v>1</v>
      </c>
      <c r="I253" s="238"/>
      <c r="J253" s="234"/>
      <c r="K253" s="234"/>
      <c r="L253" s="239"/>
      <c r="M253" s="240"/>
      <c r="N253" s="241"/>
      <c r="O253" s="241"/>
      <c r="P253" s="241"/>
      <c r="Q253" s="241"/>
      <c r="R253" s="241"/>
      <c r="S253" s="241"/>
      <c r="T253" s="242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3" t="s">
        <v>148</v>
      </c>
      <c r="AU253" s="243" t="s">
        <v>91</v>
      </c>
      <c r="AV253" s="13" t="s">
        <v>89</v>
      </c>
      <c r="AW253" s="13" t="s">
        <v>36</v>
      </c>
      <c r="AX253" s="13" t="s">
        <v>81</v>
      </c>
      <c r="AY253" s="243" t="s">
        <v>139</v>
      </c>
    </row>
    <row r="254" s="14" customFormat="1">
      <c r="A254" s="14"/>
      <c r="B254" s="244"/>
      <c r="C254" s="245"/>
      <c r="D254" s="235" t="s">
        <v>148</v>
      </c>
      <c r="E254" s="246" t="s">
        <v>1</v>
      </c>
      <c r="F254" s="247" t="s">
        <v>1082</v>
      </c>
      <c r="G254" s="245"/>
      <c r="H254" s="248">
        <v>1.3999999999999999</v>
      </c>
      <c r="I254" s="249"/>
      <c r="J254" s="245"/>
      <c r="K254" s="245"/>
      <c r="L254" s="250"/>
      <c r="M254" s="251"/>
      <c r="N254" s="252"/>
      <c r="O254" s="252"/>
      <c r="P254" s="252"/>
      <c r="Q254" s="252"/>
      <c r="R254" s="252"/>
      <c r="S254" s="252"/>
      <c r="T254" s="253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4" t="s">
        <v>148</v>
      </c>
      <c r="AU254" s="254" t="s">
        <v>91</v>
      </c>
      <c r="AV254" s="14" t="s">
        <v>91</v>
      </c>
      <c r="AW254" s="14" t="s">
        <v>36</v>
      </c>
      <c r="AX254" s="14" t="s">
        <v>81</v>
      </c>
      <c r="AY254" s="254" t="s">
        <v>139</v>
      </c>
    </row>
    <row r="255" s="14" customFormat="1">
      <c r="A255" s="14"/>
      <c r="B255" s="244"/>
      <c r="C255" s="245"/>
      <c r="D255" s="235" t="s">
        <v>148</v>
      </c>
      <c r="E255" s="246" t="s">
        <v>1</v>
      </c>
      <c r="F255" s="247" t="s">
        <v>1083</v>
      </c>
      <c r="G255" s="245"/>
      <c r="H255" s="248">
        <v>1.536</v>
      </c>
      <c r="I255" s="249"/>
      <c r="J255" s="245"/>
      <c r="K255" s="245"/>
      <c r="L255" s="250"/>
      <c r="M255" s="251"/>
      <c r="N255" s="252"/>
      <c r="O255" s="252"/>
      <c r="P255" s="252"/>
      <c r="Q255" s="252"/>
      <c r="R255" s="252"/>
      <c r="S255" s="252"/>
      <c r="T255" s="253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4" t="s">
        <v>148</v>
      </c>
      <c r="AU255" s="254" t="s">
        <v>91</v>
      </c>
      <c r="AV255" s="14" t="s">
        <v>91</v>
      </c>
      <c r="AW255" s="14" t="s">
        <v>36</v>
      </c>
      <c r="AX255" s="14" t="s">
        <v>81</v>
      </c>
      <c r="AY255" s="254" t="s">
        <v>139</v>
      </c>
    </row>
    <row r="256" s="14" customFormat="1">
      <c r="A256" s="14"/>
      <c r="B256" s="244"/>
      <c r="C256" s="245"/>
      <c r="D256" s="235" t="s">
        <v>148</v>
      </c>
      <c r="E256" s="246" t="s">
        <v>1</v>
      </c>
      <c r="F256" s="247" t="s">
        <v>1084</v>
      </c>
      <c r="G256" s="245"/>
      <c r="H256" s="248">
        <v>1.825</v>
      </c>
      <c r="I256" s="249"/>
      <c r="J256" s="245"/>
      <c r="K256" s="245"/>
      <c r="L256" s="250"/>
      <c r="M256" s="251"/>
      <c r="N256" s="252"/>
      <c r="O256" s="252"/>
      <c r="P256" s="252"/>
      <c r="Q256" s="252"/>
      <c r="R256" s="252"/>
      <c r="S256" s="252"/>
      <c r="T256" s="253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4" t="s">
        <v>148</v>
      </c>
      <c r="AU256" s="254" t="s">
        <v>91</v>
      </c>
      <c r="AV256" s="14" t="s">
        <v>91</v>
      </c>
      <c r="AW256" s="14" t="s">
        <v>36</v>
      </c>
      <c r="AX256" s="14" t="s">
        <v>81</v>
      </c>
      <c r="AY256" s="254" t="s">
        <v>139</v>
      </c>
    </row>
    <row r="257" s="14" customFormat="1">
      <c r="A257" s="14"/>
      <c r="B257" s="244"/>
      <c r="C257" s="245"/>
      <c r="D257" s="235" t="s">
        <v>148</v>
      </c>
      <c r="E257" s="246" t="s">
        <v>1</v>
      </c>
      <c r="F257" s="247" t="s">
        <v>1085</v>
      </c>
      <c r="G257" s="245"/>
      <c r="H257" s="248">
        <v>1.738</v>
      </c>
      <c r="I257" s="249"/>
      <c r="J257" s="245"/>
      <c r="K257" s="245"/>
      <c r="L257" s="250"/>
      <c r="M257" s="251"/>
      <c r="N257" s="252"/>
      <c r="O257" s="252"/>
      <c r="P257" s="252"/>
      <c r="Q257" s="252"/>
      <c r="R257" s="252"/>
      <c r="S257" s="252"/>
      <c r="T257" s="253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4" t="s">
        <v>148</v>
      </c>
      <c r="AU257" s="254" t="s">
        <v>91</v>
      </c>
      <c r="AV257" s="14" t="s">
        <v>91</v>
      </c>
      <c r="AW257" s="14" t="s">
        <v>36</v>
      </c>
      <c r="AX257" s="14" t="s">
        <v>81</v>
      </c>
      <c r="AY257" s="254" t="s">
        <v>139</v>
      </c>
    </row>
    <row r="258" s="14" customFormat="1">
      <c r="A258" s="14"/>
      <c r="B258" s="244"/>
      <c r="C258" s="245"/>
      <c r="D258" s="235" t="s">
        <v>148</v>
      </c>
      <c r="E258" s="246" t="s">
        <v>1</v>
      </c>
      <c r="F258" s="247" t="s">
        <v>1086</v>
      </c>
      <c r="G258" s="245"/>
      <c r="H258" s="248">
        <v>2.3530000000000002</v>
      </c>
      <c r="I258" s="249"/>
      <c r="J258" s="245"/>
      <c r="K258" s="245"/>
      <c r="L258" s="250"/>
      <c r="M258" s="251"/>
      <c r="N258" s="252"/>
      <c r="O258" s="252"/>
      <c r="P258" s="252"/>
      <c r="Q258" s="252"/>
      <c r="R258" s="252"/>
      <c r="S258" s="252"/>
      <c r="T258" s="253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4" t="s">
        <v>148</v>
      </c>
      <c r="AU258" s="254" t="s">
        <v>91</v>
      </c>
      <c r="AV258" s="14" t="s">
        <v>91</v>
      </c>
      <c r="AW258" s="14" t="s">
        <v>36</v>
      </c>
      <c r="AX258" s="14" t="s">
        <v>81</v>
      </c>
      <c r="AY258" s="254" t="s">
        <v>139</v>
      </c>
    </row>
    <row r="259" s="14" customFormat="1">
      <c r="A259" s="14"/>
      <c r="B259" s="244"/>
      <c r="C259" s="245"/>
      <c r="D259" s="235" t="s">
        <v>148</v>
      </c>
      <c r="E259" s="246" t="s">
        <v>1</v>
      </c>
      <c r="F259" s="247" t="s">
        <v>1087</v>
      </c>
      <c r="G259" s="245"/>
      <c r="H259" s="248">
        <v>2.6059999999999999</v>
      </c>
      <c r="I259" s="249"/>
      <c r="J259" s="245"/>
      <c r="K259" s="245"/>
      <c r="L259" s="250"/>
      <c r="M259" s="251"/>
      <c r="N259" s="252"/>
      <c r="O259" s="252"/>
      <c r="P259" s="252"/>
      <c r="Q259" s="252"/>
      <c r="R259" s="252"/>
      <c r="S259" s="252"/>
      <c r="T259" s="253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4" t="s">
        <v>148</v>
      </c>
      <c r="AU259" s="254" t="s">
        <v>91</v>
      </c>
      <c r="AV259" s="14" t="s">
        <v>91</v>
      </c>
      <c r="AW259" s="14" t="s">
        <v>36</v>
      </c>
      <c r="AX259" s="14" t="s">
        <v>81</v>
      </c>
      <c r="AY259" s="254" t="s">
        <v>139</v>
      </c>
    </row>
    <row r="260" s="14" customFormat="1">
      <c r="A260" s="14"/>
      <c r="B260" s="244"/>
      <c r="C260" s="245"/>
      <c r="D260" s="235" t="s">
        <v>148</v>
      </c>
      <c r="E260" s="246" t="s">
        <v>1</v>
      </c>
      <c r="F260" s="247" t="s">
        <v>1088</v>
      </c>
      <c r="G260" s="245"/>
      <c r="H260" s="248">
        <v>2.0009999999999999</v>
      </c>
      <c r="I260" s="249"/>
      <c r="J260" s="245"/>
      <c r="K260" s="245"/>
      <c r="L260" s="250"/>
      <c r="M260" s="251"/>
      <c r="N260" s="252"/>
      <c r="O260" s="252"/>
      <c r="P260" s="252"/>
      <c r="Q260" s="252"/>
      <c r="R260" s="252"/>
      <c r="S260" s="252"/>
      <c r="T260" s="253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4" t="s">
        <v>148</v>
      </c>
      <c r="AU260" s="254" t="s">
        <v>91</v>
      </c>
      <c r="AV260" s="14" t="s">
        <v>91</v>
      </c>
      <c r="AW260" s="14" t="s">
        <v>36</v>
      </c>
      <c r="AX260" s="14" t="s">
        <v>81</v>
      </c>
      <c r="AY260" s="254" t="s">
        <v>139</v>
      </c>
    </row>
    <row r="261" s="13" customFormat="1">
      <c r="A261" s="13"/>
      <c r="B261" s="233"/>
      <c r="C261" s="234"/>
      <c r="D261" s="235" t="s">
        <v>148</v>
      </c>
      <c r="E261" s="236" t="s">
        <v>1</v>
      </c>
      <c r="F261" s="237" t="s">
        <v>1050</v>
      </c>
      <c r="G261" s="234"/>
      <c r="H261" s="236" t="s">
        <v>1</v>
      </c>
      <c r="I261" s="238"/>
      <c r="J261" s="234"/>
      <c r="K261" s="234"/>
      <c r="L261" s="239"/>
      <c r="M261" s="240"/>
      <c r="N261" s="241"/>
      <c r="O261" s="241"/>
      <c r="P261" s="241"/>
      <c r="Q261" s="241"/>
      <c r="R261" s="241"/>
      <c r="S261" s="241"/>
      <c r="T261" s="242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3" t="s">
        <v>148</v>
      </c>
      <c r="AU261" s="243" t="s">
        <v>91</v>
      </c>
      <c r="AV261" s="13" t="s">
        <v>89</v>
      </c>
      <c r="AW261" s="13" t="s">
        <v>36</v>
      </c>
      <c r="AX261" s="13" t="s">
        <v>81</v>
      </c>
      <c r="AY261" s="243" t="s">
        <v>139</v>
      </c>
    </row>
    <row r="262" s="14" customFormat="1">
      <c r="A262" s="14"/>
      <c r="B262" s="244"/>
      <c r="C262" s="245"/>
      <c r="D262" s="235" t="s">
        <v>148</v>
      </c>
      <c r="E262" s="246" t="s">
        <v>1</v>
      </c>
      <c r="F262" s="247" t="s">
        <v>1089</v>
      </c>
      <c r="G262" s="245"/>
      <c r="H262" s="248">
        <v>21.988</v>
      </c>
      <c r="I262" s="249"/>
      <c r="J262" s="245"/>
      <c r="K262" s="245"/>
      <c r="L262" s="250"/>
      <c r="M262" s="251"/>
      <c r="N262" s="252"/>
      <c r="O262" s="252"/>
      <c r="P262" s="252"/>
      <c r="Q262" s="252"/>
      <c r="R262" s="252"/>
      <c r="S262" s="252"/>
      <c r="T262" s="253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4" t="s">
        <v>148</v>
      </c>
      <c r="AU262" s="254" t="s">
        <v>91</v>
      </c>
      <c r="AV262" s="14" t="s">
        <v>91</v>
      </c>
      <c r="AW262" s="14" t="s">
        <v>36</v>
      </c>
      <c r="AX262" s="14" t="s">
        <v>81</v>
      </c>
      <c r="AY262" s="254" t="s">
        <v>139</v>
      </c>
    </row>
    <row r="263" s="13" customFormat="1">
      <c r="A263" s="13"/>
      <c r="B263" s="233"/>
      <c r="C263" s="234"/>
      <c r="D263" s="235" t="s">
        <v>148</v>
      </c>
      <c r="E263" s="236" t="s">
        <v>1</v>
      </c>
      <c r="F263" s="237" t="s">
        <v>1090</v>
      </c>
      <c r="G263" s="234"/>
      <c r="H263" s="236" t="s">
        <v>1</v>
      </c>
      <c r="I263" s="238"/>
      <c r="J263" s="234"/>
      <c r="K263" s="234"/>
      <c r="L263" s="239"/>
      <c r="M263" s="240"/>
      <c r="N263" s="241"/>
      <c r="O263" s="241"/>
      <c r="P263" s="241"/>
      <c r="Q263" s="241"/>
      <c r="R263" s="241"/>
      <c r="S263" s="241"/>
      <c r="T263" s="242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3" t="s">
        <v>148</v>
      </c>
      <c r="AU263" s="243" t="s">
        <v>91</v>
      </c>
      <c r="AV263" s="13" t="s">
        <v>89</v>
      </c>
      <c r="AW263" s="13" t="s">
        <v>36</v>
      </c>
      <c r="AX263" s="13" t="s">
        <v>81</v>
      </c>
      <c r="AY263" s="243" t="s">
        <v>139</v>
      </c>
    </row>
    <row r="264" s="14" customFormat="1">
      <c r="A264" s="14"/>
      <c r="B264" s="244"/>
      <c r="C264" s="245"/>
      <c r="D264" s="235" t="s">
        <v>148</v>
      </c>
      <c r="E264" s="246" t="s">
        <v>1</v>
      </c>
      <c r="F264" s="247" t="s">
        <v>1091</v>
      </c>
      <c r="G264" s="245"/>
      <c r="H264" s="248">
        <v>10.602</v>
      </c>
      <c r="I264" s="249"/>
      <c r="J264" s="245"/>
      <c r="K264" s="245"/>
      <c r="L264" s="250"/>
      <c r="M264" s="251"/>
      <c r="N264" s="252"/>
      <c r="O264" s="252"/>
      <c r="P264" s="252"/>
      <c r="Q264" s="252"/>
      <c r="R264" s="252"/>
      <c r="S264" s="252"/>
      <c r="T264" s="253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54" t="s">
        <v>148</v>
      </c>
      <c r="AU264" s="254" t="s">
        <v>91</v>
      </c>
      <c r="AV264" s="14" t="s">
        <v>91</v>
      </c>
      <c r="AW264" s="14" t="s">
        <v>36</v>
      </c>
      <c r="AX264" s="14" t="s">
        <v>81</v>
      </c>
      <c r="AY264" s="254" t="s">
        <v>139</v>
      </c>
    </row>
    <row r="265" s="13" customFormat="1">
      <c r="A265" s="13"/>
      <c r="B265" s="233"/>
      <c r="C265" s="234"/>
      <c r="D265" s="235" t="s">
        <v>148</v>
      </c>
      <c r="E265" s="236" t="s">
        <v>1</v>
      </c>
      <c r="F265" s="237" t="s">
        <v>1092</v>
      </c>
      <c r="G265" s="234"/>
      <c r="H265" s="236" t="s">
        <v>1</v>
      </c>
      <c r="I265" s="238"/>
      <c r="J265" s="234"/>
      <c r="K265" s="234"/>
      <c r="L265" s="239"/>
      <c r="M265" s="240"/>
      <c r="N265" s="241"/>
      <c r="O265" s="241"/>
      <c r="P265" s="241"/>
      <c r="Q265" s="241"/>
      <c r="R265" s="241"/>
      <c r="S265" s="241"/>
      <c r="T265" s="242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3" t="s">
        <v>148</v>
      </c>
      <c r="AU265" s="243" t="s">
        <v>91</v>
      </c>
      <c r="AV265" s="13" t="s">
        <v>89</v>
      </c>
      <c r="AW265" s="13" t="s">
        <v>36</v>
      </c>
      <c r="AX265" s="13" t="s">
        <v>81</v>
      </c>
      <c r="AY265" s="243" t="s">
        <v>139</v>
      </c>
    </row>
    <row r="266" s="14" customFormat="1">
      <c r="A266" s="14"/>
      <c r="B266" s="244"/>
      <c r="C266" s="245"/>
      <c r="D266" s="235" t="s">
        <v>148</v>
      </c>
      <c r="E266" s="246" t="s">
        <v>1</v>
      </c>
      <c r="F266" s="247" t="s">
        <v>1093</v>
      </c>
      <c r="G266" s="245"/>
      <c r="H266" s="248">
        <v>30.233000000000001</v>
      </c>
      <c r="I266" s="249"/>
      <c r="J266" s="245"/>
      <c r="K266" s="245"/>
      <c r="L266" s="250"/>
      <c r="M266" s="251"/>
      <c r="N266" s="252"/>
      <c r="O266" s="252"/>
      <c r="P266" s="252"/>
      <c r="Q266" s="252"/>
      <c r="R266" s="252"/>
      <c r="S266" s="252"/>
      <c r="T266" s="253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4" t="s">
        <v>148</v>
      </c>
      <c r="AU266" s="254" t="s">
        <v>91</v>
      </c>
      <c r="AV266" s="14" t="s">
        <v>91</v>
      </c>
      <c r="AW266" s="14" t="s">
        <v>36</v>
      </c>
      <c r="AX266" s="14" t="s">
        <v>81</v>
      </c>
      <c r="AY266" s="254" t="s">
        <v>139</v>
      </c>
    </row>
    <row r="267" s="14" customFormat="1">
      <c r="A267" s="14"/>
      <c r="B267" s="244"/>
      <c r="C267" s="245"/>
      <c r="D267" s="235" t="s">
        <v>148</v>
      </c>
      <c r="E267" s="246" t="s">
        <v>1</v>
      </c>
      <c r="F267" s="247" t="s">
        <v>1094</v>
      </c>
      <c r="G267" s="245"/>
      <c r="H267" s="248">
        <v>2.8079999999999998</v>
      </c>
      <c r="I267" s="249"/>
      <c r="J267" s="245"/>
      <c r="K267" s="245"/>
      <c r="L267" s="250"/>
      <c r="M267" s="251"/>
      <c r="N267" s="252"/>
      <c r="O267" s="252"/>
      <c r="P267" s="252"/>
      <c r="Q267" s="252"/>
      <c r="R267" s="252"/>
      <c r="S267" s="252"/>
      <c r="T267" s="253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4" t="s">
        <v>148</v>
      </c>
      <c r="AU267" s="254" t="s">
        <v>91</v>
      </c>
      <c r="AV267" s="14" t="s">
        <v>91</v>
      </c>
      <c r="AW267" s="14" t="s">
        <v>36</v>
      </c>
      <c r="AX267" s="14" t="s">
        <v>81</v>
      </c>
      <c r="AY267" s="254" t="s">
        <v>139</v>
      </c>
    </row>
    <row r="268" s="13" customFormat="1">
      <c r="A268" s="13"/>
      <c r="B268" s="233"/>
      <c r="C268" s="234"/>
      <c r="D268" s="235" t="s">
        <v>148</v>
      </c>
      <c r="E268" s="236" t="s">
        <v>1</v>
      </c>
      <c r="F268" s="237" t="s">
        <v>1070</v>
      </c>
      <c r="G268" s="234"/>
      <c r="H268" s="236" t="s">
        <v>1</v>
      </c>
      <c r="I268" s="238"/>
      <c r="J268" s="234"/>
      <c r="K268" s="234"/>
      <c r="L268" s="239"/>
      <c r="M268" s="240"/>
      <c r="N268" s="241"/>
      <c r="O268" s="241"/>
      <c r="P268" s="241"/>
      <c r="Q268" s="241"/>
      <c r="R268" s="241"/>
      <c r="S268" s="241"/>
      <c r="T268" s="242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3" t="s">
        <v>148</v>
      </c>
      <c r="AU268" s="243" t="s">
        <v>91</v>
      </c>
      <c r="AV268" s="13" t="s">
        <v>89</v>
      </c>
      <c r="AW268" s="13" t="s">
        <v>36</v>
      </c>
      <c r="AX268" s="13" t="s">
        <v>81</v>
      </c>
      <c r="AY268" s="243" t="s">
        <v>139</v>
      </c>
    </row>
    <row r="269" s="13" customFormat="1">
      <c r="A269" s="13"/>
      <c r="B269" s="233"/>
      <c r="C269" s="234"/>
      <c r="D269" s="235" t="s">
        <v>148</v>
      </c>
      <c r="E269" s="236" t="s">
        <v>1</v>
      </c>
      <c r="F269" s="237" t="s">
        <v>1050</v>
      </c>
      <c r="G269" s="234"/>
      <c r="H269" s="236" t="s">
        <v>1</v>
      </c>
      <c r="I269" s="238"/>
      <c r="J269" s="234"/>
      <c r="K269" s="234"/>
      <c r="L269" s="239"/>
      <c r="M269" s="240"/>
      <c r="N269" s="241"/>
      <c r="O269" s="241"/>
      <c r="P269" s="241"/>
      <c r="Q269" s="241"/>
      <c r="R269" s="241"/>
      <c r="S269" s="241"/>
      <c r="T269" s="242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3" t="s">
        <v>148</v>
      </c>
      <c r="AU269" s="243" t="s">
        <v>91</v>
      </c>
      <c r="AV269" s="13" t="s">
        <v>89</v>
      </c>
      <c r="AW269" s="13" t="s">
        <v>36</v>
      </c>
      <c r="AX269" s="13" t="s">
        <v>81</v>
      </c>
      <c r="AY269" s="243" t="s">
        <v>139</v>
      </c>
    </row>
    <row r="270" s="14" customFormat="1">
      <c r="A270" s="14"/>
      <c r="B270" s="244"/>
      <c r="C270" s="245"/>
      <c r="D270" s="235" t="s">
        <v>148</v>
      </c>
      <c r="E270" s="246" t="s">
        <v>1</v>
      </c>
      <c r="F270" s="247" t="s">
        <v>1095</v>
      </c>
      <c r="G270" s="245"/>
      <c r="H270" s="248">
        <v>16.251999999999999</v>
      </c>
      <c r="I270" s="249"/>
      <c r="J270" s="245"/>
      <c r="K270" s="245"/>
      <c r="L270" s="250"/>
      <c r="M270" s="251"/>
      <c r="N270" s="252"/>
      <c r="O270" s="252"/>
      <c r="P270" s="252"/>
      <c r="Q270" s="252"/>
      <c r="R270" s="252"/>
      <c r="S270" s="252"/>
      <c r="T270" s="253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54" t="s">
        <v>148</v>
      </c>
      <c r="AU270" s="254" t="s">
        <v>91</v>
      </c>
      <c r="AV270" s="14" t="s">
        <v>91</v>
      </c>
      <c r="AW270" s="14" t="s">
        <v>36</v>
      </c>
      <c r="AX270" s="14" t="s">
        <v>81</v>
      </c>
      <c r="AY270" s="254" t="s">
        <v>139</v>
      </c>
    </row>
    <row r="271" s="16" customFormat="1">
      <c r="A271" s="16"/>
      <c r="B271" s="266"/>
      <c r="C271" s="267"/>
      <c r="D271" s="235" t="s">
        <v>148</v>
      </c>
      <c r="E271" s="268" t="s">
        <v>1</v>
      </c>
      <c r="F271" s="269" t="s">
        <v>253</v>
      </c>
      <c r="G271" s="267"/>
      <c r="H271" s="270">
        <v>158.21899999999999</v>
      </c>
      <c r="I271" s="271"/>
      <c r="J271" s="267"/>
      <c r="K271" s="267"/>
      <c r="L271" s="272"/>
      <c r="M271" s="273"/>
      <c r="N271" s="274"/>
      <c r="O271" s="274"/>
      <c r="P271" s="274"/>
      <c r="Q271" s="274"/>
      <c r="R271" s="274"/>
      <c r="S271" s="274"/>
      <c r="T271" s="275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T271" s="276" t="s">
        <v>148</v>
      </c>
      <c r="AU271" s="276" t="s">
        <v>91</v>
      </c>
      <c r="AV271" s="16" t="s">
        <v>157</v>
      </c>
      <c r="AW271" s="16" t="s">
        <v>36</v>
      </c>
      <c r="AX271" s="16" t="s">
        <v>81</v>
      </c>
      <c r="AY271" s="276" t="s">
        <v>139</v>
      </c>
    </row>
    <row r="272" s="15" customFormat="1">
      <c r="A272" s="15"/>
      <c r="B272" s="255"/>
      <c r="C272" s="256"/>
      <c r="D272" s="235" t="s">
        <v>148</v>
      </c>
      <c r="E272" s="257" t="s">
        <v>1</v>
      </c>
      <c r="F272" s="258" t="s">
        <v>151</v>
      </c>
      <c r="G272" s="256"/>
      <c r="H272" s="259">
        <v>270.50099999999998</v>
      </c>
      <c r="I272" s="260"/>
      <c r="J272" s="256"/>
      <c r="K272" s="256"/>
      <c r="L272" s="261"/>
      <c r="M272" s="262"/>
      <c r="N272" s="263"/>
      <c r="O272" s="263"/>
      <c r="P272" s="263"/>
      <c r="Q272" s="263"/>
      <c r="R272" s="263"/>
      <c r="S272" s="263"/>
      <c r="T272" s="264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T272" s="265" t="s">
        <v>148</v>
      </c>
      <c r="AU272" s="265" t="s">
        <v>91</v>
      </c>
      <c r="AV272" s="15" t="s">
        <v>146</v>
      </c>
      <c r="AW272" s="15" t="s">
        <v>36</v>
      </c>
      <c r="AX272" s="15" t="s">
        <v>89</v>
      </c>
      <c r="AY272" s="265" t="s">
        <v>139</v>
      </c>
    </row>
    <row r="273" s="2" customFormat="1" ht="24.15" customHeight="1">
      <c r="A273" s="40"/>
      <c r="B273" s="41"/>
      <c r="C273" s="220" t="s">
        <v>8</v>
      </c>
      <c r="D273" s="220" t="s">
        <v>141</v>
      </c>
      <c r="E273" s="221" t="s">
        <v>275</v>
      </c>
      <c r="F273" s="222" t="s">
        <v>276</v>
      </c>
      <c r="G273" s="223" t="s">
        <v>263</v>
      </c>
      <c r="H273" s="224">
        <v>270.50099999999998</v>
      </c>
      <c r="I273" s="225"/>
      <c r="J273" s="226">
        <f>ROUND(I273*H273,2)</f>
        <v>0</v>
      </c>
      <c r="K273" s="222" t="s">
        <v>145</v>
      </c>
      <c r="L273" s="46"/>
      <c r="M273" s="227" t="s">
        <v>1</v>
      </c>
      <c r="N273" s="228" t="s">
        <v>46</v>
      </c>
      <c r="O273" s="93"/>
      <c r="P273" s="229">
        <f>O273*H273</f>
        <v>0</v>
      </c>
      <c r="Q273" s="229">
        <v>0</v>
      </c>
      <c r="R273" s="229">
        <f>Q273*H273</f>
        <v>0</v>
      </c>
      <c r="S273" s="229">
        <v>0</v>
      </c>
      <c r="T273" s="230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31" t="s">
        <v>146</v>
      </c>
      <c r="AT273" s="231" t="s">
        <v>141</v>
      </c>
      <c r="AU273" s="231" t="s">
        <v>91</v>
      </c>
      <c r="AY273" s="19" t="s">
        <v>139</v>
      </c>
      <c r="BE273" s="232">
        <f>IF(N273="základní",J273,0)</f>
        <v>0</v>
      </c>
      <c r="BF273" s="232">
        <f>IF(N273="snížená",J273,0)</f>
        <v>0</v>
      </c>
      <c r="BG273" s="232">
        <f>IF(N273="zákl. přenesená",J273,0)</f>
        <v>0</v>
      </c>
      <c r="BH273" s="232">
        <f>IF(N273="sníž. přenesená",J273,0)</f>
        <v>0</v>
      </c>
      <c r="BI273" s="232">
        <f>IF(N273="nulová",J273,0)</f>
        <v>0</v>
      </c>
      <c r="BJ273" s="19" t="s">
        <v>89</v>
      </c>
      <c r="BK273" s="232">
        <f>ROUND(I273*H273,2)</f>
        <v>0</v>
      </c>
      <c r="BL273" s="19" t="s">
        <v>146</v>
      </c>
      <c r="BM273" s="231" t="s">
        <v>1096</v>
      </c>
    </row>
    <row r="274" s="14" customFormat="1">
      <c r="A274" s="14"/>
      <c r="B274" s="244"/>
      <c r="C274" s="245"/>
      <c r="D274" s="235" t="s">
        <v>148</v>
      </c>
      <c r="E274" s="246" t="s">
        <v>1</v>
      </c>
      <c r="F274" s="247" t="s">
        <v>1097</v>
      </c>
      <c r="G274" s="245"/>
      <c r="H274" s="248">
        <v>270.50099999999998</v>
      </c>
      <c r="I274" s="249"/>
      <c r="J274" s="245"/>
      <c r="K274" s="245"/>
      <c r="L274" s="250"/>
      <c r="M274" s="251"/>
      <c r="N274" s="252"/>
      <c r="O274" s="252"/>
      <c r="P274" s="252"/>
      <c r="Q274" s="252"/>
      <c r="R274" s="252"/>
      <c r="S274" s="252"/>
      <c r="T274" s="253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4" t="s">
        <v>148</v>
      </c>
      <c r="AU274" s="254" t="s">
        <v>91</v>
      </c>
      <c r="AV274" s="14" t="s">
        <v>91</v>
      </c>
      <c r="AW274" s="14" t="s">
        <v>36</v>
      </c>
      <c r="AX274" s="14" t="s">
        <v>89</v>
      </c>
      <c r="AY274" s="254" t="s">
        <v>139</v>
      </c>
    </row>
    <row r="275" s="2" customFormat="1" ht="37.8" customHeight="1">
      <c r="A275" s="40"/>
      <c r="B275" s="41"/>
      <c r="C275" s="220" t="s">
        <v>274</v>
      </c>
      <c r="D275" s="220" t="s">
        <v>141</v>
      </c>
      <c r="E275" s="221" t="s">
        <v>1098</v>
      </c>
      <c r="F275" s="222" t="s">
        <v>1099</v>
      </c>
      <c r="G275" s="223" t="s">
        <v>203</v>
      </c>
      <c r="H275" s="224">
        <v>28.088000000000001</v>
      </c>
      <c r="I275" s="225"/>
      <c r="J275" s="226">
        <f>ROUND(I275*H275,2)</f>
        <v>0</v>
      </c>
      <c r="K275" s="222" t="s">
        <v>145</v>
      </c>
      <c r="L275" s="46"/>
      <c r="M275" s="227" t="s">
        <v>1</v>
      </c>
      <c r="N275" s="228" t="s">
        <v>46</v>
      </c>
      <c r="O275" s="93"/>
      <c r="P275" s="229">
        <f>O275*H275</f>
        <v>0</v>
      </c>
      <c r="Q275" s="229">
        <v>0</v>
      </c>
      <c r="R275" s="229">
        <f>Q275*H275</f>
        <v>0</v>
      </c>
      <c r="S275" s="229">
        <v>0</v>
      </c>
      <c r="T275" s="230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31" t="s">
        <v>146</v>
      </c>
      <c r="AT275" s="231" t="s">
        <v>141</v>
      </c>
      <c r="AU275" s="231" t="s">
        <v>91</v>
      </c>
      <c r="AY275" s="19" t="s">
        <v>139</v>
      </c>
      <c r="BE275" s="232">
        <f>IF(N275="základní",J275,0)</f>
        <v>0</v>
      </c>
      <c r="BF275" s="232">
        <f>IF(N275="snížená",J275,0)</f>
        <v>0</v>
      </c>
      <c r="BG275" s="232">
        <f>IF(N275="zákl. přenesená",J275,0)</f>
        <v>0</v>
      </c>
      <c r="BH275" s="232">
        <f>IF(N275="sníž. přenesená",J275,0)</f>
        <v>0</v>
      </c>
      <c r="BI275" s="232">
        <f>IF(N275="nulová",J275,0)</f>
        <v>0</v>
      </c>
      <c r="BJ275" s="19" t="s">
        <v>89</v>
      </c>
      <c r="BK275" s="232">
        <f>ROUND(I275*H275,2)</f>
        <v>0</v>
      </c>
      <c r="BL275" s="19" t="s">
        <v>146</v>
      </c>
      <c r="BM275" s="231" t="s">
        <v>1100</v>
      </c>
    </row>
    <row r="276" s="13" customFormat="1">
      <c r="A276" s="13"/>
      <c r="B276" s="233"/>
      <c r="C276" s="234"/>
      <c r="D276" s="235" t="s">
        <v>148</v>
      </c>
      <c r="E276" s="236" t="s">
        <v>1</v>
      </c>
      <c r="F276" s="237" t="s">
        <v>1101</v>
      </c>
      <c r="G276" s="234"/>
      <c r="H276" s="236" t="s">
        <v>1</v>
      </c>
      <c r="I276" s="238"/>
      <c r="J276" s="234"/>
      <c r="K276" s="234"/>
      <c r="L276" s="239"/>
      <c r="M276" s="240"/>
      <c r="N276" s="241"/>
      <c r="O276" s="241"/>
      <c r="P276" s="241"/>
      <c r="Q276" s="241"/>
      <c r="R276" s="241"/>
      <c r="S276" s="241"/>
      <c r="T276" s="242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3" t="s">
        <v>148</v>
      </c>
      <c r="AU276" s="243" t="s">
        <v>91</v>
      </c>
      <c r="AV276" s="13" t="s">
        <v>89</v>
      </c>
      <c r="AW276" s="13" t="s">
        <v>36</v>
      </c>
      <c r="AX276" s="13" t="s">
        <v>81</v>
      </c>
      <c r="AY276" s="243" t="s">
        <v>139</v>
      </c>
    </row>
    <row r="277" s="14" customFormat="1">
      <c r="A277" s="14"/>
      <c r="B277" s="244"/>
      <c r="C277" s="245"/>
      <c r="D277" s="235" t="s">
        <v>148</v>
      </c>
      <c r="E277" s="246" t="s">
        <v>1</v>
      </c>
      <c r="F277" s="247" t="s">
        <v>1102</v>
      </c>
      <c r="G277" s="245"/>
      <c r="H277" s="248">
        <v>28.088000000000001</v>
      </c>
      <c r="I277" s="249"/>
      <c r="J277" s="245"/>
      <c r="K277" s="245"/>
      <c r="L277" s="250"/>
      <c r="M277" s="251"/>
      <c r="N277" s="252"/>
      <c r="O277" s="252"/>
      <c r="P277" s="252"/>
      <c r="Q277" s="252"/>
      <c r="R277" s="252"/>
      <c r="S277" s="252"/>
      <c r="T277" s="253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4" t="s">
        <v>148</v>
      </c>
      <c r="AU277" s="254" t="s">
        <v>91</v>
      </c>
      <c r="AV277" s="14" t="s">
        <v>91</v>
      </c>
      <c r="AW277" s="14" t="s">
        <v>36</v>
      </c>
      <c r="AX277" s="14" t="s">
        <v>81</v>
      </c>
      <c r="AY277" s="254" t="s">
        <v>139</v>
      </c>
    </row>
    <row r="278" s="15" customFormat="1">
      <c r="A278" s="15"/>
      <c r="B278" s="255"/>
      <c r="C278" s="256"/>
      <c r="D278" s="235" t="s">
        <v>148</v>
      </c>
      <c r="E278" s="257" t="s">
        <v>1</v>
      </c>
      <c r="F278" s="258" t="s">
        <v>151</v>
      </c>
      <c r="G278" s="256"/>
      <c r="H278" s="259">
        <v>28.088000000000001</v>
      </c>
      <c r="I278" s="260"/>
      <c r="J278" s="256"/>
      <c r="K278" s="256"/>
      <c r="L278" s="261"/>
      <c r="M278" s="262"/>
      <c r="N278" s="263"/>
      <c r="O278" s="263"/>
      <c r="P278" s="263"/>
      <c r="Q278" s="263"/>
      <c r="R278" s="263"/>
      <c r="S278" s="263"/>
      <c r="T278" s="264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T278" s="265" t="s">
        <v>148</v>
      </c>
      <c r="AU278" s="265" t="s">
        <v>91</v>
      </c>
      <c r="AV278" s="15" t="s">
        <v>146</v>
      </c>
      <c r="AW278" s="15" t="s">
        <v>36</v>
      </c>
      <c r="AX278" s="15" t="s">
        <v>89</v>
      </c>
      <c r="AY278" s="265" t="s">
        <v>139</v>
      </c>
    </row>
    <row r="279" s="2" customFormat="1" ht="37.8" customHeight="1">
      <c r="A279" s="40"/>
      <c r="B279" s="41"/>
      <c r="C279" s="220" t="s">
        <v>279</v>
      </c>
      <c r="D279" s="220" t="s">
        <v>141</v>
      </c>
      <c r="E279" s="221" t="s">
        <v>280</v>
      </c>
      <c r="F279" s="222" t="s">
        <v>1103</v>
      </c>
      <c r="G279" s="223" t="s">
        <v>203</v>
      </c>
      <c r="H279" s="224">
        <v>123.574</v>
      </c>
      <c r="I279" s="225"/>
      <c r="J279" s="226">
        <f>ROUND(I279*H279,2)</f>
        <v>0</v>
      </c>
      <c r="K279" s="222" t="s">
        <v>145</v>
      </c>
      <c r="L279" s="46"/>
      <c r="M279" s="227" t="s">
        <v>1</v>
      </c>
      <c r="N279" s="228" t="s">
        <v>46</v>
      </c>
      <c r="O279" s="93"/>
      <c r="P279" s="229">
        <f>O279*H279</f>
        <v>0</v>
      </c>
      <c r="Q279" s="229">
        <v>0</v>
      </c>
      <c r="R279" s="229">
        <f>Q279*H279</f>
        <v>0</v>
      </c>
      <c r="S279" s="229">
        <v>0</v>
      </c>
      <c r="T279" s="230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31" t="s">
        <v>146</v>
      </c>
      <c r="AT279" s="231" t="s">
        <v>141</v>
      </c>
      <c r="AU279" s="231" t="s">
        <v>91</v>
      </c>
      <c r="AY279" s="19" t="s">
        <v>139</v>
      </c>
      <c r="BE279" s="232">
        <f>IF(N279="základní",J279,0)</f>
        <v>0</v>
      </c>
      <c r="BF279" s="232">
        <f>IF(N279="snížená",J279,0)</f>
        <v>0</v>
      </c>
      <c r="BG279" s="232">
        <f>IF(N279="zákl. přenesená",J279,0)</f>
        <v>0</v>
      </c>
      <c r="BH279" s="232">
        <f>IF(N279="sníž. přenesená",J279,0)</f>
        <v>0</v>
      </c>
      <c r="BI279" s="232">
        <f>IF(N279="nulová",J279,0)</f>
        <v>0</v>
      </c>
      <c r="BJ279" s="19" t="s">
        <v>89</v>
      </c>
      <c r="BK279" s="232">
        <f>ROUND(I279*H279,2)</f>
        <v>0</v>
      </c>
      <c r="BL279" s="19" t="s">
        <v>146</v>
      </c>
      <c r="BM279" s="231" t="s">
        <v>1104</v>
      </c>
    </row>
    <row r="280" s="14" customFormat="1">
      <c r="A280" s="14"/>
      <c r="B280" s="244"/>
      <c r="C280" s="245"/>
      <c r="D280" s="235" t="s">
        <v>148</v>
      </c>
      <c r="E280" s="246" t="s">
        <v>1</v>
      </c>
      <c r="F280" s="247" t="s">
        <v>1105</v>
      </c>
      <c r="G280" s="245"/>
      <c r="H280" s="248">
        <v>137.618</v>
      </c>
      <c r="I280" s="249"/>
      <c r="J280" s="245"/>
      <c r="K280" s="245"/>
      <c r="L280" s="250"/>
      <c r="M280" s="251"/>
      <c r="N280" s="252"/>
      <c r="O280" s="252"/>
      <c r="P280" s="252"/>
      <c r="Q280" s="252"/>
      <c r="R280" s="252"/>
      <c r="S280" s="252"/>
      <c r="T280" s="253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4" t="s">
        <v>148</v>
      </c>
      <c r="AU280" s="254" t="s">
        <v>91</v>
      </c>
      <c r="AV280" s="14" t="s">
        <v>91</v>
      </c>
      <c r="AW280" s="14" t="s">
        <v>36</v>
      </c>
      <c r="AX280" s="14" t="s">
        <v>81</v>
      </c>
      <c r="AY280" s="254" t="s">
        <v>139</v>
      </c>
    </row>
    <row r="281" s="14" customFormat="1">
      <c r="A281" s="14"/>
      <c r="B281" s="244"/>
      <c r="C281" s="245"/>
      <c r="D281" s="235" t="s">
        <v>148</v>
      </c>
      <c r="E281" s="246" t="s">
        <v>1</v>
      </c>
      <c r="F281" s="247" t="s">
        <v>1106</v>
      </c>
      <c r="G281" s="245"/>
      <c r="H281" s="248">
        <v>-14.044000000000001</v>
      </c>
      <c r="I281" s="249"/>
      <c r="J281" s="245"/>
      <c r="K281" s="245"/>
      <c r="L281" s="250"/>
      <c r="M281" s="251"/>
      <c r="N281" s="252"/>
      <c r="O281" s="252"/>
      <c r="P281" s="252"/>
      <c r="Q281" s="252"/>
      <c r="R281" s="252"/>
      <c r="S281" s="252"/>
      <c r="T281" s="253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4" t="s">
        <v>148</v>
      </c>
      <c r="AU281" s="254" t="s">
        <v>91</v>
      </c>
      <c r="AV281" s="14" t="s">
        <v>91</v>
      </c>
      <c r="AW281" s="14" t="s">
        <v>36</v>
      </c>
      <c r="AX281" s="14" t="s">
        <v>81</v>
      </c>
      <c r="AY281" s="254" t="s">
        <v>139</v>
      </c>
    </row>
    <row r="282" s="15" customFormat="1">
      <c r="A282" s="15"/>
      <c r="B282" s="255"/>
      <c r="C282" s="256"/>
      <c r="D282" s="235" t="s">
        <v>148</v>
      </c>
      <c r="E282" s="257" t="s">
        <v>1</v>
      </c>
      <c r="F282" s="258" t="s">
        <v>151</v>
      </c>
      <c r="G282" s="256"/>
      <c r="H282" s="259">
        <v>123.574</v>
      </c>
      <c r="I282" s="260"/>
      <c r="J282" s="256"/>
      <c r="K282" s="256"/>
      <c r="L282" s="261"/>
      <c r="M282" s="262"/>
      <c r="N282" s="263"/>
      <c r="O282" s="263"/>
      <c r="P282" s="263"/>
      <c r="Q282" s="263"/>
      <c r="R282" s="263"/>
      <c r="S282" s="263"/>
      <c r="T282" s="264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65" t="s">
        <v>148</v>
      </c>
      <c r="AU282" s="265" t="s">
        <v>91</v>
      </c>
      <c r="AV282" s="15" t="s">
        <v>146</v>
      </c>
      <c r="AW282" s="15" t="s">
        <v>36</v>
      </c>
      <c r="AX282" s="15" t="s">
        <v>89</v>
      </c>
      <c r="AY282" s="265" t="s">
        <v>139</v>
      </c>
    </row>
    <row r="283" s="2" customFormat="1" ht="37.8" customHeight="1">
      <c r="A283" s="40"/>
      <c r="B283" s="41"/>
      <c r="C283" s="220" t="s">
        <v>285</v>
      </c>
      <c r="D283" s="220" t="s">
        <v>141</v>
      </c>
      <c r="E283" s="221" t="s">
        <v>286</v>
      </c>
      <c r="F283" s="222" t="s">
        <v>287</v>
      </c>
      <c r="G283" s="223" t="s">
        <v>203</v>
      </c>
      <c r="H283" s="224">
        <v>1977.184</v>
      </c>
      <c r="I283" s="225"/>
      <c r="J283" s="226">
        <f>ROUND(I283*H283,2)</f>
        <v>0</v>
      </c>
      <c r="K283" s="222" t="s">
        <v>145</v>
      </c>
      <c r="L283" s="46"/>
      <c r="M283" s="227" t="s">
        <v>1</v>
      </c>
      <c r="N283" s="228" t="s">
        <v>46</v>
      </c>
      <c r="O283" s="93"/>
      <c r="P283" s="229">
        <f>O283*H283</f>
        <v>0</v>
      </c>
      <c r="Q283" s="229">
        <v>0</v>
      </c>
      <c r="R283" s="229">
        <f>Q283*H283</f>
        <v>0</v>
      </c>
      <c r="S283" s="229">
        <v>0</v>
      </c>
      <c r="T283" s="230">
        <f>S283*H283</f>
        <v>0</v>
      </c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R283" s="231" t="s">
        <v>146</v>
      </c>
      <c r="AT283" s="231" t="s">
        <v>141</v>
      </c>
      <c r="AU283" s="231" t="s">
        <v>91</v>
      </c>
      <c r="AY283" s="19" t="s">
        <v>139</v>
      </c>
      <c r="BE283" s="232">
        <f>IF(N283="základní",J283,0)</f>
        <v>0</v>
      </c>
      <c r="BF283" s="232">
        <f>IF(N283="snížená",J283,0)</f>
        <v>0</v>
      </c>
      <c r="BG283" s="232">
        <f>IF(N283="zákl. přenesená",J283,0)</f>
        <v>0</v>
      </c>
      <c r="BH283" s="232">
        <f>IF(N283="sníž. přenesená",J283,0)</f>
        <v>0</v>
      </c>
      <c r="BI283" s="232">
        <f>IF(N283="nulová",J283,0)</f>
        <v>0</v>
      </c>
      <c r="BJ283" s="19" t="s">
        <v>89</v>
      </c>
      <c r="BK283" s="232">
        <f>ROUND(I283*H283,2)</f>
        <v>0</v>
      </c>
      <c r="BL283" s="19" t="s">
        <v>146</v>
      </c>
      <c r="BM283" s="231" t="s">
        <v>1107</v>
      </c>
    </row>
    <row r="284" s="13" customFormat="1">
      <c r="A284" s="13"/>
      <c r="B284" s="233"/>
      <c r="C284" s="234"/>
      <c r="D284" s="235" t="s">
        <v>148</v>
      </c>
      <c r="E284" s="236" t="s">
        <v>1</v>
      </c>
      <c r="F284" s="237" t="s">
        <v>289</v>
      </c>
      <c r="G284" s="234"/>
      <c r="H284" s="236" t="s">
        <v>1</v>
      </c>
      <c r="I284" s="238"/>
      <c r="J284" s="234"/>
      <c r="K284" s="234"/>
      <c r="L284" s="239"/>
      <c r="M284" s="240"/>
      <c r="N284" s="241"/>
      <c r="O284" s="241"/>
      <c r="P284" s="241"/>
      <c r="Q284" s="241"/>
      <c r="R284" s="241"/>
      <c r="S284" s="241"/>
      <c r="T284" s="242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3" t="s">
        <v>148</v>
      </c>
      <c r="AU284" s="243" t="s">
        <v>91</v>
      </c>
      <c r="AV284" s="13" t="s">
        <v>89</v>
      </c>
      <c r="AW284" s="13" t="s">
        <v>36</v>
      </c>
      <c r="AX284" s="13" t="s">
        <v>81</v>
      </c>
      <c r="AY284" s="243" t="s">
        <v>139</v>
      </c>
    </row>
    <row r="285" s="14" customFormat="1">
      <c r="A285" s="14"/>
      <c r="B285" s="244"/>
      <c r="C285" s="245"/>
      <c r="D285" s="235" t="s">
        <v>148</v>
      </c>
      <c r="E285" s="246" t="s">
        <v>1</v>
      </c>
      <c r="F285" s="247" t="s">
        <v>1108</v>
      </c>
      <c r="G285" s="245"/>
      <c r="H285" s="248">
        <v>1977.184</v>
      </c>
      <c r="I285" s="249"/>
      <c r="J285" s="245"/>
      <c r="K285" s="245"/>
      <c r="L285" s="250"/>
      <c r="M285" s="251"/>
      <c r="N285" s="252"/>
      <c r="O285" s="252"/>
      <c r="P285" s="252"/>
      <c r="Q285" s="252"/>
      <c r="R285" s="252"/>
      <c r="S285" s="252"/>
      <c r="T285" s="253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4" t="s">
        <v>148</v>
      </c>
      <c r="AU285" s="254" t="s">
        <v>91</v>
      </c>
      <c r="AV285" s="14" t="s">
        <v>91</v>
      </c>
      <c r="AW285" s="14" t="s">
        <v>36</v>
      </c>
      <c r="AX285" s="14" t="s">
        <v>81</v>
      </c>
      <c r="AY285" s="254" t="s">
        <v>139</v>
      </c>
    </row>
    <row r="286" s="15" customFormat="1">
      <c r="A286" s="15"/>
      <c r="B286" s="255"/>
      <c r="C286" s="256"/>
      <c r="D286" s="235" t="s">
        <v>148</v>
      </c>
      <c r="E286" s="257" t="s">
        <v>1</v>
      </c>
      <c r="F286" s="258" t="s">
        <v>151</v>
      </c>
      <c r="G286" s="256"/>
      <c r="H286" s="259">
        <v>1977.184</v>
      </c>
      <c r="I286" s="260"/>
      <c r="J286" s="256"/>
      <c r="K286" s="256"/>
      <c r="L286" s="261"/>
      <c r="M286" s="262"/>
      <c r="N286" s="263"/>
      <c r="O286" s="263"/>
      <c r="P286" s="263"/>
      <c r="Q286" s="263"/>
      <c r="R286" s="263"/>
      <c r="S286" s="263"/>
      <c r="T286" s="264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265" t="s">
        <v>148</v>
      </c>
      <c r="AU286" s="265" t="s">
        <v>91</v>
      </c>
      <c r="AV286" s="15" t="s">
        <v>146</v>
      </c>
      <c r="AW286" s="15" t="s">
        <v>36</v>
      </c>
      <c r="AX286" s="15" t="s">
        <v>89</v>
      </c>
      <c r="AY286" s="265" t="s">
        <v>139</v>
      </c>
    </row>
    <row r="287" s="2" customFormat="1" ht="24.15" customHeight="1">
      <c r="A287" s="40"/>
      <c r="B287" s="41"/>
      <c r="C287" s="220" t="s">
        <v>291</v>
      </c>
      <c r="D287" s="220" t="s">
        <v>141</v>
      </c>
      <c r="E287" s="221" t="s">
        <v>1109</v>
      </c>
      <c r="F287" s="222" t="s">
        <v>1110</v>
      </c>
      <c r="G287" s="223" t="s">
        <v>203</v>
      </c>
      <c r="H287" s="224">
        <v>14.044000000000001</v>
      </c>
      <c r="I287" s="225"/>
      <c r="J287" s="226">
        <f>ROUND(I287*H287,2)</f>
        <v>0</v>
      </c>
      <c r="K287" s="222" t="s">
        <v>145</v>
      </c>
      <c r="L287" s="46"/>
      <c r="M287" s="227" t="s">
        <v>1</v>
      </c>
      <c r="N287" s="228" t="s">
        <v>46</v>
      </c>
      <c r="O287" s="93"/>
      <c r="P287" s="229">
        <f>O287*H287</f>
        <v>0</v>
      </c>
      <c r="Q287" s="229">
        <v>0</v>
      </c>
      <c r="R287" s="229">
        <f>Q287*H287</f>
        <v>0</v>
      </c>
      <c r="S287" s="229">
        <v>0</v>
      </c>
      <c r="T287" s="230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31" t="s">
        <v>146</v>
      </c>
      <c r="AT287" s="231" t="s">
        <v>141</v>
      </c>
      <c r="AU287" s="231" t="s">
        <v>91</v>
      </c>
      <c r="AY287" s="19" t="s">
        <v>139</v>
      </c>
      <c r="BE287" s="232">
        <f>IF(N287="základní",J287,0)</f>
        <v>0</v>
      </c>
      <c r="BF287" s="232">
        <f>IF(N287="snížená",J287,0)</f>
        <v>0</v>
      </c>
      <c r="BG287" s="232">
        <f>IF(N287="zákl. přenesená",J287,0)</f>
        <v>0</v>
      </c>
      <c r="BH287" s="232">
        <f>IF(N287="sníž. přenesená",J287,0)</f>
        <v>0</v>
      </c>
      <c r="BI287" s="232">
        <f>IF(N287="nulová",J287,0)</f>
        <v>0</v>
      </c>
      <c r="BJ287" s="19" t="s">
        <v>89</v>
      </c>
      <c r="BK287" s="232">
        <f>ROUND(I287*H287,2)</f>
        <v>0</v>
      </c>
      <c r="BL287" s="19" t="s">
        <v>146</v>
      </c>
      <c r="BM287" s="231" t="s">
        <v>1111</v>
      </c>
    </row>
    <row r="288" s="13" customFormat="1">
      <c r="A288" s="13"/>
      <c r="B288" s="233"/>
      <c r="C288" s="234"/>
      <c r="D288" s="235" t="s">
        <v>148</v>
      </c>
      <c r="E288" s="236" t="s">
        <v>1</v>
      </c>
      <c r="F288" s="237" t="s">
        <v>1112</v>
      </c>
      <c r="G288" s="234"/>
      <c r="H288" s="236" t="s">
        <v>1</v>
      </c>
      <c r="I288" s="238"/>
      <c r="J288" s="234"/>
      <c r="K288" s="234"/>
      <c r="L288" s="239"/>
      <c r="M288" s="240"/>
      <c r="N288" s="241"/>
      <c r="O288" s="241"/>
      <c r="P288" s="241"/>
      <c r="Q288" s="241"/>
      <c r="R288" s="241"/>
      <c r="S288" s="241"/>
      <c r="T288" s="242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3" t="s">
        <v>148</v>
      </c>
      <c r="AU288" s="243" t="s">
        <v>91</v>
      </c>
      <c r="AV288" s="13" t="s">
        <v>89</v>
      </c>
      <c r="AW288" s="13" t="s">
        <v>36</v>
      </c>
      <c r="AX288" s="13" t="s">
        <v>81</v>
      </c>
      <c r="AY288" s="243" t="s">
        <v>139</v>
      </c>
    </row>
    <row r="289" s="14" customFormat="1">
      <c r="A289" s="14"/>
      <c r="B289" s="244"/>
      <c r="C289" s="245"/>
      <c r="D289" s="235" t="s">
        <v>148</v>
      </c>
      <c r="E289" s="246" t="s">
        <v>1</v>
      </c>
      <c r="F289" s="247" t="s">
        <v>1113</v>
      </c>
      <c r="G289" s="245"/>
      <c r="H289" s="248">
        <v>14.044000000000001</v>
      </c>
      <c r="I289" s="249"/>
      <c r="J289" s="245"/>
      <c r="K289" s="245"/>
      <c r="L289" s="250"/>
      <c r="M289" s="251"/>
      <c r="N289" s="252"/>
      <c r="O289" s="252"/>
      <c r="P289" s="252"/>
      <c r="Q289" s="252"/>
      <c r="R289" s="252"/>
      <c r="S289" s="252"/>
      <c r="T289" s="253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4" t="s">
        <v>148</v>
      </c>
      <c r="AU289" s="254" t="s">
        <v>91</v>
      </c>
      <c r="AV289" s="14" t="s">
        <v>91</v>
      </c>
      <c r="AW289" s="14" t="s">
        <v>36</v>
      </c>
      <c r="AX289" s="14" t="s">
        <v>81</v>
      </c>
      <c r="AY289" s="254" t="s">
        <v>139</v>
      </c>
    </row>
    <row r="290" s="15" customFormat="1">
      <c r="A290" s="15"/>
      <c r="B290" s="255"/>
      <c r="C290" s="256"/>
      <c r="D290" s="235" t="s">
        <v>148</v>
      </c>
      <c r="E290" s="257" t="s">
        <v>1</v>
      </c>
      <c r="F290" s="258" t="s">
        <v>151</v>
      </c>
      <c r="G290" s="256"/>
      <c r="H290" s="259">
        <v>14.044000000000001</v>
      </c>
      <c r="I290" s="260"/>
      <c r="J290" s="256"/>
      <c r="K290" s="256"/>
      <c r="L290" s="261"/>
      <c r="M290" s="262"/>
      <c r="N290" s="263"/>
      <c r="O290" s="263"/>
      <c r="P290" s="263"/>
      <c r="Q290" s="263"/>
      <c r="R290" s="263"/>
      <c r="S290" s="263"/>
      <c r="T290" s="264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65" t="s">
        <v>148</v>
      </c>
      <c r="AU290" s="265" t="s">
        <v>91</v>
      </c>
      <c r="AV290" s="15" t="s">
        <v>146</v>
      </c>
      <c r="AW290" s="15" t="s">
        <v>36</v>
      </c>
      <c r="AX290" s="15" t="s">
        <v>89</v>
      </c>
      <c r="AY290" s="265" t="s">
        <v>139</v>
      </c>
    </row>
    <row r="291" s="2" customFormat="1" ht="16.5" customHeight="1">
      <c r="A291" s="40"/>
      <c r="B291" s="41"/>
      <c r="C291" s="220" t="s">
        <v>296</v>
      </c>
      <c r="D291" s="220" t="s">
        <v>141</v>
      </c>
      <c r="E291" s="221" t="s">
        <v>292</v>
      </c>
      <c r="F291" s="222" t="s">
        <v>293</v>
      </c>
      <c r="G291" s="223" t="s">
        <v>203</v>
      </c>
      <c r="H291" s="224">
        <v>137.618</v>
      </c>
      <c r="I291" s="225"/>
      <c r="J291" s="226">
        <f>ROUND(I291*H291,2)</f>
        <v>0</v>
      </c>
      <c r="K291" s="222" t="s">
        <v>145</v>
      </c>
      <c r="L291" s="46"/>
      <c r="M291" s="227" t="s">
        <v>1</v>
      </c>
      <c r="N291" s="228" t="s">
        <v>46</v>
      </c>
      <c r="O291" s="93"/>
      <c r="P291" s="229">
        <f>O291*H291</f>
        <v>0</v>
      </c>
      <c r="Q291" s="229">
        <v>0</v>
      </c>
      <c r="R291" s="229">
        <f>Q291*H291</f>
        <v>0</v>
      </c>
      <c r="S291" s="229">
        <v>0</v>
      </c>
      <c r="T291" s="230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31" t="s">
        <v>146</v>
      </c>
      <c r="AT291" s="231" t="s">
        <v>141</v>
      </c>
      <c r="AU291" s="231" t="s">
        <v>91</v>
      </c>
      <c r="AY291" s="19" t="s">
        <v>139</v>
      </c>
      <c r="BE291" s="232">
        <f>IF(N291="základní",J291,0)</f>
        <v>0</v>
      </c>
      <c r="BF291" s="232">
        <f>IF(N291="snížená",J291,0)</f>
        <v>0</v>
      </c>
      <c r="BG291" s="232">
        <f>IF(N291="zákl. přenesená",J291,0)</f>
        <v>0</v>
      </c>
      <c r="BH291" s="232">
        <f>IF(N291="sníž. přenesená",J291,0)</f>
        <v>0</v>
      </c>
      <c r="BI291" s="232">
        <f>IF(N291="nulová",J291,0)</f>
        <v>0</v>
      </c>
      <c r="BJ291" s="19" t="s">
        <v>89</v>
      </c>
      <c r="BK291" s="232">
        <f>ROUND(I291*H291,2)</f>
        <v>0</v>
      </c>
      <c r="BL291" s="19" t="s">
        <v>146</v>
      </c>
      <c r="BM291" s="231" t="s">
        <v>1114</v>
      </c>
    </row>
    <row r="292" s="14" customFormat="1">
      <c r="A292" s="14"/>
      <c r="B292" s="244"/>
      <c r="C292" s="245"/>
      <c r="D292" s="235" t="s">
        <v>148</v>
      </c>
      <c r="E292" s="246" t="s">
        <v>1</v>
      </c>
      <c r="F292" s="247" t="s">
        <v>1115</v>
      </c>
      <c r="G292" s="245"/>
      <c r="H292" s="248">
        <v>123.574</v>
      </c>
      <c r="I292" s="249"/>
      <c r="J292" s="245"/>
      <c r="K292" s="245"/>
      <c r="L292" s="250"/>
      <c r="M292" s="251"/>
      <c r="N292" s="252"/>
      <c r="O292" s="252"/>
      <c r="P292" s="252"/>
      <c r="Q292" s="252"/>
      <c r="R292" s="252"/>
      <c r="S292" s="252"/>
      <c r="T292" s="253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54" t="s">
        <v>148</v>
      </c>
      <c r="AU292" s="254" t="s">
        <v>91</v>
      </c>
      <c r="AV292" s="14" t="s">
        <v>91</v>
      </c>
      <c r="AW292" s="14" t="s">
        <v>36</v>
      </c>
      <c r="AX292" s="14" t="s">
        <v>81</v>
      </c>
      <c r="AY292" s="254" t="s">
        <v>139</v>
      </c>
    </row>
    <row r="293" s="14" customFormat="1">
      <c r="A293" s="14"/>
      <c r="B293" s="244"/>
      <c r="C293" s="245"/>
      <c r="D293" s="235" t="s">
        <v>148</v>
      </c>
      <c r="E293" s="246" t="s">
        <v>1</v>
      </c>
      <c r="F293" s="247" t="s">
        <v>1116</v>
      </c>
      <c r="G293" s="245"/>
      <c r="H293" s="248">
        <v>14.044000000000001</v>
      </c>
      <c r="I293" s="249"/>
      <c r="J293" s="245"/>
      <c r="K293" s="245"/>
      <c r="L293" s="250"/>
      <c r="M293" s="251"/>
      <c r="N293" s="252"/>
      <c r="O293" s="252"/>
      <c r="P293" s="252"/>
      <c r="Q293" s="252"/>
      <c r="R293" s="252"/>
      <c r="S293" s="252"/>
      <c r="T293" s="253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4" t="s">
        <v>148</v>
      </c>
      <c r="AU293" s="254" t="s">
        <v>91</v>
      </c>
      <c r="AV293" s="14" t="s">
        <v>91</v>
      </c>
      <c r="AW293" s="14" t="s">
        <v>36</v>
      </c>
      <c r="AX293" s="14" t="s">
        <v>81</v>
      </c>
      <c r="AY293" s="254" t="s">
        <v>139</v>
      </c>
    </row>
    <row r="294" s="15" customFormat="1">
      <c r="A294" s="15"/>
      <c r="B294" s="255"/>
      <c r="C294" s="256"/>
      <c r="D294" s="235" t="s">
        <v>148</v>
      </c>
      <c r="E294" s="257" t="s">
        <v>1</v>
      </c>
      <c r="F294" s="258" t="s">
        <v>151</v>
      </c>
      <c r="G294" s="256"/>
      <c r="H294" s="259">
        <v>137.618</v>
      </c>
      <c r="I294" s="260"/>
      <c r="J294" s="256"/>
      <c r="K294" s="256"/>
      <c r="L294" s="261"/>
      <c r="M294" s="262"/>
      <c r="N294" s="263"/>
      <c r="O294" s="263"/>
      <c r="P294" s="263"/>
      <c r="Q294" s="263"/>
      <c r="R294" s="263"/>
      <c r="S294" s="263"/>
      <c r="T294" s="264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T294" s="265" t="s">
        <v>148</v>
      </c>
      <c r="AU294" s="265" t="s">
        <v>91</v>
      </c>
      <c r="AV294" s="15" t="s">
        <v>146</v>
      </c>
      <c r="AW294" s="15" t="s">
        <v>36</v>
      </c>
      <c r="AX294" s="15" t="s">
        <v>89</v>
      </c>
      <c r="AY294" s="265" t="s">
        <v>139</v>
      </c>
    </row>
    <row r="295" s="2" customFormat="1" ht="33" customHeight="1">
      <c r="A295" s="40"/>
      <c r="B295" s="41"/>
      <c r="C295" s="220" t="s">
        <v>302</v>
      </c>
      <c r="D295" s="220" t="s">
        <v>141</v>
      </c>
      <c r="E295" s="221" t="s">
        <v>297</v>
      </c>
      <c r="F295" s="222" t="s">
        <v>298</v>
      </c>
      <c r="G295" s="223" t="s">
        <v>299</v>
      </c>
      <c r="H295" s="224">
        <v>210.07599999999999</v>
      </c>
      <c r="I295" s="225"/>
      <c r="J295" s="226">
        <f>ROUND(I295*H295,2)</f>
        <v>0</v>
      </c>
      <c r="K295" s="222" t="s">
        <v>145</v>
      </c>
      <c r="L295" s="46"/>
      <c r="M295" s="227" t="s">
        <v>1</v>
      </c>
      <c r="N295" s="228" t="s">
        <v>46</v>
      </c>
      <c r="O295" s="93"/>
      <c r="P295" s="229">
        <f>O295*H295</f>
        <v>0</v>
      </c>
      <c r="Q295" s="229">
        <v>0</v>
      </c>
      <c r="R295" s="229">
        <f>Q295*H295</f>
        <v>0</v>
      </c>
      <c r="S295" s="229">
        <v>0</v>
      </c>
      <c r="T295" s="230">
        <f>S295*H295</f>
        <v>0</v>
      </c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R295" s="231" t="s">
        <v>146</v>
      </c>
      <c r="AT295" s="231" t="s">
        <v>141</v>
      </c>
      <c r="AU295" s="231" t="s">
        <v>91</v>
      </c>
      <c r="AY295" s="19" t="s">
        <v>139</v>
      </c>
      <c r="BE295" s="232">
        <f>IF(N295="základní",J295,0)</f>
        <v>0</v>
      </c>
      <c r="BF295" s="232">
        <f>IF(N295="snížená",J295,0)</f>
        <v>0</v>
      </c>
      <c r="BG295" s="232">
        <f>IF(N295="zákl. přenesená",J295,0)</f>
        <v>0</v>
      </c>
      <c r="BH295" s="232">
        <f>IF(N295="sníž. přenesená",J295,0)</f>
        <v>0</v>
      </c>
      <c r="BI295" s="232">
        <f>IF(N295="nulová",J295,0)</f>
        <v>0</v>
      </c>
      <c r="BJ295" s="19" t="s">
        <v>89</v>
      </c>
      <c r="BK295" s="232">
        <f>ROUND(I295*H295,2)</f>
        <v>0</v>
      </c>
      <c r="BL295" s="19" t="s">
        <v>146</v>
      </c>
      <c r="BM295" s="231" t="s">
        <v>1117</v>
      </c>
    </row>
    <row r="296" s="2" customFormat="1">
      <c r="A296" s="40"/>
      <c r="B296" s="41"/>
      <c r="C296" s="42"/>
      <c r="D296" s="235" t="s">
        <v>306</v>
      </c>
      <c r="E296" s="42"/>
      <c r="F296" s="277" t="s">
        <v>1118</v>
      </c>
      <c r="G296" s="42"/>
      <c r="H296" s="42"/>
      <c r="I296" s="278"/>
      <c r="J296" s="42"/>
      <c r="K296" s="42"/>
      <c r="L296" s="46"/>
      <c r="M296" s="279"/>
      <c r="N296" s="280"/>
      <c r="O296" s="93"/>
      <c r="P296" s="93"/>
      <c r="Q296" s="93"/>
      <c r="R296" s="93"/>
      <c r="S296" s="93"/>
      <c r="T296" s="94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T296" s="19" t="s">
        <v>306</v>
      </c>
      <c r="AU296" s="19" t="s">
        <v>91</v>
      </c>
    </row>
    <row r="297" s="14" customFormat="1">
      <c r="A297" s="14"/>
      <c r="B297" s="244"/>
      <c r="C297" s="245"/>
      <c r="D297" s="235" t="s">
        <v>148</v>
      </c>
      <c r="E297" s="246" t="s">
        <v>1</v>
      </c>
      <c r="F297" s="247" t="s">
        <v>1119</v>
      </c>
      <c r="G297" s="245"/>
      <c r="H297" s="248">
        <v>210.07599999999999</v>
      </c>
      <c r="I297" s="249"/>
      <c r="J297" s="245"/>
      <c r="K297" s="245"/>
      <c r="L297" s="250"/>
      <c r="M297" s="251"/>
      <c r="N297" s="252"/>
      <c r="O297" s="252"/>
      <c r="P297" s="252"/>
      <c r="Q297" s="252"/>
      <c r="R297" s="252"/>
      <c r="S297" s="252"/>
      <c r="T297" s="253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4" t="s">
        <v>148</v>
      </c>
      <c r="AU297" s="254" t="s">
        <v>91</v>
      </c>
      <c r="AV297" s="14" t="s">
        <v>91</v>
      </c>
      <c r="AW297" s="14" t="s">
        <v>36</v>
      </c>
      <c r="AX297" s="14" t="s">
        <v>89</v>
      </c>
      <c r="AY297" s="254" t="s">
        <v>139</v>
      </c>
    </row>
    <row r="298" s="2" customFormat="1" ht="24.15" customHeight="1">
      <c r="A298" s="40"/>
      <c r="B298" s="41"/>
      <c r="C298" s="220" t="s">
        <v>316</v>
      </c>
      <c r="D298" s="220" t="s">
        <v>141</v>
      </c>
      <c r="E298" s="221" t="s">
        <v>303</v>
      </c>
      <c r="F298" s="222" t="s">
        <v>304</v>
      </c>
      <c r="G298" s="223" t="s">
        <v>203</v>
      </c>
      <c r="H298" s="224">
        <v>89.456999999999994</v>
      </c>
      <c r="I298" s="225"/>
      <c r="J298" s="226">
        <f>ROUND(I298*H298,2)</f>
        <v>0</v>
      </c>
      <c r="K298" s="222" t="s">
        <v>145</v>
      </c>
      <c r="L298" s="46"/>
      <c r="M298" s="227" t="s">
        <v>1</v>
      </c>
      <c r="N298" s="228" t="s">
        <v>46</v>
      </c>
      <c r="O298" s="93"/>
      <c r="P298" s="229">
        <f>O298*H298</f>
        <v>0</v>
      </c>
      <c r="Q298" s="229">
        <v>0</v>
      </c>
      <c r="R298" s="229">
        <f>Q298*H298</f>
        <v>0</v>
      </c>
      <c r="S298" s="229">
        <v>0</v>
      </c>
      <c r="T298" s="230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31" t="s">
        <v>146</v>
      </c>
      <c r="AT298" s="231" t="s">
        <v>141</v>
      </c>
      <c r="AU298" s="231" t="s">
        <v>91</v>
      </c>
      <c r="AY298" s="19" t="s">
        <v>139</v>
      </c>
      <c r="BE298" s="232">
        <f>IF(N298="základní",J298,0)</f>
        <v>0</v>
      </c>
      <c r="BF298" s="232">
        <f>IF(N298="snížená",J298,0)</f>
        <v>0</v>
      </c>
      <c r="BG298" s="232">
        <f>IF(N298="zákl. přenesená",J298,0)</f>
        <v>0</v>
      </c>
      <c r="BH298" s="232">
        <f>IF(N298="sníž. přenesená",J298,0)</f>
        <v>0</v>
      </c>
      <c r="BI298" s="232">
        <f>IF(N298="nulová",J298,0)</f>
        <v>0</v>
      </c>
      <c r="BJ298" s="19" t="s">
        <v>89</v>
      </c>
      <c r="BK298" s="232">
        <f>ROUND(I298*H298,2)</f>
        <v>0</v>
      </c>
      <c r="BL298" s="19" t="s">
        <v>146</v>
      </c>
      <c r="BM298" s="231" t="s">
        <v>1120</v>
      </c>
    </row>
    <row r="299" s="2" customFormat="1">
      <c r="A299" s="40"/>
      <c r="B299" s="41"/>
      <c r="C299" s="42"/>
      <c r="D299" s="235" t="s">
        <v>306</v>
      </c>
      <c r="E299" s="42"/>
      <c r="F299" s="277" t="s">
        <v>307</v>
      </c>
      <c r="G299" s="42"/>
      <c r="H299" s="42"/>
      <c r="I299" s="278"/>
      <c r="J299" s="42"/>
      <c r="K299" s="42"/>
      <c r="L299" s="46"/>
      <c r="M299" s="279"/>
      <c r="N299" s="280"/>
      <c r="O299" s="93"/>
      <c r="P299" s="93"/>
      <c r="Q299" s="93"/>
      <c r="R299" s="93"/>
      <c r="S299" s="93"/>
      <c r="T299" s="94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T299" s="19" t="s">
        <v>306</v>
      </c>
      <c r="AU299" s="19" t="s">
        <v>91</v>
      </c>
    </row>
    <row r="300" s="14" customFormat="1">
      <c r="A300" s="14"/>
      <c r="B300" s="244"/>
      <c r="C300" s="245"/>
      <c r="D300" s="235" t="s">
        <v>148</v>
      </c>
      <c r="E300" s="246" t="s">
        <v>1</v>
      </c>
      <c r="F300" s="247" t="s">
        <v>1105</v>
      </c>
      <c r="G300" s="245"/>
      <c r="H300" s="248">
        <v>137.618</v>
      </c>
      <c r="I300" s="249"/>
      <c r="J300" s="245"/>
      <c r="K300" s="245"/>
      <c r="L300" s="250"/>
      <c r="M300" s="251"/>
      <c r="N300" s="252"/>
      <c r="O300" s="252"/>
      <c r="P300" s="252"/>
      <c r="Q300" s="252"/>
      <c r="R300" s="252"/>
      <c r="S300" s="252"/>
      <c r="T300" s="253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4" t="s">
        <v>148</v>
      </c>
      <c r="AU300" s="254" t="s">
        <v>91</v>
      </c>
      <c r="AV300" s="14" t="s">
        <v>91</v>
      </c>
      <c r="AW300" s="14" t="s">
        <v>36</v>
      </c>
      <c r="AX300" s="14" t="s">
        <v>81</v>
      </c>
      <c r="AY300" s="254" t="s">
        <v>139</v>
      </c>
    </row>
    <row r="301" s="13" customFormat="1">
      <c r="A301" s="13"/>
      <c r="B301" s="233"/>
      <c r="C301" s="234"/>
      <c r="D301" s="235" t="s">
        <v>148</v>
      </c>
      <c r="E301" s="236" t="s">
        <v>1</v>
      </c>
      <c r="F301" s="237" t="s">
        <v>332</v>
      </c>
      <c r="G301" s="234"/>
      <c r="H301" s="236" t="s">
        <v>1</v>
      </c>
      <c r="I301" s="238"/>
      <c r="J301" s="234"/>
      <c r="K301" s="234"/>
      <c r="L301" s="239"/>
      <c r="M301" s="240"/>
      <c r="N301" s="241"/>
      <c r="O301" s="241"/>
      <c r="P301" s="241"/>
      <c r="Q301" s="241"/>
      <c r="R301" s="241"/>
      <c r="S301" s="241"/>
      <c r="T301" s="242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3" t="s">
        <v>148</v>
      </c>
      <c r="AU301" s="243" t="s">
        <v>91</v>
      </c>
      <c r="AV301" s="13" t="s">
        <v>89</v>
      </c>
      <c r="AW301" s="13" t="s">
        <v>36</v>
      </c>
      <c r="AX301" s="13" t="s">
        <v>81</v>
      </c>
      <c r="AY301" s="243" t="s">
        <v>139</v>
      </c>
    </row>
    <row r="302" s="14" customFormat="1">
      <c r="A302" s="14"/>
      <c r="B302" s="244"/>
      <c r="C302" s="245"/>
      <c r="D302" s="235" t="s">
        <v>148</v>
      </c>
      <c r="E302" s="246" t="s">
        <v>1</v>
      </c>
      <c r="F302" s="247" t="s">
        <v>1121</v>
      </c>
      <c r="G302" s="245"/>
      <c r="H302" s="248">
        <v>-0.97599999999999998</v>
      </c>
      <c r="I302" s="249"/>
      <c r="J302" s="245"/>
      <c r="K302" s="245"/>
      <c r="L302" s="250"/>
      <c r="M302" s="251"/>
      <c r="N302" s="252"/>
      <c r="O302" s="252"/>
      <c r="P302" s="252"/>
      <c r="Q302" s="252"/>
      <c r="R302" s="252"/>
      <c r="S302" s="252"/>
      <c r="T302" s="253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4" t="s">
        <v>148</v>
      </c>
      <c r="AU302" s="254" t="s">
        <v>91</v>
      </c>
      <c r="AV302" s="14" t="s">
        <v>91</v>
      </c>
      <c r="AW302" s="14" t="s">
        <v>36</v>
      </c>
      <c r="AX302" s="14" t="s">
        <v>81</v>
      </c>
      <c r="AY302" s="254" t="s">
        <v>139</v>
      </c>
    </row>
    <row r="303" s="14" customFormat="1">
      <c r="A303" s="14"/>
      <c r="B303" s="244"/>
      <c r="C303" s="245"/>
      <c r="D303" s="235" t="s">
        <v>148</v>
      </c>
      <c r="E303" s="246" t="s">
        <v>1</v>
      </c>
      <c r="F303" s="247" t="s">
        <v>1122</v>
      </c>
      <c r="G303" s="245"/>
      <c r="H303" s="248">
        <v>-0.040000000000000001</v>
      </c>
      <c r="I303" s="249"/>
      <c r="J303" s="245"/>
      <c r="K303" s="245"/>
      <c r="L303" s="250"/>
      <c r="M303" s="251"/>
      <c r="N303" s="252"/>
      <c r="O303" s="252"/>
      <c r="P303" s="252"/>
      <c r="Q303" s="252"/>
      <c r="R303" s="252"/>
      <c r="S303" s="252"/>
      <c r="T303" s="253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54" t="s">
        <v>148</v>
      </c>
      <c r="AU303" s="254" t="s">
        <v>91</v>
      </c>
      <c r="AV303" s="14" t="s">
        <v>91</v>
      </c>
      <c r="AW303" s="14" t="s">
        <v>36</v>
      </c>
      <c r="AX303" s="14" t="s">
        <v>81</v>
      </c>
      <c r="AY303" s="254" t="s">
        <v>139</v>
      </c>
    </row>
    <row r="304" s="14" customFormat="1">
      <c r="A304" s="14"/>
      <c r="B304" s="244"/>
      <c r="C304" s="245"/>
      <c r="D304" s="235" t="s">
        <v>148</v>
      </c>
      <c r="E304" s="246" t="s">
        <v>1</v>
      </c>
      <c r="F304" s="247" t="s">
        <v>1123</v>
      </c>
      <c r="G304" s="245"/>
      <c r="H304" s="248">
        <v>-0.091999999999999998</v>
      </c>
      <c r="I304" s="249"/>
      <c r="J304" s="245"/>
      <c r="K304" s="245"/>
      <c r="L304" s="250"/>
      <c r="M304" s="251"/>
      <c r="N304" s="252"/>
      <c r="O304" s="252"/>
      <c r="P304" s="252"/>
      <c r="Q304" s="252"/>
      <c r="R304" s="252"/>
      <c r="S304" s="252"/>
      <c r="T304" s="253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4" t="s">
        <v>148</v>
      </c>
      <c r="AU304" s="254" t="s">
        <v>91</v>
      </c>
      <c r="AV304" s="14" t="s">
        <v>91</v>
      </c>
      <c r="AW304" s="14" t="s">
        <v>36</v>
      </c>
      <c r="AX304" s="14" t="s">
        <v>81</v>
      </c>
      <c r="AY304" s="254" t="s">
        <v>139</v>
      </c>
    </row>
    <row r="305" s="14" customFormat="1">
      <c r="A305" s="14"/>
      <c r="B305" s="244"/>
      <c r="C305" s="245"/>
      <c r="D305" s="235" t="s">
        <v>148</v>
      </c>
      <c r="E305" s="246" t="s">
        <v>1</v>
      </c>
      <c r="F305" s="247" t="s">
        <v>1124</v>
      </c>
      <c r="G305" s="245"/>
      <c r="H305" s="248">
        <v>-0.0050000000000000001</v>
      </c>
      <c r="I305" s="249"/>
      <c r="J305" s="245"/>
      <c r="K305" s="245"/>
      <c r="L305" s="250"/>
      <c r="M305" s="251"/>
      <c r="N305" s="252"/>
      <c r="O305" s="252"/>
      <c r="P305" s="252"/>
      <c r="Q305" s="252"/>
      <c r="R305" s="252"/>
      <c r="S305" s="252"/>
      <c r="T305" s="253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4" t="s">
        <v>148</v>
      </c>
      <c r="AU305" s="254" t="s">
        <v>91</v>
      </c>
      <c r="AV305" s="14" t="s">
        <v>91</v>
      </c>
      <c r="AW305" s="14" t="s">
        <v>36</v>
      </c>
      <c r="AX305" s="14" t="s">
        <v>81</v>
      </c>
      <c r="AY305" s="254" t="s">
        <v>139</v>
      </c>
    </row>
    <row r="306" s="14" customFormat="1">
      <c r="A306" s="14"/>
      <c r="B306" s="244"/>
      <c r="C306" s="245"/>
      <c r="D306" s="235" t="s">
        <v>148</v>
      </c>
      <c r="E306" s="246" t="s">
        <v>1</v>
      </c>
      <c r="F306" s="247" t="s">
        <v>1125</v>
      </c>
      <c r="G306" s="245"/>
      <c r="H306" s="248">
        <v>-0.0050000000000000001</v>
      </c>
      <c r="I306" s="249"/>
      <c r="J306" s="245"/>
      <c r="K306" s="245"/>
      <c r="L306" s="250"/>
      <c r="M306" s="251"/>
      <c r="N306" s="252"/>
      <c r="O306" s="252"/>
      <c r="P306" s="252"/>
      <c r="Q306" s="252"/>
      <c r="R306" s="252"/>
      <c r="S306" s="252"/>
      <c r="T306" s="253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54" t="s">
        <v>148</v>
      </c>
      <c r="AU306" s="254" t="s">
        <v>91</v>
      </c>
      <c r="AV306" s="14" t="s">
        <v>91</v>
      </c>
      <c r="AW306" s="14" t="s">
        <v>36</v>
      </c>
      <c r="AX306" s="14" t="s">
        <v>81</v>
      </c>
      <c r="AY306" s="254" t="s">
        <v>139</v>
      </c>
    </row>
    <row r="307" s="14" customFormat="1">
      <c r="A307" s="14"/>
      <c r="B307" s="244"/>
      <c r="C307" s="245"/>
      <c r="D307" s="235" t="s">
        <v>148</v>
      </c>
      <c r="E307" s="246" t="s">
        <v>1</v>
      </c>
      <c r="F307" s="247" t="s">
        <v>1126</v>
      </c>
      <c r="G307" s="245"/>
      <c r="H307" s="248">
        <v>-0.0070000000000000001</v>
      </c>
      <c r="I307" s="249"/>
      <c r="J307" s="245"/>
      <c r="K307" s="245"/>
      <c r="L307" s="250"/>
      <c r="M307" s="251"/>
      <c r="N307" s="252"/>
      <c r="O307" s="252"/>
      <c r="P307" s="252"/>
      <c r="Q307" s="252"/>
      <c r="R307" s="252"/>
      <c r="S307" s="252"/>
      <c r="T307" s="253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54" t="s">
        <v>148</v>
      </c>
      <c r="AU307" s="254" t="s">
        <v>91</v>
      </c>
      <c r="AV307" s="14" t="s">
        <v>91</v>
      </c>
      <c r="AW307" s="14" t="s">
        <v>36</v>
      </c>
      <c r="AX307" s="14" t="s">
        <v>81</v>
      </c>
      <c r="AY307" s="254" t="s">
        <v>139</v>
      </c>
    </row>
    <row r="308" s="14" customFormat="1">
      <c r="A308" s="14"/>
      <c r="B308" s="244"/>
      <c r="C308" s="245"/>
      <c r="D308" s="235" t="s">
        <v>148</v>
      </c>
      <c r="E308" s="246" t="s">
        <v>1</v>
      </c>
      <c r="F308" s="247" t="s">
        <v>1127</v>
      </c>
      <c r="G308" s="245"/>
      <c r="H308" s="248">
        <v>-0.057000000000000002</v>
      </c>
      <c r="I308" s="249"/>
      <c r="J308" s="245"/>
      <c r="K308" s="245"/>
      <c r="L308" s="250"/>
      <c r="M308" s="251"/>
      <c r="N308" s="252"/>
      <c r="O308" s="252"/>
      <c r="P308" s="252"/>
      <c r="Q308" s="252"/>
      <c r="R308" s="252"/>
      <c r="S308" s="252"/>
      <c r="T308" s="253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54" t="s">
        <v>148</v>
      </c>
      <c r="AU308" s="254" t="s">
        <v>91</v>
      </c>
      <c r="AV308" s="14" t="s">
        <v>91</v>
      </c>
      <c r="AW308" s="14" t="s">
        <v>36</v>
      </c>
      <c r="AX308" s="14" t="s">
        <v>81</v>
      </c>
      <c r="AY308" s="254" t="s">
        <v>139</v>
      </c>
    </row>
    <row r="309" s="14" customFormat="1">
      <c r="A309" s="14"/>
      <c r="B309" s="244"/>
      <c r="C309" s="245"/>
      <c r="D309" s="235" t="s">
        <v>148</v>
      </c>
      <c r="E309" s="246" t="s">
        <v>1</v>
      </c>
      <c r="F309" s="247" t="s">
        <v>1128</v>
      </c>
      <c r="G309" s="245"/>
      <c r="H309" s="248">
        <v>-0.0060000000000000001</v>
      </c>
      <c r="I309" s="249"/>
      <c r="J309" s="245"/>
      <c r="K309" s="245"/>
      <c r="L309" s="250"/>
      <c r="M309" s="251"/>
      <c r="N309" s="252"/>
      <c r="O309" s="252"/>
      <c r="P309" s="252"/>
      <c r="Q309" s="252"/>
      <c r="R309" s="252"/>
      <c r="S309" s="252"/>
      <c r="T309" s="253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4" t="s">
        <v>148</v>
      </c>
      <c r="AU309" s="254" t="s">
        <v>91</v>
      </c>
      <c r="AV309" s="14" t="s">
        <v>91</v>
      </c>
      <c r="AW309" s="14" t="s">
        <v>36</v>
      </c>
      <c r="AX309" s="14" t="s">
        <v>81</v>
      </c>
      <c r="AY309" s="254" t="s">
        <v>139</v>
      </c>
    </row>
    <row r="310" s="14" customFormat="1">
      <c r="A310" s="14"/>
      <c r="B310" s="244"/>
      <c r="C310" s="245"/>
      <c r="D310" s="235" t="s">
        <v>148</v>
      </c>
      <c r="E310" s="246" t="s">
        <v>1</v>
      </c>
      <c r="F310" s="247" t="s">
        <v>1129</v>
      </c>
      <c r="G310" s="245"/>
      <c r="H310" s="248">
        <v>-0.0060000000000000001</v>
      </c>
      <c r="I310" s="249"/>
      <c r="J310" s="245"/>
      <c r="K310" s="245"/>
      <c r="L310" s="250"/>
      <c r="M310" s="251"/>
      <c r="N310" s="252"/>
      <c r="O310" s="252"/>
      <c r="P310" s="252"/>
      <c r="Q310" s="252"/>
      <c r="R310" s="252"/>
      <c r="S310" s="252"/>
      <c r="T310" s="253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54" t="s">
        <v>148</v>
      </c>
      <c r="AU310" s="254" t="s">
        <v>91</v>
      </c>
      <c r="AV310" s="14" t="s">
        <v>91</v>
      </c>
      <c r="AW310" s="14" t="s">
        <v>36</v>
      </c>
      <c r="AX310" s="14" t="s">
        <v>81</v>
      </c>
      <c r="AY310" s="254" t="s">
        <v>139</v>
      </c>
    </row>
    <row r="311" s="14" customFormat="1">
      <c r="A311" s="14"/>
      <c r="B311" s="244"/>
      <c r="C311" s="245"/>
      <c r="D311" s="235" t="s">
        <v>148</v>
      </c>
      <c r="E311" s="246" t="s">
        <v>1</v>
      </c>
      <c r="F311" s="247" t="s">
        <v>1130</v>
      </c>
      <c r="G311" s="245"/>
      <c r="H311" s="248">
        <v>-0.0070000000000000001</v>
      </c>
      <c r="I311" s="249"/>
      <c r="J311" s="245"/>
      <c r="K311" s="245"/>
      <c r="L311" s="250"/>
      <c r="M311" s="251"/>
      <c r="N311" s="252"/>
      <c r="O311" s="252"/>
      <c r="P311" s="252"/>
      <c r="Q311" s="252"/>
      <c r="R311" s="252"/>
      <c r="S311" s="252"/>
      <c r="T311" s="253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54" t="s">
        <v>148</v>
      </c>
      <c r="AU311" s="254" t="s">
        <v>91</v>
      </c>
      <c r="AV311" s="14" t="s">
        <v>91</v>
      </c>
      <c r="AW311" s="14" t="s">
        <v>36</v>
      </c>
      <c r="AX311" s="14" t="s">
        <v>81</v>
      </c>
      <c r="AY311" s="254" t="s">
        <v>139</v>
      </c>
    </row>
    <row r="312" s="14" customFormat="1">
      <c r="A312" s="14"/>
      <c r="B312" s="244"/>
      <c r="C312" s="245"/>
      <c r="D312" s="235" t="s">
        <v>148</v>
      </c>
      <c r="E312" s="246" t="s">
        <v>1</v>
      </c>
      <c r="F312" s="247" t="s">
        <v>1131</v>
      </c>
      <c r="G312" s="245"/>
      <c r="H312" s="248">
        <v>-0.017999999999999999</v>
      </c>
      <c r="I312" s="249"/>
      <c r="J312" s="245"/>
      <c r="K312" s="245"/>
      <c r="L312" s="250"/>
      <c r="M312" s="251"/>
      <c r="N312" s="252"/>
      <c r="O312" s="252"/>
      <c r="P312" s="252"/>
      <c r="Q312" s="252"/>
      <c r="R312" s="252"/>
      <c r="S312" s="252"/>
      <c r="T312" s="253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54" t="s">
        <v>148</v>
      </c>
      <c r="AU312" s="254" t="s">
        <v>91</v>
      </c>
      <c r="AV312" s="14" t="s">
        <v>91</v>
      </c>
      <c r="AW312" s="14" t="s">
        <v>36</v>
      </c>
      <c r="AX312" s="14" t="s">
        <v>81</v>
      </c>
      <c r="AY312" s="254" t="s">
        <v>139</v>
      </c>
    </row>
    <row r="313" s="14" customFormat="1">
      <c r="A313" s="14"/>
      <c r="B313" s="244"/>
      <c r="C313" s="245"/>
      <c r="D313" s="235" t="s">
        <v>148</v>
      </c>
      <c r="E313" s="246" t="s">
        <v>1</v>
      </c>
      <c r="F313" s="247" t="s">
        <v>1132</v>
      </c>
      <c r="G313" s="245"/>
      <c r="H313" s="248">
        <v>-37.591999999999999</v>
      </c>
      <c r="I313" s="249"/>
      <c r="J313" s="245"/>
      <c r="K313" s="245"/>
      <c r="L313" s="250"/>
      <c r="M313" s="251"/>
      <c r="N313" s="252"/>
      <c r="O313" s="252"/>
      <c r="P313" s="252"/>
      <c r="Q313" s="252"/>
      <c r="R313" s="252"/>
      <c r="S313" s="252"/>
      <c r="T313" s="253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54" t="s">
        <v>148</v>
      </c>
      <c r="AU313" s="254" t="s">
        <v>91</v>
      </c>
      <c r="AV313" s="14" t="s">
        <v>91</v>
      </c>
      <c r="AW313" s="14" t="s">
        <v>36</v>
      </c>
      <c r="AX313" s="14" t="s">
        <v>81</v>
      </c>
      <c r="AY313" s="254" t="s">
        <v>139</v>
      </c>
    </row>
    <row r="314" s="14" customFormat="1">
      <c r="A314" s="14"/>
      <c r="B314" s="244"/>
      <c r="C314" s="245"/>
      <c r="D314" s="235" t="s">
        <v>148</v>
      </c>
      <c r="E314" s="246" t="s">
        <v>1</v>
      </c>
      <c r="F314" s="247" t="s">
        <v>1133</v>
      </c>
      <c r="G314" s="245"/>
      <c r="H314" s="248">
        <v>-9.3499999999999996</v>
      </c>
      <c r="I314" s="249"/>
      <c r="J314" s="245"/>
      <c r="K314" s="245"/>
      <c r="L314" s="250"/>
      <c r="M314" s="251"/>
      <c r="N314" s="252"/>
      <c r="O314" s="252"/>
      <c r="P314" s="252"/>
      <c r="Q314" s="252"/>
      <c r="R314" s="252"/>
      <c r="S314" s="252"/>
      <c r="T314" s="253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54" t="s">
        <v>148</v>
      </c>
      <c r="AU314" s="254" t="s">
        <v>91</v>
      </c>
      <c r="AV314" s="14" t="s">
        <v>91</v>
      </c>
      <c r="AW314" s="14" t="s">
        <v>36</v>
      </c>
      <c r="AX314" s="14" t="s">
        <v>81</v>
      </c>
      <c r="AY314" s="254" t="s">
        <v>139</v>
      </c>
    </row>
    <row r="315" s="15" customFormat="1">
      <c r="A315" s="15"/>
      <c r="B315" s="255"/>
      <c r="C315" s="256"/>
      <c r="D315" s="235" t="s">
        <v>148</v>
      </c>
      <c r="E315" s="257" t="s">
        <v>1</v>
      </c>
      <c r="F315" s="258" t="s">
        <v>151</v>
      </c>
      <c r="G315" s="256"/>
      <c r="H315" s="259">
        <v>89.456999999999994</v>
      </c>
      <c r="I315" s="260"/>
      <c r="J315" s="256"/>
      <c r="K315" s="256"/>
      <c r="L315" s="261"/>
      <c r="M315" s="262"/>
      <c r="N315" s="263"/>
      <c r="O315" s="263"/>
      <c r="P315" s="263"/>
      <c r="Q315" s="263"/>
      <c r="R315" s="263"/>
      <c r="S315" s="263"/>
      <c r="T315" s="264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T315" s="265" t="s">
        <v>148</v>
      </c>
      <c r="AU315" s="265" t="s">
        <v>91</v>
      </c>
      <c r="AV315" s="15" t="s">
        <v>146</v>
      </c>
      <c r="AW315" s="15" t="s">
        <v>36</v>
      </c>
      <c r="AX315" s="15" t="s">
        <v>89</v>
      </c>
      <c r="AY315" s="265" t="s">
        <v>139</v>
      </c>
    </row>
    <row r="316" s="13" customFormat="1">
      <c r="A316" s="13"/>
      <c r="B316" s="233"/>
      <c r="C316" s="234"/>
      <c r="D316" s="235" t="s">
        <v>148</v>
      </c>
      <c r="E316" s="236" t="s">
        <v>1</v>
      </c>
      <c r="F316" s="237" t="s">
        <v>1134</v>
      </c>
      <c r="G316" s="234"/>
      <c r="H316" s="236" t="s">
        <v>1</v>
      </c>
      <c r="I316" s="238"/>
      <c r="J316" s="234"/>
      <c r="K316" s="234"/>
      <c r="L316" s="239"/>
      <c r="M316" s="240"/>
      <c r="N316" s="241"/>
      <c r="O316" s="241"/>
      <c r="P316" s="241"/>
      <c r="Q316" s="241"/>
      <c r="R316" s="241"/>
      <c r="S316" s="241"/>
      <c r="T316" s="242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3" t="s">
        <v>148</v>
      </c>
      <c r="AU316" s="243" t="s">
        <v>91</v>
      </c>
      <c r="AV316" s="13" t="s">
        <v>89</v>
      </c>
      <c r="AW316" s="13" t="s">
        <v>36</v>
      </c>
      <c r="AX316" s="13" t="s">
        <v>81</v>
      </c>
      <c r="AY316" s="243" t="s">
        <v>139</v>
      </c>
    </row>
    <row r="317" s="14" customFormat="1">
      <c r="A317" s="14"/>
      <c r="B317" s="244"/>
      <c r="C317" s="245"/>
      <c r="D317" s="235" t="s">
        <v>148</v>
      </c>
      <c r="E317" s="246" t="s">
        <v>1</v>
      </c>
      <c r="F317" s="247" t="s">
        <v>1135</v>
      </c>
      <c r="G317" s="245"/>
      <c r="H317" s="248">
        <v>14.044000000000001</v>
      </c>
      <c r="I317" s="249"/>
      <c r="J317" s="245"/>
      <c r="K317" s="245"/>
      <c r="L317" s="250"/>
      <c r="M317" s="251"/>
      <c r="N317" s="252"/>
      <c r="O317" s="252"/>
      <c r="P317" s="252"/>
      <c r="Q317" s="252"/>
      <c r="R317" s="252"/>
      <c r="S317" s="252"/>
      <c r="T317" s="253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54" t="s">
        <v>148</v>
      </c>
      <c r="AU317" s="254" t="s">
        <v>91</v>
      </c>
      <c r="AV317" s="14" t="s">
        <v>91</v>
      </c>
      <c r="AW317" s="14" t="s">
        <v>36</v>
      </c>
      <c r="AX317" s="14" t="s">
        <v>81</v>
      </c>
      <c r="AY317" s="254" t="s">
        <v>139</v>
      </c>
    </row>
    <row r="318" s="16" customFormat="1">
      <c r="A318" s="16"/>
      <c r="B318" s="266"/>
      <c r="C318" s="267"/>
      <c r="D318" s="235" t="s">
        <v>148</v>
      </c>
      <c r="E318" s="268" t="s">
        <v>1</v>
      </c>
      <c r="F318" s="269" t="s">
        <v>253</v>
      </c>
      <c r="G318" s="267"/>
      <c r="H318" s="270">
        <v>14.044000000000001</v>
      </c>
      <c r="I318" s="271"/>
      <c r="J318" s="267"/>
      <c r="K318" s="267"/>
      <c r="L318" s="272"/>
      <c r="M318" s="273"/>
      <c r="N318" s="274"/>
      <c r="O318" s="274"/>
      <c r="P318" s="274"/>
      <c r="Q318" s="274"/>
      <c r="R318" s="274"/>
      <c r="S318" s="274"/>
      <c r="T318" s="275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T318" s="276" t="s">
        <v>148</v>
      </c>
      <c r="AU318" s="276" t="s">
        <v>91</v>
      </c>
      <c r="AV318" s="16" t="s">
        <v>157</v>
      </c>
      <c r="AW318" s="16" t="s">
        <v>36</v>
      </c>
      <c r="AX318" s="16" t="s">
        <v>81</v>
      </c>
      <c r="AY318" s="276" t="s">
        <v>139</v>
      </c>
    </row>
    <row r="319" s="2" customFormat="1" ht="16.5" customHeight="1">
      <c r="A319" s="40"/>
      <c r="B319" s="41"/>
      <c r="C319" s="281" t="s">
        <v>323</v>
      </c>
      <c r="D319" s="281" t="s">
        <v>317</v>
      </c>
      <c r="E319" s="282" t="s">
        <v>318</v>
      </c>
      <c r="F319" s="283" t="s">
        <v>319</v>
      </c>
      <c r="G319" s="284" t="s">
        <v>299</v>
      </c>
      <c r="H319" s="285">
        <v>139.91900000000001</v>
      </c>
      <c r="I319" s="286"/>
      <c r="J319" s="287">
        <f>ROUND(I319*H319,2)</f>
        <v>0</v>
      </c>
      <c r="K319" s="283" t="s">
        <v>145</v>
      </c>
      <c r="L319" s="288"/>
      <c r="M319" s="289" t="s">
        <v>1</v>
      </c>
      <c r="N319" s="290" t="s">
        <v>46</v>
      </c>
      <c r="O319" s="93"/>
      <c r="P319" s="229">
        <f>O319*H319</f>
        <v>0</v>
      </c>
      <c r="Q319" s="229">
        <v>1</v>
      </c>
      <c r="R319" s="229">
        <f>Q319*H319</f>
        <v>139.91900000000001</v>
      </c>
      <c r="S319" s="229">
        <v>0</v>
      </c>
      <c r="T319" s="230">
        <f>S319*H319</f>
        <v>0</v>
      </c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R319" s="231" t="s">
        <v>200</v>
      </c>
      <c r="AT319" s="231" t="s">
        <v>317</v>
      </c>
      <c r="AU319" s="231" t="s">
        <v>91</v>
      </c>
      <c r="AY319" s="19" t="s">
        <v>139</v>
      </c>
      <c r="BE319" s="232">
        <f>IF(N319="základní",J319,0)</f>
        <v>0</v>
      </c>
      <c r="BF319" s="232">
        <f>IF(N319="snížená",J319,0)</f>
        <v>0</v>
      </c>
      <c r="BG319" s="232">
        <f>IF(N319="zákl. přenesená",J319,0)</f>
        <v>0</v>
      </c>
      <c r="BH319" s="232">
        <f>IF(N319="sníž. přenesená",J319,0)</f>
        <v>0</v>
      </c>
      <c r="BI319" s="232">
        <f>IF(N319="nulová",J319,0)</f>
        <v>0</v>
      </c>
      <c r="BJ319" s="19" t="s">
        <v>89</v>
      </c>
      <c r="BK319" s="232">
        <f>ROUND(I319*H319,2)</f>
        <v>0</v>
      </c>
      <c r="BL319" s="19" t="s">
        <v>146</v>
      </c>
      <c r="BM319" s="231" t="s">
        <v>1136</v>
      </c>
    </row>
    <row r="320" s="13" customFormat="1">
      <c r="A320" s="13"/>
      <c r="B320" s="233"/>
      <c r="C320" s="234"/>
      <c r="D320" s="235" t="s">
        <v>148</v>
      </c>
      <c r="E320" s="236" t="s">
        <v>1</v>
      </c>
      <c r="F320" s="237" t="s">
        <v>1137</v>
      </c>
      <c r="G320" s="234"/>
      <c r="H320" s="236" t="s">
        <v>1</v>
      </c>
      <c r="I320" s="238"/>
      <c r="J320" s="234"/>
      <c r="K320" s="234"/>
      <c r="L320" s="239"/>
      <c r="M320" s="240"/>
      <c r="N320" s="241"/>
      <c r="O320" s="241"/>
      <c r="P320" s="241"/>
      <c r="Q320" s="241"/>
      <c r="R320" s="241"/>
      <c r="S320" s="241"/>
      <c r="T320" s="242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3" t="s">
        <v>148</v>
      </c>
      <c r="AU320" s="243" t="s">
        <v>91</v>
      </c>
      <c r="AV320" s="13" t="s">
        <v>89</v>
      </c>
      <c r="AW320" s="13" t="s">
        <v>36</v>
      </c>
      <c r="AX320" s="13" t="s">
        <v>81</v>
      </c>
      <c r="AY320" s="243" t="s">
        <v>139</v>
      </c>
    </row>
    <row r="321" s="14" customFormat="1">
      <c r="A321" s="14"/>
      <c r="B321" s="244"/>
      <c r="C321" s="245"/>
      <c r="D321" s="235" t="s">
        <v>148</v>
      </c>
      <c r="E321" s="246" t="s">
        <v>1</v>
      </c>
      <c r="F321" s="247" t="s">
        <v>1138</v>
      </c>
      <c r="G321" s="245"/>
      <c r="H321" s="248">
        <v>139.91900000000001</v>
      </c>
      <c r="I321" s="249"/>
      <c r="J321" s="245"/>
      <c r="K321" s="245"/>
      <c r="L321" s="250"/>
      <c r="M321" s="251"/>
      <c r="N321" s="252"/>
      <c r="O321" s="252"/>
      <c r="P321" s="252"/>
      <c r="Q321" s="252"/>
      <c r="R321" s="252"/>
      <c r="S321" s="252"/>
      <c r="T321" s="253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54" t="s">
        <v>148</v>
      </c>
      <c r="AU321" s="254" t="s">
        <v>91</v>
      </c>
      <c r="AV321" s="14" t="s">
        <v>91</v>
      </c>
      <c r="AW321" s="14" t="s">
        <v>36</v>
      </c>
      <c r="AX321" s="14" t="s">
        <v>81</v>
      </c>
      <c r="AY321" s="254" t="s">
        <v>139</v>
      </c>
    </row>
    <row r="322" s="15" customFormat="1">
      <c r="A322" s="15"/>
      <c r="B322" s="255"/>
      <c r="C322" s="256"/>
      <c r="D322" s="235" t="s">
        <v>148</v>
      </c>
      <c r="E322" s="257" t="s">
        <v>1</v>
      </c>
      <c r="F322" s="258" t="s">
        <v>151</v>
      </c>
      <c r="G322" s="256"/>
      <c r="H322" s="259">
        <v>139.91900000000001</v>
      </c>
      <c r="I322" s="260"/>
      <c r="J322" s="256"/>
      <c r="K322" s="256"/>
      <c r="L322" s="261"/>
      <c r="M322" s="262"/>
      <c r="N322" s="263"/>
      <c r="O322" s="263"/>
      <c r="P322" s="263"/>
      <c r="Q322" s="263"/>
      <c r="R322" s="263"/>
      <c r="S322" s="263"/>
      <c r="T322" s="264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T322" s="265" t="s">
        <v>148</v>
      </c>
      <c r="AU322" s="265" t="s">
        <v>91</v>
      </c>
      <c r="AV322" s="15" t="s">
        <v>146</v>
      </c>
      <c r="AW322" s="15" t="s">
        <v>36</v>
      </c>
      <c r="AX322" s="15" t="s">
        <v>89</v>
      </c>
      <c r="AY322" s="265" t="s">
        <v>139</v>
      </c>
    </row>
    <row r="323" s="2" customFormat="1" ht="24.15" customHeight="1">
      <c r="A323" s="40"/>
      <c r="B323" s="41"/>
      <c r="C323" s="220" t="s">
        <v>7</v>
      </c>
      <c r="D323" s="220" t="s">
        <v>141</v>
      </c>
      <c r="E323" s="221" t="s">
        <v>324</v>
      </c>
      <c r="F323" s="222" t="s">
        <v>325</v>
      </c>
      <c r="G323" s="223" t="s">
        <v>203</v>
      </c>
      <c r="H323" s="224">
        <v>37.591999999999999</v>
      </c>
      <c r="I323" s="225"/>
      <c r="J323" s="226">
        <f>ROUND(I323*H323,2)</f>
        <v>0</v>
      </c>
      <c r="K323" s="222" t="s">
        <v>145</v>
      </c>
      <c r="L323" s="46"/>
      <c r="M323" s="227" t="s">
        <v>1</v>
      </c>
      <c r="N323" s="228" t="s">
        <v>46</v>
      </c>
      <c r="O323" s="93"/>
      <c r="P323" s="229">
        <f>O323*H323</f>
        <v>0</v>
      </c>
      <c r="Q323" s="229">
        <v>0</v>
      </c>
      <c r="R323" s="229">
        <f>Q323*H323</f>
        <v>0</v>
      </c>
      <c r="S323" s="229">
        <v>0</v>
      </c>
      <c r="T323" s="230">
        <f>S323*H323</f>
        <v>0</v>
      </c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R323" s="231" t="s">
        <v>146</v>
      </c>
      <c r="AT323" s="231" t="s">
        <v>141</v>
      </c>
      <c r="AU323" s="231" t="s">
        <v>91</v>
      </c>
      <c r="AY323" s="19" t="s">
        <v>139</v>
      </c>
      <c r="BE323" s="232">
        <f>IF(N323="základní",J323,0)</f>
        <v>0</v>
      </c>
      <c r="BF323" s="232">
        <f>IF(N323="snížená",J323,0)</f>
        <v>0</v>
      </c>
      <c r="BG323" s="232">
        <f>IF(N323="zákl. přenesená",J323,0)</f>
        <v>0</v>
      </c>
      <c r="BH323" s="232">
        <f>IF(N323="sníž. přenesená",J323,0)</f>
        <v>0</v>
      </c>
      <c r="BI323" s="232">
        <f>IF(N323="nulová",J323,0)</f>
        <v>0</v>
      </c>
      <c r="BJ323" s="19" t="s">
        <v>89</v>
      </c>
      <c r="BK323" s="232">
        <f>ROUND(I323*H323,2)</f>
        <v>0</v>
      </c>
      <c r="BL323" s="19" t="s">
        <v>146</v>
      </c>
      <c r="BM323" s="231" t="s">
        <v>1139</v>
      </c>
    </row>
    <row r="324" s="13" customFormat="1">
      <c r="A324" s="13"/>
      <c r="B324" s="233"/>
      <c r="C324" s="234"/>
      <c r="D324" s="235" t="s">
        <v>148</v>
      </c>
      <c r="E324" s="236" t="s">
        <v>1</v>
      </c>
      <c r="F324" s="237" t="s">
        <v>1022</v>
      </c>
      <c r="G324" s="234"/>
      <c r="H324" s="236" t="s">
        <v>1</v>
      </c>
      <c r="I324" s="238"/>
      <c r="J324" s="234"/>
      <c r="K324" s="234"/>
      <c r="L324" s="239"/>
      <c r="M324" s="240"/>
      <c r="N324" s="241"/>
      <c r="O324" s="241"/>
      <c r="P324" s="241"/>
      <c r="Q324" s="241"/>
      <c r="R324" s="241"/>
      <c r="S324" s="241"/>
      <c r="T324" s="242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3" t="s">
        <v>148</v>
      </c>
      <c r="AU324" s="243" t="s">
        <v>91</v>
      </c>
      <c r="AV324" s="13" t="s">
        <v>89</v>
      </c>
      <c r="AW324" s="13" t="s">
        <v>36</v>
      </c>
      <c r="AX324" s="13" t="s">
        <v>81</v>
      </c>
      <c r="AY324" s="243" t="s">
        <v>139</v>
      </c>
    </row>
    <row r="325" s="13" customFormat="1">
      <c r="A325" s="13"/>
      <c r="B325" s="233"/>
      <c r="C325" s="234"/>
      <c r="D325" s="235" t="s">
        <v>148</v>
      </c>
      <c r="E325" s="236" t="s">
        <v>1</v>
      </c>
      <c r="F325" s="237" t="s">
        <v>239</v>
      </c>
      <c r="G325" s="234"/>
      <c r="H325" s="236" t="s">
        <v>1</v>
      </c>
      <c r="I325" s="238"/>
      <c r="J325" s="234"/>
      <c r="K325" s="234"/>
      <c r="L325" s="239"/>
      <c r="M325" s="240"/>
      <c r="N325" s="241"/>
      <c r="O325" s="241"/>
      <c r="P325" s="241"/>
      <c r="Q325" s="241"/>
      <c r="R325" s="241"/>
      <c r="S325" s="241"/>
      <c r="T325" s="242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3" t="s">
        <v>148</v>
      </c>
      <c r="AU325" s="243" t="s">
        <v>91</v>
      </c>
      <c r="AV325" s="13" t="s">
        <v>89</v>
      </c>
      <c r="AW325" s="13" t="s">
        <v>36</v>
      </c>
      <c r="AX325" s="13" t="s">
        <v>81</v>
      </c>
      <c r="AY325" s="243" t="s">
        <v>139</v>
      </c>
    </row>
    <row r="326" s="14" customFormat="1">
      <c r="A326" s="14"/>
      <c r="B326" s="244"/>
      <c r="C326" s="245"/>
      <c r="D326" s="235" t="s">
        <v>148</v>
      </c>
      <c r="E326" s="246" t="s">
        <v>1</v>
      </c>
      <c r="F326" s="247" t="s">
        <v>1140</v>
      </c>
      <c r="G326" s="245"/>
      <c r="H326" s="248">
        <v>15.810000000000001</v>
      </c>
      <c r="I326" s="249"/>
      <c r="J326" s="245"/>
      <c r="K326" s="245"/>
      <c r="L326" s="250"/>
      <c r="M326" s="251"/>
      <c r="N326" s="252"/>
      <c r="O326" s="252"/>
      <c r="P326" s="252"/>
      <c r="Q326" s="252"/>
      <c r="R326" s="252"/>
      <c r="S326" s="252"/>
      <c r="T326" s="253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54" t="s">
        <v>148</v>
      </c>
      <c r="AU326" s="254" t="s">
        <v>91</v>
      </c>
      <c r="AV326" s="14" t="s">
        <v>91</v>
      </c>
      <c r="AW326" s="14" t="s">
        <v>36</v>
      </c>
      <c r="AX326" s="14" t="s">
        <v>81</v>
      </c>
      <c r="AY326" s="254" t="s">
        <v>139</v>
      </c>
    </row>
    <row r="327" s="14" customFormat="1">
      <c r="A327" s="14"/>
      <c r="B327" s="244"/>
      <c r="C327" s="245"/>
      <c r="D327" s="235" t="s">
        <v>148</v>
      </c>
      <c r="E327" s="246" t="s">
        <v>1</v>
      </c>
      <c r="F327" s="247" t="s">
        <v>1141</v>
      </c>
      <c r="G327" s="245"/>
      <c r="H327" s="248">
        <v>1.7589999999999999</v>
      </c>
      <c r="I327" s="249"/>
      <c r="J327" s="245"/>
      <c r="K327" s="245"/>
      <c r="L327" s="250"/>
      <c r="M327" s="251"/>
      <c r="N327" s="252"/>
      <c r="O327" s="252"/>
      <c r="P327" s="252"/>
      <c r="Q327" s="252"/>
      <c r="R327" s="252"/>
      <c r="S327" s="252"/>
      <c r="T327" s="253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54" t="s">
        <v>148</v>
      </c>
      <c r="AU327" s="254" t="s">
        <v>91</v>
      </c>
      <c r="AV327" s="14" t="s">
        <v>91</v>
      </c>
      <c r="AW327" s="14" t="s">
        <v>36</v>
      </c>
      <c r="AX327" s="14" t="s">
        <v>81</v>
      </c>
      <c r="AY327" s="254" t="s">
        <v>139</v>
      </c>
    </row>
    <row r="328" s="14" customFormat="1">
      <c r="A328" s="14"/>
      <c r="B328" s="244"/>
      <c r="C328" s="245"/>
      <c r="D328" s="235" t="s">
        <v>148</v>
      </c>
      <c r="E328" s="246" t="s">
        <v>1</v>
      </c>
      <c r="F328" s="247" t="s">
        <v>1142</v>
      </c>
      <c r="G328" s="245"/>
      <c r="H328" s="248">
        <v>5.6470000000000002</v>
      </c>
      <c r="I328" s="249"/>
      <c r="J328" s="245"/>
      <c r="K328" s="245"/>
      <c r="L328" s="250"/>
      <c r="M328" s="251"/>
      <c r="N328" s="252"/>
      <c r="O328" s="252"/>
      <c r="P328" s="252"/>
      <c r="Q328" s="252"/>
      <c r="R328" s="252"/>
      <c r="S328" s="252"/>
      <c r="T328" s="253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54" t="s">
        <v>148</v>
      </c>
      <c r="AU328" s="254" t="s">
        <v>91</v>
      </c>
      <c r="AV328" s="14" t="s">
        <v>91</v>
      </c>
      <c r="AW328" s="14" t="s">
        <v>36</v>
      </c>
      <c r="AX328" s="14" t="s">
        <v>81</v>
      </c>
      <c r="AY328" s="254" t="s">
        <v>139</v>
      </c>
    </row>
    <row r="329" s="14" customFormat="1">
      <c r="A329" s="14"/>
      <c r="B329" s="244"/>
      <c r="C329" s="245"/>
      <c r="D329" s="235" t="s">
        <v>148</v>
      </c>
      <c r="E329" s="246" t="s">
        <v>1</v>
      </c>
      <c r="F329" s="247" t="s">
        <v>1143</v>
      </c>
      <c r="G329" s="245"/>
      <c r="H329" s="248">
        <v>1.9219999999999999</v>
      </c>
      <c r="I329" s="249"/>
      <c r="J329" s="245"/>
      <c r="K329" s="245"/>
      <c r="L329" s="250"/>
      <c r="M329" s="251"/>
      <c r="N329" s="252"/>
      <c r="O329" s="252"/>
      <c r="P329" s="252"/>
      <c r="Q329" s="252"/>
      <c r="R329" s="252"/>
      <c r="S329" s="252"/>
      <c r="T329" s="253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4" t="s">
        <v>148</v>
      </c>
      <c r="AU329" s="254" t="s">
        <v>91</v>
      </c>
      <c r="AV329" s="14" t="s">
        <v>91</v>
      </c>
      <c r="AW329" s="14" t="s">
        <v>36</v>
      </c>
      <c r="AX329" s="14" t="s">
        <v>81</v>
      </c>
      <c r="AY329" s="254" t="s">
        <v>139</v>
      </c>
    </row>
    <row r="330" s="14" customFormat="1">
      <c r="A330" s="14"/>
      <c r="B330" s="244"/>
      <c r="C330" s="245"/>
      <c r="D330" s="235" t="s">
        <v>148</v>
      </c>
      <c r="E330" s="246" t="s">
        <v>1</v>
      </c>
      <c r="F330" s="247" t="s">
        <v>1144</v>
      </c>
      <c r="G330" s="245"/>
      <c r="H330" s="248">
        <v>1.9359999999999999</v>
      </c>
      <c r="I330" s="249"/>
      <c r="J330" s="245"/>
      <c r="K330" s="245"/>
      <c r="L330" s="250"/>
      <c r="M330" s="251"/>
      <c r="N330" s="252"/>
      <c r="O330" s="252"/>
      <c r="P330" s="252"/>
      <c r="Q330" s="252"/>
      <c r="R330" s="252"/>
      <c r="S330" s="252"/>
      <c r="T330" s="253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54" t="s">
        <v>148</v>
      </c>
      <c r="AU330" s="254" t="s">
        <v>91</v>
      </c>
      <c r="AV330" s="14" t="s">
        <v>91</v>
      </c>
      <c r="AW330" s="14" t="s">
        <v>36</v>
      </c>
      <c r="AX330" s="14" t="s">
        <v>81</v>
      </c>
      <c r="AY330" s="254" t="s">
        <v>139</v>
      </c>
    </row>
    <row r="331" s="14" customFormat="1">
      <c r="A331" s="14"/>
      <c r="B331" s="244"/>
      <c r="C331" s="245"/>
      <c r="D331" s="235" t="s">
        <v>148</v>
      </c>
      <c r="E331" s="246" t="s">
        <v>1</v>
      </c>
      <c r="F331" s="247" t="s">
        <v>1145</v>
      </c>
      <c r="G331" s="245"/>
      <c r="H331" s="248">
        <v>2.0089999999999999</v>
      </c>
      <c r="I331" s="249"/>
      <c r="J331" s="245"/>
      <c r="K331" s="245"/>
      <c r="L331" s="250"/>
      <c r="M331" s="251"/>
      <c r="N331" s="252"/>
      <c r="O331" s="252"/>
      <c r="P331" s="252"/>
      <c r="Q331" s="252"/>
      <c r="R331" s="252"/>
      <c r="S331" s="252"/>
      <c r="T331" s="253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54" t="s">
        <v>148</v>
      </c>
      <c r="AU331" s="254" t="s">
        <v>91</v>
      </c>
      <c r="AV331" s="14" t="s">
        <v>91</v>
      </c>
      <c r="AW331" s="14" t="s">
        <v>36</v>
      </c>
      <c r="AX331" s="14" t="s">
        <v>81</v>
      </c>
      <c r="AY331" s="254" t="s">
        <v>139</v>
      </c>
    </row>
    <row r="332" s="14" customFormat="1">
      <c r="A332" s="14"/>
      <c r="B332" s="244"/>
      <c r="C332" s="245"/>
      <c r="D332" s="235" t="s">
        <v>148</v>
      </c>
      <c r="E332" s="246" t="s">
        <v>1</v>
      </c>
      <c r="F332" s="247" t="s">
        <v>1146</v>
      </c>
      <c r="G332" s="245"/>
      <c r="H332" s="248">
        <v>2.444</v>
      </c>
      <c r="I332" s="249"/>
      <c r="J332" s="245"/>
      <c r="K332" s="245"/>
      <c r="L332" s="250"/>
      <c r="M332" s="251"/>
      <c r="N332" s="252"/>
      <c r="O332" s="252"/>
      <c r="P332" s="252"/>
      <c r="Q332" s="252"/>
      <c r="R332" s="252"/>
      <c r="S332" s="252"/>
      <c r="T332" s="253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54" t="s">
        <v>148</v>
      </c>
      <c r="AU332" s="254" t="s">
        <v>91</v>
      </c>
      <c r="AV332" s="14" t="s">
        <v>91</v>
      </c>
      <c r="AW332" s="14" t="s">
        <v>36</v>
      </c>
      <c r="AX332" s="14" t="s">
        <v>81</v>
      </c>
      <c r="AY332" s="254" t="s">
        <v>139</v>
      </c>
    </row>
    <row r="333" s="14" customFormat="1">
      <c r="A333" s="14"/>
      <c r="B333" s="244"/>
      <c r="C333" s="245"/>
      <c r="D333" s="235" t="s">
        <v>148</v>
      </c>
      <c r="E333" s="246" t="s">
        <v>1</v>
      </c>
      <c r="F333" s="247" t="s">
        <v>1147</v>
      </c>
      <c r="G333" s="245"/>
      <c r="H333" s="248">
        <v>1.6659999999999999</v>
      </c>
      <c r="I333" s="249"/>
      <c r="J333" s="245"/>
      <c r="K333" s="245"/>
      <c r="L333" s="250"/>
      <c r="M333" s="251"/>
      <c r="N333" s="252"/>
      <c r="O333" s="252"/>
      <c r="P333" s="252"/>
      <c r="Q333" s="252"/>
      <c r="R333" s="252"/>
      <c r="S333" s="252"/>
      <c r="T333" s="253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54" t="s">
        <v>148</v>
      </c>
      <c r="AU333" s="254" t="s">
        <v>91</v>
      </c>
      <c r="AV333" s="14" t="s">
        <v>91</v>
      </c>
      <c r="AW333" s="14" t="s">
        <v>36</v>
      </c>
      <c r="AX333" s="14" t="s">
        <v>81</v>
      </c>
      <c r="AY333" s="254" t="s">
        <v>139</v>
      </c>
    </row>
    <row r="334" s="14" customFormat="1">
      <c r="A334" s="14"/>
      <c r="B334" s="244"/>
      <c r="C334" s="245"/>
      <c r="D334" s="235" t="s">
        <v>148</v>
      </c>
      <c r="E334" s="246" t="s">
        <v>1</v>
      </c>
      <c r="F334" s="247" t="s">
        <v>1148</v>
      </c>
      <c r="G334" s="245"/>
      <c r="H334" s="248">
        <v>1.748</v>
      </c>
      <c r="I334" s="249"/>
      <c r="J334" s="245"/>
      <c r="K334" s="245"/>
      <c r="L334" s="250"/>
      <c r="M334" s="251"/>
      <c r="N334" s="252"/>
      <c r="O334" s="252"/>
      <c r="P334" s="252"/>
      <c r="Q334" s="252"/>
      <c r="R334" s="252"/>
      <c r="S334" s="252"/>
      <c r="T334" s="253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54" t="s">
        <v>148</v>
      </c>
      <c r="AU334" s="254" t="s">
        <v>91</v>
      </c>
      <c r="AV334" s="14" t="s">
        <v>91</v>
      </c>
      <c r="AW334" s="14" t="s">
        <v>36</v>
      </c>
      <c r="AX334" s="14" t="s">
        <v>81</v>
      </c>
      <c r="AY334" s="254" t="s">
        <v>139</v>
      </c>
    </row>
    <row r="335" s="14" customFormat="1">
      <c r="A335" s="14"/>
      <c r="B335" s="244"/>
      <c r="C335" s="245"/>
      <c r="D335" s="235" t="s">
        <v>148</v>
      </c>
      <c r="E335" s="246" t="s">
        <v>1</v>
      </c>
      <c r="F335" s="247" t="s">
        <v>1149</v>
      </c>
      <c r="G335" s="245"/>
      <c r="H335" s="248">
        <v>1.7749999999999999</v>
      </c>
      <c r="I335" s="249"/>
      <c r="J335" s="245"/>
      <c r="K335" s="245"/>
      <c r="L335" s="250"/>
      <c r="M335" s="251"/>
      <c r="N335" s="252"/>
      <c r="O335" s="252"/>
      <c r="P335" s="252"/>
      <c r="Q335" s="252"/>
      <c r="R335" s="252"/>
      <c r="S335" s="252"/>
      <c r="T335" s="253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54" t="s">
        <v>148</v>
      </c>
      <c r="AU335" s="254" t="s">
        <v>91</v>
      </c>
      <c r="AV335" s="14" t="s">
        <v>91</v>
      </c>
      <c r="AW335" s="14" t="s">
        <v>36</v>
      </c>
      <c r="AX335" s="14" t="s">
        <v>81</v>
      </c>
      <c r="AY335" s="254" t="s">
        <v>139</v>
      </c>
    </row>
    <row r="336" s="14" customFormat="1">
      <c r="A336" s="14"/>
      <c r="B336" s="244"/>
      <c r="C336" s="245"/>
      <c r="D336" s="235" t="s">
        <v>148</v>
      </c>
      <c r="E336" s="246" t="s">
        <v>1</v>
      </c>
      <c r="F336" s="247" t="s">
        <v>1150</v>
      </c>
      <c r="G336" s="245"/>
      <c r="H336" s="248">
        <v>2.0950000000000002</v>
      </c>
      <c r="I336" s="249"/>
      <c r="J336" s="245"/>
      <c r="K336" s="245"/>
      <c r="L336" s="250"/>
      <c r="M336" s="251"/>
      <c r="N336" s="252"/>
      <c r="O336" s="252"/>
      <c r="P336" s="252"/>
      <c r="Q336" s="252"/>
      <c r="R336" s="252"/>
      <c r="S336" s="252"/>
      <c r="T336" s="253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54" t="s">
        <v>148</v>
      </c>
      <c r="AU336" s="254" t="s">
        <v>91</v>
      </c>
      <c r="AV336" s="14" t="s">
        <v>91</v>
      </c>
      <c r="AW336" s="14" t="s">
        <v>36</v>
      </c>
      <c r="AX336" s="14" t="s">
        <v>81</v>
      </c>
      <c r="AY336" s="254" t="s">
        <v>139</v>
      </c>
    </row>
    <row r="337" s="13" customFormat="1">
      <c r="A337" s="13"/>
      <c r="B337" s="233"/>
      <c r="C337" s="234"/>
      <c r="D337" s="235" t="s">
        <v>148</v>
      </c>
      <c r="E337" s="236" t="s">
        <v>1</v>
      </c>
      <c r="F337" s="237" t="s">
        <v>332</v>
      </c>
      <c r="G337" s="234"/>
      <c r="H337" s="236" t="s">
        <v>1</v>
      </c>
      <c r="I337" s="238"/>
      <c r="J337" s="234"/>
      <c r="K337" s="234"/>
      <c r="L337" s="239"/>
      <c r="M337" s="240"/>
      <c r="N337" s="241"/>
      <c r="O337" s="241"/>
      <c r="P337" s="241"/>
      <c r="Q337" s="241"/>
      <c r="R337" s="241"/>
      <c r="S337" s="241"/>
      <c r="T337" s="242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3" t="s">
        <v>148</v>
      </c>
      <c r="AU337" s="243" t="s">
        <v>91</v>
      </c>
      <c r="AV337" s="13" t="s">
        <v>89</v>
      </c>
      <c r="AW337" s="13" t="s">
        <v>36</v>
      </c>
      <c r="AX337" s="13" t="s">
        <v>81</v>
      </c>
      <c r="AY337" s="243" t="s">
        <v>139</v>
      </c>
    </row>
    <row r="338" s="14" customFormat="1">
      <c r="A338" s="14"/>
      <c r="B338" s="244"/>
      <c r="C338" s="245"/>
      <c r="D338" s="235" t="s">
        <v>148</v>
      </c>
      <c r="E338" s="246" t="s">
        <v>1</v>
      </c>
      <c r="F338" s="247" t="s">
        <v>1121</v>
      </c>
      <c r="G338" s="245"/>
      <c r="H338" s="248">
        <v>-0.97599999999999998</v>
      </c>
      <c r="I338" s="249"/>
      <c r="J338" s="245"/>
      <c r="K338" s="245"/>
      <c r="L338" s="250"/>
      <c r="M338" s="251"/>
      <c r="N338" s="252"/>
      <c r="O338" s="252"/>
      <c r="P338" s="252"/>
      <c r="Q338" s="252"/>
      <c r="R338" s="252"/>
      <c r="S338" s="252"/>
      <c r="T338" s="253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54" t="s">
        <v>148</v>
      </c>
      <c r="AU338" s="254" t="s">
        <v>91</v>
      </c>
      <c r="AV338" s="14" t="s">
        <v>91</v>
      </c>
      <c r="AW338" s="14" t="s">
        <v>36</v>
      </c>
      <c r="AX338" s="14" t="s">
        <v>81</v>
      </c>
      <c r="AY338" s="254" t="s">
        <v>139</v>
      </c>
    </row>
    <row r="339" s="14" customFormat="1">
      <c r="A339" s="14"/>
      <c r="B339" s="244"/>
      <c r="C339" s="245"/>
      <c r="D339" s="235" t="s">
        <v>148</v>
      </c>
      <c r="E339" s="246" t="s">
        <v>1</v>
      </c>
      <c r="F339" s="247" t="s">
        <v>1122</v>
      </c>
      <c r="G339" s="245"/>
      <c r="H339" s="248">
        <v>-0.040000000000000001</v>
      </c>
      <c r="I339" s="249"/>
      <c r="J339" s="245"/>
      <c r="K339" s="245"/>
      <c r="L339" s="250"/>
      <c r="M339" s="251"/>
      <c r="N339" s="252"/>
      <c r="O339" s="252"/>
      <c r="P339" s="252"/>
      <c r="Q339" s="252"/>
      <c r="R339" s="252"/>
      <c r="S339" s="252"/>
      <c r="T339" s="253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54" t="s">
        <v>148</v>
      </c>
      <c r="AU339" s="254" t="s">
        <v>91</v>
      </c>
      <c r="AV339" s="14" t="s">
        <v>91</v>
      </c>
      <c r="AW339" s="14" t="s">
        <v>36</v>
      </c>
      <c r="AX339" s="14" t="s">
        <v>81</v>
      </c>
      <c r="AY339" s="254" t="s">
        <v>139</v>
      </c>
    </row>
    <row r="340" s="14" customFormat="1">
      <c r="A340" s="14"/>
      <c r="B340" s="244"/>
      <c r="C340" s="245"/>
      <c r="D340" s="235" t="s">
        <v>148</v>
      </c>
      <c r="E340" s="246" t="s">
        <v>1</v>
      </c>
      <c r="F340" s="247" t="s">
        <v>1123</v>
      </c>
      <c r="G340" s="245"/>
      <c r="H340" s="248">
        <v>-0.091999999999999998</v>
      </c>
      <c r="I340" s="249"/>
      <c r="J340" s="245"/>
      <c r="K340" s="245"/>
      <c r="L340" s="250"/>
      <c r="M340" s="251"/>
      <c r="N340" s="252"/>
      <c r="O340" s="252"/>
      <c r="P340" s="252"/>
      <c r="Q340" s="252"/>
      <c r="R340" s="252"/>
      <c r="S340" s="252"/>
      <c r="T340" s="253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4" t="s">
        <v>148</v>
      </c>
      <c r="AU340" s="254" t="s">
        <v>91</v>
      </c>
      <c r="AV340" s="14" t="s">
        <v>91</v>
      </c>
      <c r="AW340" s="14" t="s">
        <v>36</v>
      </c>
      <c r="AX340" s="14" t="s">
        <v>81</v>
      </c>
      <c r="AY340" s="254" t="s">
        <v>139</v>
      </c>
    </row>
    <row r="341" s="14" customFormat="1">
      <c r="A341" s="14"/>
      <c r="B341" s="244"/>
      <c r="C341" s="245"/>
      <c r="D341" s="235" t="s">
        <v>148</v>
      </c>
      <c r="E341" s="246" t="s">
        <v>1</v>
      </c>
      <c r="F341" s="247" t="s">
        <v>1124</v>
      </c>
      <c r="G341" s="245"/>
      <c r="H341" s="248">
        <v>-0.0050000000000000001</v>
      </c>
      <c r="I341" s="249"/>
      <c r="J341" s="245"/>
      <c r="K341" s="245"/>
      <c r="L341" s="250"/>
      <c r="M341" s="251"/>
      <c r="N341" s="252"/>
      <c r="O341" s="252"/>
      <c r="P341" s="252"/>
      <c r="Q341" s="252"/>
      <c r="R341" s="252"/>
      <c r="S341" s="252"/>
      <c r="T341" s="253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54" t="s">
        <v>148</v>
      </c>
      <c r="AU341" s="254" t="s">
        <v>91</v>
      </c>
      <c r="AV341" s="14" t="s">
        <v>91</v>
      </c>
      <c r="AW341" s="14" t="s">
        <v>36</v>
      </c>
      <c r="AX341" s="14" t="s">
        <v>81</v>
      </c>
      <c r="AY341" s="254" t="s">
        <v>139</v>
      </c>
    </row>
    <row r="342" s="14" customFormat="1">
      <c r="A342" s="14"/>
      <c r="B342" s="244"/>
      <c r="C342" s="245"/>
      <c r="D342" s="235" t="s">
        <v>148</v>
      </c>
      <c r="E342" s="246" t="s">
        <v>1</v>
      </c>
      <c r="F342" s="247" t="s">
        <v>1125</v>
      </c>
      <c r="G342" s="245"/>
      <c r="H342" s="248">
        <v>-0.0050000000000000001</v>
      </c>
      <c r="I342" s="249"/>
      <c r="J342" s="245"/>
      <c r="K342" s="245"/>
      <c r="L342" s="250"/>
      <c r="M342" s="251"/>
      <c r="N342" s="252"/>
      <c r="O342" s="252"/>
      <c r="P342" s="252"/>
      <c r="Q342" s="252"/>
      <c r="R342" s="252"/>
      <c r="S342" s="252"/>
      <c r="T342" s="253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54" t="s">
        <v>148</v>
      </c>
      <c r="AU342" s="254" t="s">
        <v>91</v>
      </c>
      <c r="AV342" s="14" t="s">
        <v>91</v>
      </c>
      <c r="AW342" s="14" t="s">
        <v>36</v>
      </c>
      <c r="AX342" s="14" t="s">
        <v>81</v>
      </c>
      <c r="AY342" s="254" t="s">
        <v>139</v>
      </c>
    </row>
    <row r="343" s="14" customFormat="1">
      <c r="A343" s="14"/>
      <c r="B343" s="244"/>
      <c r="C343" s="245"/>
      <c r="D343" s="235" t="s">
        <v>148</v>
      </c>
      <c r="E343" s="246" t="s">
        <v>1</v>
      </c>
      <c r="F343" s="247" t="s">
        <v>1126</v>
      </c>
      <c r="G343" s="245"/>
      <c r="H343" s="248">
        <v>-0.0070000000000000001</v>
      </c>
      <c r="I343" s="249"/>
      <c r="J343" s="245"/>
      <c r="K343" s="245"/>
      <c r="L343" s="250"/>
      <c r="M343" s="251"/>
      <c r="N343" s="252"/>
      <c r="O343" s="252"/>
      <c r="P343" s="252"/>
      <c r="Q343" s="252"/>
      <c r="R343" s="252"/>
      <c r="S343" s="252"/>
      <c r="T343" s="253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54" t="s">
        <v>148</v>
      </c>
      <c r="AU343" s="254" t="s">
        <v>91</v>
      </c>
      <c r="AV343" s="14" t="s">
        <v>91</v>
      </c>
      <c r="AW343" s="14" t="s">
        <v>36</v>
      </c>
      <c r="AX343" s="14" t="s">
        <v>81</v>
      </c>
      <c r="AY343" s="254" t="s">
        <v>139</v>
      </c>
    </row>
    <row r="344" s="14" customFormat="1">
      <c r="A344" s="14"/>
      <c r="B344" s="244"/>
      <c r="C344" s="245"/>
      <c r="D344" s="235" t="s">
        <v>148</v>
      </c>
      <c r="E344" s="246" t="s">
        <v>1</v>
      </c>
      <c r="F344" s="247" t="s">
        <v>1127</v>
      </c>
      <c r="G344" s="245"/>
      <c r="H344" s="248">
        <v>-0.057000000000000002</v>
      </c>
      <c r="I344" s="249"/>
      <c r="J344" s="245"/>
      <c r="K344" s="245"/>
      <c r="L344" s="250"/>
      <c r="M344" s="251"/>
      <c r="N344" s="252"/>
      <c r="O344" s="252"/>
      <c r="P344" s="252"/>
      <c r="Q344" s="252"/>
      <c r="R344" s="252"/>
      <c r="S344" s="252"/>
      <c r="T344" s="253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54" t="s">
        <v>148</v>
      </c>
      <c r="AU344" s="254" t="s">
        <v>91</v>
      </c>
      <c r="AV344" s="14" t="s">
        <v>91</v>
      </c>
      <c r="AW344" s="14" t="s">
        <v>36</v>
      </c>
      <c r="AX344" s="14" t="s">
        <v>81</v>
      </c>
      <c r="AY344" s="254" t="s">
        <v>139</v>
      </c>
    </row>
    <row r="345" s="14" customFormat="1">
      <c r="A345" s="14"/>
      <c r="B345" s="244"/>
      <c r="C345" s="245"/>
      <c r="D345" s="235" t="s">
        <v>148</v>
      </c>
      <c r="E345" s="246" t="s">
        <v>1</v>
      </c>
      <c r="F345" s="247" t="s">
        <v>1128</v>
      </c>
      <c r="G345" s="245"/>
      <c r="H345" s="248">
        <v>-0.0060000000000000001</v>
      </c>
      <c r="I345" s="249"/>
      <c r="J345" s="245"/>
      <c r="K345" s="245"/>
      <c r="L345" s="250"/>
      <c r="M345" s="251"/>
      <c r="N345" s="252"/>
      <c r="O345" s="252"/>
      <c r="P345" s="252"/>
      <c r="Q345" s="252"/>
      <c r="R345" s="252"/>
      <c r="S345" s="252"/>
      <c r="T345" s="253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54" t="s">
        <v>148</v>
      </c>
      <c r="AU345" s="254" t="s">
        <v>91</v>
      </c>
      <c r="AV345" s="14" t="s">
        <v>91</v>
      </c>
      <c r="AW345" s="14" t="s">
        <v>36</v>
      </c>
      <c r="AX345" s="14" t="s">
        <v>81</v>
      </c>
      <c r="AY345" s="254" t="s">
        <v>139</v>
      </c>
    </row>
    <row r="346" s="14" customFormat="1">
      <c r="A346" s="14"/>
      <c r="B346" s="244"/>
      <c r="C346" s="245"/>
      <c r="D346" s="235" t="s">
        <v>148</v>
      </c>
      <c r="E346" s="246" t="s">
        <v>1</v>
      </c>
      <c r="F346" s="247" t="s">
        <v>1129</v>
      </c>
      <c r="G346" s="245"/>
      <c r="H346" s="248">
        <v>-0.0060000000000000001</v>
      </c>
      <c r="I346" s="249"/>
      <c r="J346" s="245"/>
      <c r="K346" s="245"/>
      <c r="L346" s="250"/>
      <c r="M346" s="251"/>
      <c r="N346" s="252"/>
      <c r="O346" s="252"/>
      <c r="P346" s="252"/>
      <c r="Q346" s="252"/>
      <c r="R346" s="252"/>
      <c r="S346" s="252"/>
      <c r="T346" s="253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54" t="s">
        <v>148</v>
      </c>
      <c r="AU346" s="254" t="s">
        <v>91</v>
      </c>
      <c r="AV346" s="14" t="s">
        <v>91</v>
      </c>
      <c r="AW346" s="14" t="s">
        <v>36</v>
      </c>
      <c r="AX346" s="14" t="s">
        <v>81</v>
      </c>
      <c r="AY346" s="254" t="s">
        <v>139</v>
      </c>
    </row>
    <row r="347" s="14" customFormat="1">
      <c r="A347" s="14"/>
      <c r="B347" s="244"/>
      <c r="C347" s="245"/>
      <c r="D347" s="235" t="s">
        <v>148</v>
      </c>
      <c r="E347" s="246" t="s">
        <v>1</v>
      </c>
      <c r="F347" s="247" t="s">
        <v>1130</v>
      </c>
      <c r="G347" s="245"/>
      <c r="H347" s="248">
        <v>-0.0070000000000000001</v>
      </c>
      <c r="I347" s="249"/>
      <c r="J347" s="245"/>
      <c r="K347" s="245"/>
      <c r="L347" s="250"/>
      <c r="M347" s="251"/>
      <c r="N347" s="252"/>
      <c r="O347" s="252"/>
      <c r="P347" s="252"/>
      <c r="Q347" s="252"/>
      <c r="R347" s="252"/>
      <c r="S347" s="252"/>
      <c r="T347" s="253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54" t="s">
        <v>148</v>
      </c>
      <c r="AU347" s="254" t="s">
        <v>91</v>
      </c>
      <c r="AV347" s="14" t="s">
        <v>91</v>
      </c>
      <c r="AW347" s="14" t="s">
        <v>36</v>
      </c>
      <c r="AX347" s="14" t="s">
        <v>81</v>
      </c>
      <c r="AY347" s="254" t="s">
        <v>139</v>
      </c>
    </row>
    <row r="348" s="14" customFormat="1">
      <c r="A348" s="14"/>
      <c r="B348" s="244"/>
      <c r="C348" s="245"/>
      <c r="D348" s="235" t="s">
        <v>148</v>
      </c>
      <c r="E348" s="246" t="s">
        <v>1</v>
      </c>
      <c r="F348" s="247" t="s">
        <v>1131</v>
      </c>
      <c r="G348" s="245"/>
      <c r="H348" s="248">
        <v>-0.017999999999999999</v>
      </c>
      <c r="I348" s="249"/>
      <c r="J348" s="245"/>
      <c r="K348" s="245"/>
      <c r="L348" s="250"/>
      <c r="M348" s="251"/>
      <c r="N348" s="252"/>
      <c r="O348" s="252"/>
      <c r="P348" s="252"/>
      <c r="Q348" s="252"/>
      <c r="R348" s="252"/>
      <c r="S348" s="252"/>
      <c r="T348" s="253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54" t="s">
        <v>148</v>
      </c>
      <c r="AU348" s="254" t="s">
        <v>91</v>
      </c>
      <c r="AV348" s="14" t="s">
        <v>91</v>
      </c>
      <c r="AW348" s="14" t="s">
        <v>36</v>
      </c>
      <c r="AX348" s="14" t="s">
        <v>81</v>
      </c>
      <c r="AY348" s="254" t="s">
        <v>139</v>
      </c>
    </row>
    <row r="349" s="15" customFormat="1">
      <c r="A349" s="15"/>
      <c r="B349" s="255"/>
      <c r="C349" s="256"/>
      <c r="D349" s="235" t="s">
        <v>148</v>
      </c>
      <c r="E349" s="257" t="s">
        <v>1</v>
      </c>
      <c r="F349" s="258" t="s">
        <v>151</v>
      </c>
      <c r="G349" s="256"/>
      <c r="H349" s="259">
        <v>37.591999999999999</v>
      </c>
      <c r="I349" s="260"/>
      <c r="J349" s="256"/>
      <c r="K349" s="256"/>
      <c r="L349" s="261"/>
      <c r="M349" s="262"/>
      <c r="N349" s="263"/>
      <c r="O349" s="263"/>
      <c r="P349" s="263"/>
      <c r="Q349" s="263"/>
      <c r="R349" s="263"/>
      <c r="S349" s="263"/>
      <c r="T349" s="264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T349" s="265" t="s">
        <v>148</v>
      </c>
      <c r="AU349" s="265" t="s">
        <v>91</v>
      </c>
      <c r="AV349" s="15" t="s">
        <v>146</v>
      </c>
      <c r="AW349" s="15" t="s">
        <v>36</v>
      </c>
      <c r="AX349" s="15" t="s">
        <v>89</v>
      </c>
      <c r="AY349" s="265" t="s">
        <v>139</v>
      </c>
    </row>
    <row r="350" s="2" customFormat="1" ht="16.5" customHeight="1">
      <c r="A350" s="40"/>
      <c r="B350" s="41"/>
      <c r="C350" s="281" t="s">
        <v>339</v>
      </c>
      <c r="D350" s="281" t="s">
        <v>317</v>
      </c>
      <c r="E350" s="282" t="s">
        <v>333</v>
      </c>
      <c r="F350" s="283" t="s">
        <v>334</v>
      </c>
      <c r="G350" s="284" t="s">
        <v>299</v>
      </c>
      <c r="H350" s="285">
        <v>69.747</v>
      </c>
      <c r="I350" s="286"/>
      <c r="J350" s="287">
        <f>ROUND(I350*H350,2)</f>
        <v>0</v>
      </c>
      <c r="K350" s="283" t="s">
        <v>145</v>
      </c>
      <c r="L350" s="288"/>
      <c r="M350" s="289" t="s">
        <v>1</v>
      </c>
      <c r="N350" s="290" t="s">
        <v>46</v>
      </c>
      <c r="O350" s="93"/>
      <c r="P350" s="229">
        <f>O350*H350</f>
        <v>0</v>
      </c>
      <c r="Q350" s="229">
        <v>0</v>
      </c>
      <c r="R350" s="229">
        <f>Q350*H350</f>
        <v>0</v>
      </c>
      <c r="S350" s="229">
        <v>0</v>
      </c>
      <c r="T350" s="230">
        <f>S350*H350</f>
        <v>0</v>
      </c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R350" s="231" t="s">
        <v>200</v>
      </c>
      <c r="AT350" s="231" t="s">
        <v>317</v>
      </c>
      <c r="AU350" s="231" t="s">
        <v>91</v>
      </c>
      <c r="AY350" s="19" t="s">
        <v>139</v>
      </c>
      <c r="BE350" s="232">
        <f>IF(N350="základní",J350,0)</f>
        <v>0</v>
      </c>
      <c r="BF350" s="232">
        <f>IF(N350="snížená",J350,0)</f>
        <v>0</v>
      </c>
      <c r="BG350" s="232">
        <f>IF(N350="zákl. přenesená",J350,0)</f>
        <v>0</v>
      </c>
      <c r="BH350" s="232">
        <f>IF(N350="sníž. přenesená",J350,0)</f>
        <v>0</v>
      </c>
      <c r="BI350" s="232">
        <f>IF(N350="nulová",J350,0)</f>
        <v>0</v>
      </c>
      <c r="BJ350" s="19" t="s">
        <v>89</v>
      </c>
      <c r="BK350" s="232">
        <f>ROUND(I350*H350,2)</f>
        <v>0</v>
      </c>
      <c r="BL350" s="19" t="s">
        <v>146</v>
      </c>
      <c r="BM350" s="231" t="s">
        <v>1151</v>
      </c>
    </row>
    <row r="351" s="13" customFormat="1">
      <c r="A351" s="13"/>
      <c r="B351" s="233"/>
      <c r="C351" s="234"/>
      <c r="D351" s="235" t="s">
        <v>148</v>
      </c>
      <c r="E351" s="236" t="s">
        <v>1</v>
      </c>
      <c r="F351" s="237" t="s">
        <v>336</v>
      </c>
      <c r="G351" s="234"/>
      <c r="H351" s="236" t="s">
        <v>1</v>
      </c>
      <c r="I351" s="238"/>
      <c r="J351" s="234"/>
      <c r="K351" s="234"/>
      <c r="L351" s="239"/>
      <c r="M351" s="240"/>
      <c r="N351" s="241"/>
      <c r="O351" s="241"/>
      <c r="P351" s="241"/>
      <c r="Q351" s="241"/>
      <c r="R351" s="241"/>
      <c r="S351" s="241"/>
      <c r="T351" s="242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3" t="s">
        <v>148</v>
      </c>
      <c r="AU351" s="243" t="s">
        <v>91</v>
      </c>
      <c r="AV351" s="13" t="s">
        <v>89</v>
      </c>
      <c r="AW351" s="13" t="s">
        <v>36</v>
      </c>
      <c r="AX351" s="13" t="s">
        <v>81</v>
      </c>
      <c r="AY351" s="243" t="s">
        <v>139</v>
      </c>
    </row>
    <row r="352" s="14" customFormat="1">
      <c r="A352" s="14"/>
      <c r="B352" s="244"/>
      <c r="C352" s="245"/>
      <c r="D352" s="235" t="s">
        <v>148</v>
      </c>
      <c r="E352" s="246" t="s">
        <v>1</v>
      </c>
      <c r="F352" s="247" t="s">
        <v>1152</v>
      </c>
      <c r="G352" s="245"/>
      <c r="H352" s="248">
        <v>69.747</v>
      </c>
      <c r="I352" s="249"/>
      <c r="J352" s="245"/>
      <c r="K352" s="245"/>
      <c r="L352" s="250"/>
      <c r="M352" s="251"/>
      <c r="N352" s="252"/>
      <c r="O352" s="252"/>
      <c r="P352" s="252"/>
      <c r="Q352" s="252"/>
      <c r="R352" s="252"/>
      <c r="S352" s="252"/>
      <c r="T352" s="253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54" t="s">
        <v>148</v>
      </c>
      <c r="AU352" s="254" t="s">
        <v>91</v>
      </c>
      <c r="AV352" s="14" t="s">
        <v>91</v>
      </c>
      <c r="AW352" s="14" t="s">
        <v>36</v>
      </c>
      <c r="AX352" s="14" t="s">
        <v>81</v>
      </c>
      <c r="AY352" s="254" t="s">
        <v>139</v>
      </c>
    </row>
    <row r="353" s="15" customFormat="1">
      <c r="A353" s="15"/>
      <c r="B353" s="255"/>
      <c r="C353" s="256"/>
      <c r="D353" s="235" t="s">
        <v>148</v>
      </c>
      <c r="E353" s="257" t="s">
        <v>1</v>
      </c>
      <c r="F353" s="258" t="s">
        <v>151</v>
      </c>
      <c r="G353" s="256"/>
      <c r="H353" s="259">
        <v>69.747</v>
      </c>
      <c r="I353" s="260"/>
      <c r="J353" s="256"/>
      <c r="K353" s="256"/>
      <c r="L353" s="261"/>
      <c r="M353" s="262"/>
      <c r="N353" s="263"/>
      <c r="O353" s="263"/>
      <c r="P353" s="263"/>
      <c r="Q353" s="263"/>
      <c r="R353" s="263"/>
      <c r="S353" s="263"/>
      <c r="T353" s="264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T353" s="265" t="s">
        <v>148</v>
      </c>
      <c r="AU353" s="265" t="s">
        <v>91</v>
      </c>
      <c r="AV353" s="15" t="s">
        <v>146</v>
      </c>
      <c r="AW353" s="15" t="s">
        <v>36</v>
      </c>
      <c r="AX353" s="15" t="s">
        <v>89</v>
      </c>
      <c r="AY353" s="265" t="s">
        <v>139</v>
      </c>
    </row>
    <row r="354" s="2" customFormat="1" ht="24.15" customHeight="1">
      <c r="A354" s="40"/>
      <c r="B354" s="41"/>
      <c r="C354" s="220" t="s">
        <v>347</v>
      </c>
      <c r="D354" s="220" t="s">
        <v>141</v>
      </c>
      <c r="E354" s="221" t="s">
        <v>1153</v>
      </c>
      <c r="F354" s="222" t="s">
        <v>1154</v>
      </c>
      <c r="G354" s="223" t="s">
        <v>263</v>
      </c>
      <c r="H354" s="224">
        <v>5.96</v>
      </c>
      <c r="I354" s="225"/>
      <c r="J354" s="226">
        <f>ROUND(I354*H354,2)</f>
        <v>0</v>
      </c>
      <c r="K354" s="222" t="s">
        <v>145</v>
      </c>
      <c r="L354" s="46"/>
      <c r="M354" s="227" t="s">
        <v>1</v>
      </c>
      <c r="N354" s="228" t="s">
        <v>46</v>
      </c>
      <c r="O354" s="93"/>
      <c r="P354" s="229">
        <f>O354*H354</f>
        <v>0</v>
      </c>
      <c r="Q354" s="229">
        <v>0</v>
      </c>
      <c r="R354" s="229">
        <f>Q354*H354</f>
        <v>0</v>
      </c>
      <c r="S354" s="229">
        <v>0</v>
      </c>
      <c r="T354" s="230">
        <f>S354*H354</f>
        <v>0</v>
      </c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R354" s="231" t="s">
        <v>146</v>
      </c>
      <c r="AT354" s="231" t="s">
        <v>141</v>
      </c>
      <c r="AU354" s="231" t="s">
        <v>91</v>
      </c>
      <c r="AY354" s="19" t="s">
        <v>139</v>
      </c>
      <c r="BE354" s="232">
        <f>IF(N354="základní",J354,0)</f>
        <v>0</v>
      </c>
      <c r="BF354" s="232">
        <f>IF(N354="snížená",J354,0)</f>
        <v>0</v>
      </c>
      <c r="BG354" s="232">
        <f>IF(N354="zákl. přenesená",J354,0)</f>
        <v>0</v>
      </c>
      <c r="BH354" s="232">
        <f>IF(N354="sníž. přenesená",J354,0)</f>
        <v>0</v>
      </c>
      <c r="BI354" s="232">
        <f>IF(N354="nulová",J354,0)</f>
        <v>0</v>
      </c>
      <c r="BJ354" s="19" t="s">
        <v>89</v>
      </c>
      <c r="BK354" s="232">
        <f>ROUND(I354*H354,2)</f>
        <v>0</v>
      </c>
      <c r="BL354" s="19" t="s">
        <v>146</v>
      </c>
      <c r="BM354" s="231" t="s">
        <v>1155</v>
      </c>
    </row>
    <row r="355" s="13" customFormat="1">
      <c r="A355" s="13"/>
      <c r="B355" s="233"/>
      <c r="C355" s="234"/>
      <c r="D355" s="235" t="s">
        <v>148</v>
      </c>
      <c r="E355" s="236" t="s">
        <v>1</v>
      </c>
      <c r="F355" s="237" t="s">
        <v>1022</v>
      </c>
      <c r="G355" s="234"/>
      <c r="H355" s="236" t="s">
        <v>1</v>
      </c>
      <c r="I355" s="238"/>
      <c r="J355" s="234"/>
      <c r="K355" s="234"/>
      <c r="L355" s="239"/>
      <c r="M355" s="240"/>
      <c r="N355" s="241"/>
      <c r="O355" s="241"/>
      <c r="P355" s="241"/>
      <c r="Q355" s="241"/>
      <c r="R355" s="241"/>
      <c r="S355" s="241"/>
      <c r="T355" s="242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3" t="s">
        <v>148</v>
      </c>
      <c r="AU355" s="243" t="s">
        <v>91</v>
      </c>
      <c r="AV355" s="13" t="s">
        <v>89</v>
      </c>
      <c r="AW355" s="13" t="s">
        <v>36</v>
      </c>
      <c r="AX355" s="13" t="s">
        <v>81</v>
      </c>
      <c r="AY355" s="243" t="s">
        <v>139</v>
      </c>
    </row>
    <row r="356" s="13" customFormat="1">
      <c r="A356" s="13"/>
      <c r="B356" s="233"/>
      <c r="C356" s="234"/>
      <c r="D356" s="235" t="s">
        <v>148</v>
      </c>
      <c r="E356" s="236" t="s">
        <v>1</v>
      </c>
      <c r="F356" s="237" t="s">
        <v>1023</v>
      </c>
      <c r="G356" s="234"/>
      <c r="H356" s="236" t="s">
        <v>1</v>
      </c>
      <c r="I356" s="238"/>
      <c r="J356" s="234"/>
      <c r="K356" s="234"/>
      <c r="L356" s="239"/>
      <c r="M356" s="240"/>
      <c r="N356" s="241"/>
      <c r="O356" s="241"/>
      <c r="P356" s="241"/>
      <c r="Q356" s="241"/>
      <c r="R356" s="241"/>
      <c r="S356" s="241"/>
      <c r="T356" s="242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3" t="s">
        <v>148</v>
      </c>
      <c r="AU356" s="243" t="s">
        <v>91</v>
      </c>
      <c r="AV356" s="13" t="s">
        <v>89</v>
      </c>
      <c r="AW356" s="13" t="s">
        <v>36</v>
      </c>
      <c r="AX356" s="13" t="s">
        <v>81</v>
      </c>
      <c r="AY356" s="243" t="s">
        <v>139</v>
      </c>
    </row>
    <row r="357" s="14" customFormat="1">
      <c r="A357" s="14"/>
      <c r="B357" s="244"/>
      <c r="C357" s="245"/>
      <c r="D357" s="235" t="s">
        <v>148</v>
      </c>
      <c r="E357" s="246" t="s">
        <v>1</v>
      </c>
      <c r="F357" s="247" t="s">
        <v>1024</v>
      </c>
      <c r="G357" s="245"/>
      <c r="H357" s="248">
        <v>1.8</v>
      </c>
      <c r="I357" s="249"/>
      <c r="J357" s="245"/>
      <c r="K357" s="245"/>
      <c r="L357" s="250"/>
      <c r="M357" s="251"/>
      <c r="N357" s="252"/>
      <c r="O357" s="252"/>
      <c r="P357" s="252"/>
      <c r="Q357" s="252"/>
      <c r="R357" s="252"/>
      <c r="S357" s="252"/>
      <c r="T357" s="253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54" t="s">
        <v>148</v>
      </c>
      <c r="AU357" s="254" t="s">
        <v>91</v>
      </c>
      <c r="AV357" s="14" t="s">
        <v>91</v>
      </c>
      <c r="AW357" s="14" t="s">
        <v>36</v>
      </c>
      <c r="AX357" s="14" t="s">
        <v>81</v>
      </c>
      <c r="AY357" s="254" t="s">
        <v>139</v>
      </c>
    </row>
    <row r="358" s="14" customFormat="1">
      <c r="A358" s="14"/>
      <c r="B358" s="244"/>
      <c r="C358" s="245"/>
      <c r="D358" s="235" t="s">
        <v>148</v>
      </c>
      <c r="E358" s="246" t="s">
        <v>1</v>
      </c>
      <c r="F358" s="247" t="s">
        <v>1025</v>
      </c>
      <c r="G358" s="245"/>
      <c r="H358" s="248">
        <v>4.1600000000000001</v>
      </c>
      <c r="I358" s="249"/>
      <c r="J358" s="245"/>
      <c r="K358" s="245"/>
      <c r="L358" s="250"/>
      <c r="M358" s="251"/>
      <c r="N358" s="252"/>
      <c r="O358" s="252"/>
      <c r="P358" s="252"/>
      <c r="Q358" s="252"/>
      <c r="R358" s="252"/>
      <c r="S358" s="252"/>
      <c r="T358" s="253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54" t="s">
        <v>148</v>
      </c>
      <c r="AU358" s="254" t="s">
        <v>91</v>
      </c>
      <c r="AV358" s="14" t="s">
        <v>91</v>
      </c>
      <c r="AW358" s="14" t="s">
        <v>36</v>
      </c>
      <c r="AX358" s="14" t="s">
        <v>81</v>
      </c>
      <c r="AY358" s="254" t="s">
        <v>139</v>
      </c>
    </row>
    <row r="359" s="15" customFormat="1">
      <c r="A359" s="15"/>
      <c r="B359" s="255"/>
      <c r="C359" s="256"/>
      <c r="D359" s="235" t="s">
        <v>148</v>
      </c>
      <c r="E359" s="257" t="s">
        <v>1</v>
      </c>
      <c r="F359" s="258" t="s">
        <v>151</v>
      </c>
      <c r="G359" s="256"/>
      <c r="H359" s="259">
        <v>5.96</v>
      </c>
      <c r="I359" s="260"/>
      <c r="J359" s="256"/>
      <c r="K359" s="256"/>
      <c r="L359" s="261"/>
      <c r="M359" s="262"/>
      <c r="N359" s="263"/>
      <c r="O359" s="263"/>
      <c r="P359" s="263"/>
      <c r="Q359" s="263"/>
      <c r="R359" s="263"/>
      <c r="S359" s="263"/>
      <c r="T359" s="264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T359" s="265" t="s">
        <v>148</v>
      </c>
      <c r="AU359" s="265" t="s">
        <v>91</v>
      </c>
      <c r="AV359" s="15" t="s">
        <v>146</v>
      </c>
      <c r="AW359" s="15" t="s">
        <v>36</v>
      </c>
      <c r="AX359" s="15" t="s">
        <v>89</v>
      </c>
      <c r="AY359" s="265" t="s">
        <v>139</v>
      </c>
    </row>
    <row r="360" s="2" customFormat="1" ht="24.15" customHeight="1">
      <c r="A360" s="40"/>
      <c r="B360" s="41"/>
      <c r="C360" s="220" t="s">
        <v>352</v>
      </c>
      <c r="D360" s="220" t="s">
        <v>141</v>
      </c>
      <c r="E360" s="221" t="s">
        <v>1156</v>
      </c>
      <c r="F360" s="222" t="s">
        <v>1157</v>
      </c>
      <c r="G360" s="223" t="s">
        <v>263</v>
      </c>
      <c r="H360" s="224">
        <v>5.96</v>
      </c>
      <c r="I360" s="225"/>
      <c r="J360" s="226">
        <f>ROUND(I360*H360,2)</f>
        <v>0</v>
      </c>
      <c r="K360" s="222" t="s">
        <v>145</v>
      </c>
      <c r="L360" s="46"/>
      <c r="M360" s="227" t="s">
        <v>1</v>
      </c>
      <c r="N360" s="228" t="s">
        <v>46</v>
      </c>
      <c r="O360" s="93"/>
      <c r="P360" s="229">
        <f>O360*H360</f>
        <v>0</v>
      </c>
      <c r="Q360" s="229">
        <v>0</v>
      </c>
      <c r="R360" s="229">
        <f>Q360*H360</f>
        <v>0</v>
      </c>
      <c r="S360" s="229">
        <v>0</v>
      </c>
      <c r="T360" s="230">
        <f>S360*H360</f>
        <v>0</v>
      </c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R360" s="231" t="s">
        <v>146</v>
      </c>
      <c r="AT360" s="231" t="s">
        <v>141</v>
      </c>
      <c r="AU360" s="231" t="s">
        <v>91</v>
      </c>
      <c r="AY360" s="19" t="s">
        <v>139</v>
      </c>
      <c r="BE360" s="232">
        <f>IF(N360="základní",J360,0)</f>
        <v>0</v>
      </c>
      <c r="BF360" s="232">
        <f>IF(N360="snížená",J360,0)</f>
        <v>0</v>
      </c>
      <c r="BG360" s="232">
        <f>IF(N360="zákl. přenesená",J360,0)</f>
        <v>0</v>
      </c>
      <c r="BH360" s="232">
        <f>IF(N360="sníž. přenesená",J360,0)</f>
        <v>0</v>
      </c>
      <c r="BI360" s="232">
        <f>IF(N360="nulová",J360,0)</f>
        <v>0</v>
      </c>
      <c r="BJ360" s="19" t="s">
        <v>89</v>
      </c>
      <c r="BK360" s="232">
        <f>ROUND(I360*H360,2)</f>
        <v>0</v>
      </c>
      <c r="BL360" s="19" t="s">
        <v>146</v>
      </c>
      <c r="BM360" s="231" t="s">
        <v>1158</v>
      </c>
    </row>
    <row r="361" s="13" customFormat="1">
      <c r="A361" s="13"/>
      <c r="B361" s="233"/>
      <c r="C361" s="234"/>
      <c r="D361" s="235" t="s">
        <v>148</v>
      </c>
      <c r="E361" s="236" t="s">
        <v>1</v>
      </c>
      <c r="F361" s="237" t="s">
        <v>1022</v>
      </c>
      <c r="G361" s="234"/>
      <c r="H361" s="236" t="s">
        <v>1</v>
      </c>
      <c r="I361" s="238"/>
      <c r="J361" s="234"/>
      <c r="K361" s="234"/>
      <c r="L361" s="239"/>
      <c r="M361" s="240"/>
      <c r="N361" s="241"/>
      <c r="O361" s="241"/>
      <c r="P361" s="241"/>
      <c r="Q361" s="241"/>
      <c r="R361" s="241"/>
      <c r="S361" s="241"/>
      <c r="T361" s="242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43" t="s">
        <v>148</v>
      </c>
      <c r="AU361" s="243" t="s">
        <v>91</v>
      </c>
      <c r="AV361" s="13" t="s">
        <v>89</v>
      </c>
      <c r="AW361" s="13" t="s">
        <v>36</v>
      </c>
      <c r="AX361" s="13" t="s">
        <v>81</v>
      </c>
      <c r="AY361" s="243" t="s">
        <v>139</v>
      </c>
    </row>
    <row r="362" s="13" customFormat="1">
      <c r="A362" s="13"/>
      <c r="B362" s="233"/>
      <c r="C362" s="234"/>
      <c r="D362" s="235" t="s">
        <v>148</v>
      </c>
      <c r="E362" s="236" t="s">
        <v>1</v>
      </c>
      <c r="F362" s="237" t="s">
        <v>1023</v>
      </c>
      <c r="G362" s="234"/>
      <c r="H362" s="236" t="s">
        <v>1</v>
      </c>
      <c r="I362" s="238"/>
      <c r="J362" s="234"/>
      <c r="K362" s="234"/>
      <c r="L362" s="239"/>
      <c r="M362" s="240"/>
      <c r="N362" s="241"/>
      <c r="O362" s="241"/>
      <c r="P362" s="241"/>
      <c r="Q362" s="241"/>
      <c r="R362" s="241"/>
      <c r="S362" s="241"/>
      <c r="T362" s="242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3" t="s">
        <v>148</v>
      </c>
      <c r="AU362" s="243" t="s">
        <v>91</v>
      </c>
      <c r="AV362" s="13" t="s">
        <v>89</v>
      </c>
      <c r="AW362" s="13" t="s">
        <v>36</v>
      </c>
      <c r="AX362" s="13" t="s">
        <v>81</v>
      </c>
      <c r="AY362" s="243" t="s">
        <v>139</v>
      </c>
    </row>
    <row r="363" s="14" customFormat="1">
      <c r="A363" s="14"/>
      <c r="B363" s="244"/>
      <c r="C363" s="245"/>
      <c r="D363" s="235" t="s">
        <v>148</v>
      </c>
      <c r="E363" s="246" t="s">
        <v>1</v>
      </c>
      <c r="F363" s="247" t="s">
        <v>1024</v>
      </c>
      <c r="G363" s="245"/>
      <c r="H363" s="248">
        <v>1.8</v>
      </c>
      <c r="I363" s="249"/>
      <c r="J363" s="245"/>
      <c r="K363" s="245"/>
      <c r="L363" s="250"/>
      <c r="M363" s="251"/>
      <c r="N363" s="252"/>
      <c r="O363" s="252"/>
      <c r="P363" s="252"/>
      <c r="Q363" s="252"/>
      <c r="R363" s="252"/>
      <c r="S363" s="252"/>
      <c r="T363" s="253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54" t="s">
        <v>148</v>
      </c>
      <c r="AU363" s="254" t="s">
        <v>91</v>
      </c>
      <c r="AV363" s="14" t="s">
        <v>91</v>
      </c>
      <c r="AW363" s="14" t="s">
        <v>36</v>
      </c>
      <c r="AX363" s="14" t="s">
        <v>81</v>
      </c>
      <c r="AY363" s="254" t="s">
        <v>139</v>
      </c>
    </row>
    <row r="364" s="14" customFormat="1">
      <c r="A364" s="14"/>
      <c r="B364" s="244"/>
      <c r="C364" s="245"/>
      <c r="D364" s="235" t="s">
        <v>148</v>
      </c>
      <c r="E364" s="246" t="s">
        <v>1</v>
      </c>
      <c r="F364" s="247" t="s">
        <v>1025</v>
      </c>
      <c r="G364" s="245"/>
      <c r="H364" s="248">
        <v>4.1600000000000001</v>
      </c>
      <c r="I364" s="249"/>
      <c r="J364" s="245"/>
      <c r="K364" s="245"/>
      <c r="L364" s="250"/>
      <c r="M364" s="251"/>
      <c r="N364" s="252"/>
      <c r="O364" s="252"/>
      <c r="P364" s="252"/>
      <c r="Q364" s="252"/>
      <c r="R364" s="252"/>
      <c r="S364" s="252"/>
      <c r="T364" s="253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54" t="s">
        <v>148</v>
      </c>
      <c r="AU364" s="254" t="s">
        <v>91</v>
      </c>
      <c r="AV364" s="14" t="s">
        <v>91</v>
      </c>
      <c r="AW364" s="14" t="s">
        <v>36</v>
      </c>
      <c r="AX364" s="14" t="s">
        <v>81</v>
      </c>
      <c r="AY364" s="254" t="s">
        <v>139</v>
      </c>
    </row>
    <row r="365" s="15" customFormat="1">
      <c r="A365" s="15"/>
      <c r="B365" s="255"/>
      <c r="C365" s="256"/>
      <c r="D365" s="235" t="s">
        <v>148</v>
      </c>
      <c r="E365" s="257" t="s">
        <v>1</v>
      </c>
      <c r="F365" s="258" t="s">
        <v>151</v>
      </c>
      <c r="G365" s="256"/>
      <c r="H365" s="259">
        <v>5.96</v>
      </c>
      <c r="I365" s="260"/>
      <c r="J365" s="256"/>
      <c r="K365" s="256"/>
      <c r="L365" s="261"/>
      <c r="M365" s="262"/>
      <c r="N365" s="263"/>
      <c r="O365" s="263"/>
      <c r="P365" s="263"/>
      <c r="Q365" s="263"/>
      <c r="R365" s="263"/>
      <c r="S365" s="263"/>
      <c r="T365" s="264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T365" s="265" t="s">
        <v>148</v>
      </c>
      <c r="AU365" s="265" t="s">
        <v>91</v>
      </c>
      <c r="AV365" s="15" t="s">
        <v>146</v>
      </c>
      <c r="AW365" s="15" t="s">
        <v>36</v>
      </c>
      <c r="AX365" s="15" t="s">
        <v>89</v>
      </c>
      <c r="AY365" s="265" t="s">
        <v>139</v>
      </c>
    </row>
    <row r="366" s="2" customFormat="1" ht="16.5" customHeight="1">
      <c r="A366" s="40"/>
      <c r="B366" s="41"/>
      <c r="C366" s="281" t="s">
        <v>357</v>
      </c>
      <c r="D366" s="281" t="s">
        <v>317</v>
      </c>
      <c r="E366" s="282" t="s">
        <v>1159</v>
      </c>
      <c r="F366" s="283" t="s">
        <v>1160</v>
      </c>
      <c r="G366" s="284" t="s">
        <v>1161</v>
      </c>
      <c r="H366" s="285">
        <v>0.0050000000000000001</v>
      </c>
      <c r="I366" s="286"/>
      <c r="J366" s="287">
        <f>ROUND(I366*H366,2)</f>
        <v>0</v>
      </c>
      <c r="K366" s="283" t="s">
        <v>145</v>
      </c>
      <c r="L366" s="288"/>
      <c r="M366" s="289" t="s">
        <v>1</v>
      </c>
      <c r="N366" s="290" t="s">
        <v>46</v>
      </c>
      <c r="O366" s="93"/>
      <c r="P366" s="229">
        <f>O366*H366</f>
        <v>0</v>
      </c>
      <c r="Q366" s="229">
        <v>0.001</v>
      </c>
      <c r="R366" s="229">
        <f>Q366*H366</f>
        <v>5.0000000000000004E-06</v>
      </c>
      <c r="S366" s="229">
        <v>0</v>
      </c>
      <c r="T366" s="230">
        <f>S366*H366</f>
        <v>0</v>
      </c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R366" s="231" t="s">
        <v>200</v>
      </c>
      <c r="AT366" s="231" t="s">
        <v>317</v>
      </c>
      <c r="AU366" s="231" t="s">
        <v>91</v>
      </c>
      <c r="AY366" s="19" t="s">
        <v>139</v>
      </c>
      <c r="BE366" s="232">
        <f>IF(N366="základní",J366,0)</f>
        <v>0</v>
      </c>
      <c r="BF366" s="232">
        <f>IF(N366="snížená",J366,0)</f>
        <v>0</v>
      </c>
      <c r="BG366" s="232">
        <f>IF(N366="zákl. přenesená",J366,0)</f>
        <v>0</v>
      </c>
      <c r="BH366" s="232">
        <f>IF(N366="sníž. přenesená",J366,0)</f>
        <v>0</v>
      </c>
      <c r="BI366" s="232">
        <f>IF(N366="nulová",J366,0)</f>
        <v>0</v>
      </c>
      <c r="BJ366" s="19" t="s">
        <v>89</v>
      </c>
      <c r="BK366" s="232">
        <f>ROUND(I366*H366,2)</f>
        <v>0</v>
      </c>
      <c r="BL366" s="19" t="s">
        <v>146</v>
      </c>
      <c r="BM366" s="231" t="s">
        <v>1162</v>
      </c>
    </row>
    <row r="367" s="13" customFormat="1">
      <c r="A367" s="13"/>
      <c r="B367" s="233"/>
      <c r="C367" s="234"/>
      <c r="D367" s="235" t="s">
        <v>148</v>
      </c>
      <c r="E367" s="236" t="s">
        <v>1</v>
      </c>
      <c r="F367" s="237" t="s">
        <v>1163</v>
      </c>
      <c r="G367" s="234"/>
      <c r="H367" s="236" t="s">
        <v>1</v>
      </c>
      <c r="I367" s="238"/>
      <c r="J367" s="234"/>
      <c r="K367" s="234"/>
      <c r="L367" s="239"/>
      <c r="M367" s="240"/>
      <c r="N367" s="241"/>
      <c r="O367" s="241"/>
      <c r="P367" s="241"/>
      <c r="Q367" s="241"/>
      <c r="R367" s="241"/>
      <c r="S367" s="241"/>
      <c r="T367" s="242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3" t="s">
        <v>148</v>
      </c>
      <c r="AU367" s="243" t="s">
        <v>91</v>
      </c>
      <c r="AV367" s="13" t="s">
        <v>89</v>
      </c>
      <c r="AW367" s="13" t="s">
        <v>36</v>
      </c>
      <c r="AX367" s="13" t="s">
        <v>81</v>
      </c>
      <c r="AY367" s="243" t="s">
        <v>139</v>
      </c>
    </row>
    <row r="368" s="14" customFormat="1">
      <c r="A368" s="14"/>
      <c r="B368" s="244"/>
      <c r="C368" s="245"/>
      <c r="D368" s="235" t="s">
        <v>148</v>
      </c>
      <c r="E368" s="246" t="s">
        <v>1</v>
      </c>
      <c r="F368" s="247" t="s">
        <v>1164</v>
      </c>
      <c r="G368" s="245"/>
      <c r="H368" s="248">
        <v>0.247</v>
      </c>
      <c r="I368" s="249"/>
      <c r="J368" s="245"/>
      <c r="K368" s="245"/>
      <c r="L368" s="250"/>
      <c r="M368" s="251"/>
      <c r="N368" s="252"/>
      <c r="O368" s="252"/>
      <c r="P368" s="252"/>
      <c r="Q368" s="252"/>
      <c r="R368" s="252"/>
      <c r="S368" s="252"/>
      <c r="T368" s="253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54" t="s">
        <v>148</v>
      </c>
      <c r="AU368" s="254" t="s">
        <v>91</v>
      </c>
      <c r="AV368" s="14" t="s">
        <v>91</v>
      </c>
      <c r="AW368" s="14" t="s">
        <v>36</v>
      </c>
      <c r="AX368" s="14" t="s">
        <v>81</v>
      </c>
      <c r="AY368" s="254" t="s">
        <v>139</v>
      </c>
    </row>
    <row r="369" s="15" customFormat="1">
      <c r="A369" s="15"/>
      <c r="B369" s="255"/>
      <c r="C369" s="256"/>
      <c r="D369" s="235" t="s">
        <v>148</v>
      </c>
      <c r="E369" s="257" t="s">
        <v>1</v>
      </c>
      <c r="F369" s="258" t="s">
        <v>151</v>
      </c>
      <c r="G369" s="256"/>
      <c r="H369" s="259">
        <v>0.247</v>
      </c>
      <c r="I369" s="260"/>
      <c r="J369" s="256"/>
      <c r="K369" s="256"/>
      <c r="L369" s="261"/>
      <c r="M369" s="262"/>
      <c r="N369" s="263"/>
      <c r="O369" s="263"/>
      <c r="P369" s="263"/>
      <c r="Q369" s="263"/>
      <c r="R369" s="263"/>
      <c r="S369" s="263"/>
      <c r="T369" s="264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T369" s="265" t="s">
        <v>148</v>
      </c>
      <c r="AU369" s="265" t="s">
        <v>91</v>
      </c>
      <c r="AV369" s="15" t="s">
        <v>146</v>
      </c>
      <c r="AW369" s="15" t="s">
        <v>36</v>
      </c>
      <c r="AX369" s="15" t="s">
        <v>89</v>
      </c>
      <c r="AY369" s="265" t="s">
        <v>139</v>
      </c>
    </row>
    <row r="370" s="14" customFormat="1">
      <c r="A370" s="14"/>
      <c r="B370" s="244"/>
      <c r="C370" s="245"/>
      <c r="D370" s="235" t="s">
        <v>148</v>
      </c>
      <c r="E370" s="245"/>
      <c r="F370" s="247" t="s">
        <v>1165</v>
      </c>
      <c r="G370" s="245"/>
      <c r="H370" s="248">
        <v>0.0050000000000000001</v>
      </c>
      <c r="I370" s="249"/>
      <c r="J370" s="245"/>
      <c r="K370" s="245"/>
      <c r="L370" s="250"/>
      <c r="M370" s="251"/>
      <c r="N370" s="252"/>
      <c r="O370" s="252"/>
      <c r="P370" s="252"/>
      <c r="Q370" s="252"/>
      <c r="R370" s="252"/>
      <c r="S370" s="252"/>
      <c r="T370" s="253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54" t="s">
        <v>148</v>
      </c>
      <c r="AU370" s="254" t="s">
        <v>91</v>
      </c>
      <c r="AV370" s="14" t="s">
        <v>91</v>
      </c>
      <c r="AW370" s="14" t="s">
        <v>4</v>
      </c>
      <c r="AX370" s="14" t="s">
        <v>89</v>
      </c>
      <c r="AY370" s="254" t="s">
        <v>139</v>
      </c>
    </row>
    <row r="371" s="12" customFormat="1" ht="20.88" customHeight="1">
      <c r="A371" s="12"/>
      <c r="B371" s="204"/>
      <c r="C371" s="205"/>
      <c r="D371" s="206" t="s">
        <v>80</v>
      </c>
      <c r="E371" s="218" t="s">
        <v>255</v>
      </c>
      <c r="F371" s="218" t="s">
        <v>338</v>
      </c>
      <c r="G371" s="205"/>
      <c r="H371" s="205"/>
      <c r="I371" s="208"/>
      <c r="J371" s="219">
        <f>BK371</f>
        <v>0</v>
      </c>
      <c r="K371" s="205"/>
      <c r="L371" s="210"/>
      <c r="M371" s="211"/>
      <c r="N371" s="212"/>
      <c r="O371" s="212"/>
      <c r="P371" s="213">
        <f>SUM(P372:P574)</f>
        <v>0</v>
      </c>
      <c r="Q371" s="212"/>
      <c r="R371" s="213">
        <f>SUM(R372:R574)</f>
        <v>0</v>
      </c>
      <c r="S371" s="212"/>
      <c r="T371" s="214">
        <f>SUM(T372:T574)</f>
        <v>48.608719999999998</v>
      </c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R371" s="215" t="s">
        <v>89</v>
      </c>
      <c r="AT371" s="216" t="s">
        <v>80</v>
      </c>
      <c r="AU371" s="216" t="s">
        <v>91</v>
      </c>
      <c r="AY371" s="215" t="s">
        <v>139</v>
      </c>
      <c r="BK371" s="217">
        <f>SUM(BK372:BK574)</f>
        <v>0</v>
      </c>
    </row>
    <row r="372" s="2" customFormat="1" ht="24.15" customHeight="1">
      <c r="A372" s="40"/>
      <c r="B372" s="41"/>
      <c r="C372" s="220" t="s">
        <v>363</v>
      </c>
      <c r="D372" s="220" t="s">
        <v>141</v>
      </c>
      <c r="E372" s="221" t="s">
        <v>1166</v>
      </c>
      <c r="F372" s="222" t="s">
        <v>1167</v>
      </c>
      <c r="G372" s="223" t="s">
        <v>263</v>
      </c>
      <c r="H372" s="224">
        <v>19.059999999999999</v>
      </c>
      <c r="I372" s="225"/>
      <c r="J372" s="226">
        <f>ROUND(I372*H372,2)</f>
        <v>0</v>
      </c>
      <c r="K372" s="222" t="s">
        <v>145</v>
      </c>
      <c r="L372" s="46"/>
      <c r="M372" s="227" t="s">
        <v>1</v>
      </c>
      <c r="N372" s="228" t="s">
        <v>46</v>
      </c>
      <c r="O372" s="93"/>
      <c r="P372" s="229">
        <f>O372*H372</f>
        <v>0</v>
      </c>
      <c r="Q372" s="229">
        <v>0</v>
      </c>
      <c r="R372" s="229">
        <f>Q372*H372</f>
        <v>0</v>
      </c>
      <c r="S372" s="229">
        <v>0.41699999999999998</v>
      </c>
      <c r="T372" s="230">
        <f>S372*H372</f>
        <v>7.9480199999999988</v>
      </c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R372" s="231" t="s">
        <v>146</v>
      </c>
      <c r="AT372" s="231" t="s">
        <v>141</v>
      </c>
      <c r="AU372" s="231" t="s">
        <v>157</v>
      </c>
      <c r="AY372" s="19" t="s">
        <v>139</v>
      </c>
      <c r="BE372" s="232">
        <f>IF(N372="základní",J372,0)</f>
        <v>0</v>
      </c>
      <c r="BF372" s="232">
        <f>IF(N372="snížená",J372,0)</f>
        <v>0</v>
      </c>
      <c r="BG372" s="232">
        <f>IF(N372="zákl. přenesená",J372,0)</f>
        <v>0</v>
      </c>
      <c r="BH372" s="232">
        <f>IF(N372="sníž. přenesená",J372,0)</f>
        <v>0</v>
      </c>
      <c r="BI372" s="232">
        <f>IF(N372="nulová",J372,0)</f>
        <v>0</v>
      </c>
      <c r="BJ372" s="19" t="s">
        <v>89</v>
      </c>
      <c r="BK372" s="232">
        <f>ROUND(I372*H372,2)</f>
        <v>0</v>
      </c>
      <c r="BL372" s="19" t="s">
        <v>146</v>
      </c>
      <c r="BM372" s="231" t="s">
        <v>1168</v>
      </c>
    </row>
    <row r="373" s="2" customFormat="1">
      <c r="A373" s="40"/>
      <c r="B373" s="41"/>
      <c r="C373" s="42"/>
      <c r="D373" s="235" t="s">
        <v>306</v>
      </c>
      <c r="E373" s="42"/>
      <c r="F373" s="277" t="s">
        <v>1169</v>
      </c>
      <c r="G373" s="42"/>
      <c r="H373" s="42"/>
      <c r="I373" s="278"/>
      <c r="J373" s="42"/>
      <c r="K373" s="42"/>
      <c r="L373" s="46"/>
      <c r="M373" s="279"/>
      <c r="N373" s="280"/>
      <c r="O373" s="93"/>
      <c r="P373" s="93"/>
      <c r="Q373" s="93"/>
      <c r="R373" s="93"/>
      <c r="S373" s="93"/>
      <c r="T373" s="94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T373" s="19" t="s">
        <v>306</v>
      </c>
      <c r="AU373" s="19" t="s">
        <v>157</v>
      </c>
    </row>
    <row r="374" s="13" customFormat="1">
      <c r="A374" s="13"/>
      <c r="B374" s="233"/>
      <c r="C374" s="234"/>
      <c r="D374" s="235" t="s">
        <v>148</v>
      </c>
      <c r="E374" s="236" t="s">
        <v>1</v>
      </c>
      <c r="F374" s="237" t="s">
        <v>1170</v>
      </c>
      <c r="G374" s="234"/>
      <c r="H374" s="236" t="s">
        <v>1</v>
      </c>
      <c r="I374" s="238"/>
      <c r="J374" s="234"/>
      <c r="K374" s="234"/>
      <c r="L374" s="239"/>
      <c r="M374" s="240"/>
      <c r="N374" s="241"/>
      <c r="O374" s="241"/>
      <c r="P374" s="241"/>
      <c r="Q374" s="241"/>
      <c r="R374" s="241"/>
      <c r="S374" s="241"/>
      <c r="T374" s="242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43" t="s">
        <v>148</v>
      </c>
      <c r="AU374" s="243" t="s">
        <v>157</v>
      </c>
      <c r="AV374" s="13" t="s">
        <v>89</v>
      </c>
      <c r="AW374" s="13" t="s">
        <v>36</v>
      </c>
      <c r="AX374" s="13" t="s">
        <v>81</v>
      </c>
      <c r="AY374" s="243" t="s">
        <v>139</v>
      </c>
    </row>
    <row r="375" s="13" customFormat="1">
      <c r="A375" s="13"/>
      <c r="B375" s="233"/>
      <c r="C375" s="234"/>
      <c r="D375" s="235" t="s">
        <v>148</v>
      </c>
      <c r="E375" s="236" t="s">
        <v>1</v>
      </c>
      <c r="F375" s="237" t="s">
        <v>1171</v>
      </c>
      <c r="G375" s="234"/>
      <c r="H375" s="236" t="s">
        <v>1</v>
      </c>
      <c r="I375" s="238"/>
      <c r="J375" s="234"/>
      <c r="K375" s="234"/>
      <c r="L375" s="239"/>
      <c r="M375" s="240"/>
      <c r="N375" s="241"/>
      <c r="O375" s="241"/>
      <c r="P375" s="241"/>
      <c r="Q375" s="241"/>
      <c r="R375" s="241"/>
      <c r="S375" s="241"/>
      <c r="T375" s="242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3" t="s">
        <v>148</v>
      </c>
      <c r="AU375" s="243" t="s">
        <v>157</v>
      </c>
      <c r="AV375" s="13" t="s">
        <v>89</v>
      </c>
      <c r="AW375" s="13" t="s">
        <v>36</v>
      </c>
      <c r="AX375" s="13" t="s">
        <v>81</v>
      </c>
      <c r="AY375" s="243" t="s">
        <v>139</v>
      </c>
    </row>
    <row r="376" s="14" customFormat="1">
      <c r="A376" s="14"/>
      <c r="B376" s="244"/>
      <c r="C376" s="245"/>
      <c r="D376" s="235" t="s">
        <v>148</v>
      </c>
      <c r="E376" s="246" t="s">
        <v>1</v>
      </c>
      <c r="F376" s="247" t="s">
        <v>1172</v>
      </c>
      <c r="G376" s="245"/>
      <c r="H376" s="248">
        <v>8.8399999999999999</v>
      </c>
      <c r="I376" s="249"/>
      <c r="J376" s="245"/>
      <c r="K376" s="245"/>
      <c r="L376" s="250"/>
      <c r="M376" s="251"/>
      <c r="N376" s="252"/>
      <c r="O376" s="252"/>
      <c r="P376" s="252"/>
      <c r="Q376" s="252"/>
      <c r="R376" s="252"/>
      <c r="S376" s="252"/>
      <c r="T376" s="253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54" t="s">
        <v>148</v>
      </c>
      <c r="AU376" s="254" t="s">
        <v>157</v>
      </c>
      <c r="AV376" s="14" t="s">
        <v>91</v>
      </c>
      <c r="AW376" s="14" t="s">
        <v>36</v>
      </c>
      <c r="AX376" s="14" t="s">
        <v>81</v>
      </c>
      <c r="AY376" s="254" t="s">
        <v>139</v>
      </c>
    </row>
    <row r="377" s="14" customFormat="1">
      <c r="A377" s="14"/>
      <c r="B377" s="244"/>
      <c r="C377" s="245"/>
      <c r="D377" s="235" t="s">
        <v>148</v>
      </c>
      <c r="E377" s="246" t="s">
        <v>1</v>
      </c>
      <c r="F377" s="247" t="s">
        <v>1173</v>
      </c>
      <c r="G377" s="245"/>
      <c r="H377" s="248">
        <v>8.8399999999999999</v>
      </c>
      <c r="I377" s="249"/>
      <c r="J377" s="245"/>
      <c r="K377" s="245"/>
      <c r="L377" s="250"/>
      <c r="M377" s="251"/>
      <c r="N377" s="252"/>
      <c r="O377" s="252"/>
      <c r="P377" s="252"/>
      <c r="Q377" s="252"/>
      <c r="R377" s="252"/>
      <c r="S377" s="252"/>
      <c r="T377" s="253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54" t="s">
        <v>148</v>
      </c>
      <c r="AU377" s="254" t="s">
        <v>157</v>
      </c>
      <c r="AV377" s="14" t="s">
        <v>91</v>
      </c>
      <c r="AW377" s="14" t="s">
        <v>36</v>
      </c>
      <c r="AX377" s="14" t="s">
        <v>81</v>
      </c>
      <c r="AY377" s="254" t="s">
        <v>139</v>
      </c>
    </row>
    <row r="378" s="13" customFormat="1">
      <c r="A378" s="13"/>
      <c r="B378" s="233"/>
      <c r="C378" s="234"/>
      <c r="D378" s="235" t="s">
        <v>148</v>
      </c>
      <c r="E378" s="236" t="s">
        <v>1</v>
      </c>
      <c r="F378" s="237" t="s">
        <v>1174</v>
      </c>
      <c r="G378" s="234"/>
      <c r="H378" s="236" t="s">
        <v>1</v>
      </c>
      <c r="I378" s="238"/>
      <c r="J378" s="234"/>
      <c r="K378" s="234"/>
      <c r="L378" s="239"/>
      <c r="M378" s="240"/>
      <c r="N378" s="241"/>
      <c r="O378" s="241"/>
      <c r="P378" s="241"/>
      <c r="Q378" s="241"/>
      <c r="R378" s="241"/>
      <c r="S378" s="241"/>
      <c r="T378" s="242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43" t="s">
        <v>148</v>
      </c>
      <c r="AU378" s="243" t="s">
        <v>157</v>
      </c>
      <c r="AV378" s="13" t="s">
        <v>89</v>
      </c>
      <c r="AW378" s="13" t="s">
        <v>36</v>
      </c>
      <c r="AX378" s="13" t="s">
        <v>81</v>
      </c>
      <c r="AY378" s="243" t="s">
        <v>139</v>
      </c>
    </row>
    <row r="379" s="14" customFormat="1">
      <c r="A379" s="14"/>
      <c r="B379" s="244"/>
      <c r="C379" s="245"/>
      <c r="D379" s="235" t="s">
        <v>148</v>
      </c>
      <c r="E379" s="246" t="s">
        <v>1</v>
      </c>
      <c r="F379" s="247" t="s">
        <v>1175</v>
      </c>
      <c r="G379" s="245"/>
      <c r="H379" s="248">
        <v>0.68999999999999995</v>
      </c>
      <c r="I379" s="249"/>
      <c r="J379" s="245"/>
      <c r="K379" s="245"/>
      <c r="L379" s="250"/>
      <c r="M379" s="251"/>
      <c r="N379" s="252"/>
      <c r="O379" s="252"/>
      <c r="P379" s="252"/>
      <c r="Q379" s="252"/>
      <c r="R379" s="252"/>
      <c r="S379" s="252"/>
      <c r="T379" s="253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54" t="s">
        <v>148</v>
      </c>
      <c r="AU379" s="254" t="s">
        <v>157</v>
      </c>
      <c r="AV379" s="14" t="s">
        <v>91</v>
      </c>
      <c r="AW379" s="14" t="s">
        <v>36</v>
      </c>
      <c r="AX379" s="14" t="s">
        <v>81</v>
      </c>
      <c r="AY379" s="254" t="s">
        <v>139</v>
      </c>
    </row>
    <row r="380" s="14" customFormat="1">
      <c r="A380" s="14"/>
      <c r="B380" s="244"/>
      <c r="C380" s="245"/>
      <c r="D380" s="235" t="s">
        <v>148</v>
      </c>
      <c r="E380" s="246" t="s">
        <v>1</v>
      </c>
      <c r="F380" s="247" t="s">
        <v>1176</v>
      </c>
      <c r="G380" s="245"/>
      <c r="H380" s="248">
        <v>0.68999999999999995</v>
      </c>
      <c r="I380" s="249"/>
      <c r="J380" s="245"/>
      <c r="K380" s="245"/>
      <c r="L380" s="250"/>
      <c r="M380" s="251"/>
      <c r="N380" s="252"/>
      <c r="O380" s="252"/>
      <c r="P380" s="252"/>
      <c r="Q380" s="252"/>
      <c r="R380" s="252"/>
      <c r="S380" s="252"/>
      <c r="T380" s="253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54" t="s">
        <v>148</v>
      </c>
      <c r="AU380" s="254" t="s">
        <v>157</v>
      </c>
      <c r="AV380" s="14" t="s">
        <v>91</v>
      </c>
      <c r="AW380" s="14" t="s">
        <v>36</v>
      </c>
      <c r="AX380" s="14" t="s">
        <v>81</v>
      </c>
      <c r="AY380" s="254" t="s">
        <v>139</v>
      </c>
    </row>
    <row r="381" s="15" customFormat="1">
      <c r="A381" s="15"/>
      <c r="B381" s="255"/>
      <c r="C381" s="256"/>
      <c r="D381" s="235" t="s">
        <v>148</v>
      </c>
      <c r="E381" s="257" t="s">
        <v>1</v>
      </c>
      <c r="F381" s="258" t="s">
        <v>151</v>
      </c>
      <c r="G381" s="256"/>
      <c r="H381" s="259">
        <v>19.059999999999999</v>
      </c>
      <c r="I381" s="260"/>
      <c r="J381" s="256"/>
      <c r="K381" s="256"/>
      <c r="L381" s="261"/>
      <c r="M381" s="262"/>
      <c r="N381" s="263"/>
      <c r="O381" s="263"/>
      <c r="P381" s="263"/>
      <c r="Q381" s="263"/>
      <c r="R381" s="263"/>
      <c r="S381" s="263"/>
      <c r="T381" s="264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T381" s="265" t="s">
        <v>148</v>
      </c>
      <c r="AU381" s="265" t="s">
        <v>157</v>
      </c>
      <c r="AV381" s="15" t="s">
        <v>146</v>
      </c>
      <c r="AW381" s="15" t="s">
        <v>36</v>
      </c>
      <c r="AX381" s="15" t="s">
        <v>89</v>
      </c>
      <c r="AY381" s="265" t="s">
        <v>139</v>
      </c>
    </row>
    <row r="382" s="2" customFormat="1" ht="24.15" customHeight="1">
      <c r="A382" s="40"/>
      <c r="B382" s="41"/>
      <c r="C382" s="220" t="s">
        <v>368</v>
      </c>
      <c r="D382" s="220" t="s">
        <v>141</v>
      </c>
      <c r="E382" s="221" t="s">
        <v>1177</v>
      </c>
      <c r="F382" s="222" t="s">
        <v>1178</v>
      </c>
      <c r="G382" s="223" t="s">
        <v>263</v>
      </c>
      <c r="H382" s="224">
        <v>6.2000000000000002</v>
      </c>
      <c r="I382" s="225"/>
      <c r="J382" s="226">
        <f>ROUND(I382*H382,2)</f>
        <v>0</v>
      </c>
      <c r="K382" s="222" t="s">
        <v>145</v>
      </c>
      <c r="L382" s="46"/>
      <c r="M382" s="227" t="s">
        <v>1</v>
      </c>
      <c r="N382" s="228" t="s">
        <v>46</v>
      </c>
      <c r="O382" s="93"/>
      <c r="P382" s="229">
        <f>O382*H382</f>
        <v>0</v>
      </c>
      <c r="Q382" s="229">
        <v>0</v>
      </c>
      <c r="R382" s="229">
        <f>Q382*H382</f>
        <v>0</v>
      </c>
      <c r="S382" s="229">
        <v>0.32000000000000001</v>
      </c>
      <c r="T382" s="230">
        <f>S382*H382</f>
        <v>1.9840000000000002</v>
      </c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R382" s="231" t="s">
        <v>146</v>
      </c>
      <c r="AT382" s="231" t="s">
        <v>141</v>
      </c>
      <c r="AU382" s="231" t="s">
        <v>157</v>
      </c>
      <c r="AY382" s="19" t="s">
        <v>139</v>
      </c>
      <c r="BE382" s="232">
        <f>IF(N382="základní",J382,0)</f>
        <v>0</v>
      </c>
      <c r="BF382" s="232">
        <f>IF(N382="snížená",J382,0)</f>
        <v>0</v>
      </c>
      <c r="BG382" s="232">
        <f>IF(N382="zákl. přenesená",J382,0)</f>
        <v>0</v>
      </c>
      <c r="BH382" s="232">
        <f>IF(N382="sníž. přenesená",J382,0)</f>
        <v>0</v>
      </c>
      <c r="BI382" s="232">
        <f>IF(N382="nulová",J382,0)</f>
        <v>0</v>
      </c>
      <c r="BJ382" s="19" t="s">
        <v>89</v>
      </c>
      <c r="BK382" s="232">
        <f>ROUND(I382*H382,2)</f>
        <v>0</v>
      </c>
      <c r="BL382" s="19" t="s">
        <v>146</v>
      </c>
      <c r="BM382" s="231" t="s">
        <v>1179</v>
      </c>
    </row>
    <row r="383" s="2" customFormat="1">
      <c r="A383" s="40"/>
      <c r="B383" s="41"/>
      <c r="C383" s="42"/>
      <c r="D383" s="235" t="s">
        <v>306</v>
      </c>
      <c r="E383" s="42"/>
      <c r="F383" s="277" t="s">
        <v>1169</v>
      </c>
      <c r="G383" s="42"/>
      <c r="H383" s="42"/>
      <c r="I383" s="278"/>
      <c r="J383" s="42"/>
      <c r="K383" s="42"/>
      <c r="L383" s="46"/>
      <c r="M383" s="279"/>
      <c r="N383" s="280"/>
      <c r="O383" s="93"/>
      <c r="P383" s="93"/>
      <c r="Q383" s="93"/>
      <c r="R383" s="93"/>
      <c r="S383" s="93"/>
      <c r="T383" s="94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T383" s="19" t="s">
        <v>306</v>
      </c>
      <c r="AU383" s="19" t="s">
        <v>157</v>
      </c>
    </row>
    <row r="384" s="13" customFormat="1">
      <c r="A384" s="13"/>
      <c r="B384" s="233"/>
      <c r="C384" s="234"/>
      <c r="D384" s="235" t="s">
        <v>148</v>
      </c>
      <c r="E384" s="236" t="s">
        <v>1</v>
      </c>
      <c r="F384" s="237" t="s">
        <v>1180</v>
      </c>
      <c r="G384" s="234"/>
      <c r="H384" s="236" t="s">
        <v>1</v>
      </c>
      <c r="I384" s="238"/>
      <c r="J384" s="234"/>
      <c r="K384" s="234"/>
      <c r="L384" s="239"/>
      <c r="M384" s="240"/>
      <c r="N384" s="241"/>
      <c r="O384" s="241"/>
      <c r="P384" s="241"/>
      <c r="Q384" s="241"/>
      <c r="R384" s="241"/>
      <c r="S384" s="241"/>
      <c r="T384" s="242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3" t="s">
        <v>148</v>
      </c>
      <c r="AU384" s="243" t="s">
        <v>157</v>
      </c>
      <c r="AV384" s="13" t="s">
        <v>89</v>
      </c>
      <c r="AW384" s="13" t="s">
        <v>36</v>
      </c>
      <c r="AX384" s="13" t="s">
        <v>81</v>
      </c>
      <c r="AY384" s="243" t="s">
        <v>139</v>
      </c>
    </row>
    <row r="385" s="13" customFormat="1">
      <c r="A385" s="13"/>
      <c r="B385" s="233"/>
      <c r="C385" s="234"/>
      <c r="D385" s="235" t="s">
        <v>148</v>
      </c>
      <c r="E385" s="236" t="s">
        <v>1</v>
      </c>
      <c r="F385" s="237" t="s">
        <v>1171</v>
      </c>
      <c r="G385" s="234"/>
      <c r="H385" s="236" t="s">
        <v>1</v>
      </c>
      <c r="I385" s="238"/>
      <c r="J385" s="234"/>
      <c r="K385" s="234"/>
      <c r="L385" s="239"/>
      <c r="M385" s="240"/>
      <c r="N385" s="241"/>
      <c r="O385" s="241"/>
      <c r="P385" s="241"/>
      <c r="Q385" s="241"/>
      <c r="R385" s="241"/>
      <c r="S385" s="241"/>
      <c r="T385" s="242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43" t="s">
        <v>148</v>
      </c>
      <c r="AU385" s="243" t="s">
        <v>157</v>
      </c>
      <c r="AV385" s="13" t="s">
        <v>89</v>
      </c>
      <c r="AW385" s="13" t="s">
        <v>36</v>
      </c>
      <c r="AX385" s="13" t="s">
        <v>81</v>
      </c>
      <c r="AY385" s="243" t="s">
        <v>139</v>
      </c>
    </row>
    <row r="386" s="14" customFormat="1">
      <c r="A386" s="14"/>
      <c r="B386" s="244"/>
      <c r="C386" s="245"/>
      <c r="D386" s="235" t="s">
        <v>148</v>
      </c>
      <c r="E386" s="246" t="s">
        <v>1</v>
      </c>
      <c r="F386" s="247" t="s">
        <v>1181</v>
      </c>
      <c r="G386" s="245"/>
      <c r="H386" s="248">
        <v>3.1000000000000001</v>
      </c>
      <c r="I386" s="249"/>
      <c r="J386" s="245"/>
      <c r="K386" s="245"/>
      <c r="L386" s="250"/>
      <c r="M386" s="251"/>
      <c r="N386" s="252"/>
      <c r="O386" s="252"/>
      <c r="P386" s="252"/>
      <c r="Q386" s="252"/>
      <c r="R386" s="252"/>
      <c r="S386" s="252"/>
      <c r="T386" s="253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54" t="s">
        <v>148</v>
      </c>
      <c r="AU386" s="254" t="s">
        <v>157</v>
      </c>
      <c r="AV386" s="14" t="s">
        <v>91</v>
      </c>
      <c r="AW386" s="14" t="s">
        <v>36</v>
      </c>
      <c r="AX386" s="14" t="s">
        <v>81</v>
      </c>
      <c r="AY386" s="254" t="s">
        <v>139</v>
      </c>
    </row>
    <row r="387" s="14" customFormat="1">
      <c r="A387" s="14"/>
      <c r="B387" s="244"/>
      <c r="C387" s="245"/>
      <c r="D387" s="235" t="s">
        <v>148</v>
      </c>
      <c r="E387" s="246" t="s">
        <v>1</v>
      </c>
      <c r="F387" s="247" t="s">
        <v>1182</v>
      </c>
      <c r="G387" s="245"/>
      <c r="H387" s="248">
        <v>3.1000000000000001</v>
      </c>
      <c r="I387" s="249"/>
      <c r="J387" s="245"/>
      <c r="K387" s="245"/>
      <c r="L387" s="250"/>
      <c r="M387" s="251"/>
      <c r="N387" s="252"/>
      <c r="O387" s="252"/>
      <c r="P387" s="252"/>
      <c r="Q387" s="252"/>
      <c r="R387" s="252"/>
      <c r="S387" s="252"/>
      <c r="T387" s="253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54" t="s">
        <v>148</v>
      </c>
      <c r="AU387" s="254" t="s">
        <v>157</v>
      </c>
      <c r="AV387" s="14" t="s">
        <v>91</v>
      </c>
      <c r="AW387" s="14" t="s">
        <v>36</v>
      </c>
      <c r="AX387" s="14" t="s">
        <v>81</v>
      </c>
      <c r="AY387" s="254" t="s">
        <v>139</v>
      </c>
    </row>
    <row r="388" s="15" customFormat="1">
      <c r="A388" s="15"/>
      <c r="B388" s="255"/>
      <c r="C388" s="256"/>
      <c r="D388" s="235" t="s">
        <v>148</v>
      </c>
      <c r="E388" s="257" t="s">
        <v>1</v>
      </c>
      <c r="F388" s="258" t="s">
        <v>151</v>
      </c>
      <c r="G388" s="256"/>
      <c r="H388" s="259">
        <v>6.2000000000000002</v>
      </c>
      <c r="I388" s="260"/>
      <c r="J388" s="256"/>
      <c r="K388" s="256"/>
      <c r="L388" s="261"/>
      <c r="M388" s="262"/>
      <c r="N388" s="263"/>
      <c r="O388" s="263"/>
      <c r="P388" s="263"/>
      <c r="Q388" s="263"/>
      <c r="R388" s="263"/>
      <c r="S388" s="263"/>
      <c r="T388" s="264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T388" s="265" t="s">
        <v>148</v>
      </c>
      <c r="AU388" s="265" t="s">
        <v>157</v>
      </c>
      <c r="AV388" s="15" t="s">
        <v>146</v>
      </c>
      <c r="AW388" s="15" t="s">
        <v>36</v>
      </c>
      <c r="AX388" s="15" t="s">
        <v>89</v>
      </c>
      <c r="AY388" s="265" t="s">
        <v>139</v>
      </c>
    </row>
    <row r="389" s="2" customFormat="1" ht="24.15" customHeight="1">
      <c r="A389" s="40"/>
      <c r="B389" s="41"/>
      <c r="C389" s="220" t="s">
        <v>373</v>
      </c>
      <c r="D389" s="220" t="s">
        <v>141</v>
      </c>
      <c r="E389" s="221" t="s">
        <v>340</v>
      </c>
      <c r="F389" s="222" t="s">
        <v>341</v>
      </c>
      <c r="G389" s="223" t="s">
        <v>263</v>
      </c>
      <c r="H389" s="224">
        <v>51.432000000000002</v>
      </c>
      <c r="I389" s="225"/>
      <c r="J389" s="226">
        <f>ROUND(I389*H389,2)</f>
        <v>0</v>
      </c>
      <c r="K389" s="222" t="s">
        <v>145</v>
      </c>
      <c r="L389" s="46"/>
      <c r="M389" s="227" t="s">
        <v>1</v>
      </c>
      <c r="N389" s="228" t="s">
        <v>46</v>
      </c>
      <c r="O389" s="93"/>
      <c r="P389" s="229">
        <f>O389*H389</f>
        <v>0</v>
      </c>
      <c r="Q389" s="229">
        <v>0</v>
      </c>
      <c r="R389" s="229">
        <f>Q389*H389</f>
        <v>0</v>
      </c>
      <c r="S389" s="229">
        <v>0.29499999999999998</v>
      </c>
      <c r="T389" s="230">
        <f>S389*H389</f>
        <v>15.17244</v>
      </c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R389" s="231" t="s">
        <v>146</v>
      </c>
      <c r="AT389" s="231" t="s">
        <v>141</v>
      </c>
      <c r="AU389" s="231" t="s">
        <v>157</v>
      </c>
      <c r="AY389" s="19" t="s">
        <v>139</v>
      </c>
      <c r="BE389" s="232">
        <f>IF(N389="základní",J389,0)</f>
        <v>0</v>
      </c>
      <c r="BF389" s="232">
        <f>IF(N389="snížená",J389,0)</f>
        <v>0</v>
      </c>
      <c r="BG389" s="232">
        <f>IF(N389="zákl. přenesená",J389,0)</f>
        <v>0</v>
      </c>
      <c r="BH389" s="232">
        <f>IF(N389="sníž. přenesená",J389,0)</f>
        <v>0</v>
      </c>
      <c r="BI389" s="232">
        <f>IF(N389="nulová",J389,0)</f>
        <v>0</v>
      </c>
      <c r="BJ389" s="19" t="s">
        <v>89</v>
      </c>
      <c r="BK389" s="232">
        <f>ROUND(I389*H389,2)</f>
        <v>0</v>
      </c>
      <c r="BL389" s="19" t="s">
        <v>146</v>
      </c>
      <c r="BM389" s="231" t="s">
        <v>1183</v>
      </c>
    </row>
    <row r="390" s="2" customFormat="1">
      <c r="A390" s="40"/>
      <c r="B390" s="41"/>
      <c r="C390" s="42"/>
      <c r="D390" s="235" t="s">
        <v>306</v>
      </c>
      <c r="E390" s="42"/>
      <c r="F390" s="277" t="s">
        <v>1184</v>
      </c>
      <c r="G390" s="42"/>
      <c r="H390" s="42"/>
      <c r="I390" s="278"/>
      <c r="J390" s="42"/>
      <c r="K390" s="42"/>
      <c r="L390" s="46"/>
      <c r="M390" s="279"/>
      <c r="N390" s="280"/>
      <c r="O390" s="93"/>
      <c r="P390" s="93"/>
      <c r="Q390" s="93"/>
      <c r="R390" s="93"/>
      <c r="S390" s="93"/>
      <c r="T390" s="94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T390" s="19" t="s">
        <v>306</v>
      </c>
      <c r="AU390" s="19" t="s">
        <v>157</v>
      </c>
    </row>
    <row r="391" s="13" customFormat="1">
      <c r="A391" s="13"/>
      <c r="B391" s="233"/>
      <c r="C391" s="234"/>
      <c r="D391" s="235" t="s">
        <v>148</v>
      </c>
      <c r="E391" s="236" t="s">
        <v>1</v>
      </c>
      <c r="F391" s="237" t="s">
        <v>344</v>
      </c>
      <c r="G391" s="234"/>
      <c r="H391" s="236" t="s">
        <v>1</v>
      </c>
      <c r="I391" s="238"/>
      <c r="J391" s="234"/>
      <c r="K391" s="234"/>
      <c r="L391" s="239"/>
      <c r="M391" s="240"/>
      <c r="N391" s="241"/>
      <c r="O391" s="241"/>
      <c r="P391" s="241"/>
      <c r="Q391" s="241"/>
      <c r="R391" s="241"/>
      <c r="S391" s="241"/>
      <c r="T391" s="242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43" t="s">
        <v>148</v>
      </c>
      <c r="AU391" s="243" t="s">
        <v>157</v>
      </c>
      <c r="AV391" s="13" t="s">
        <v>89</v>
      </c>
      <c r="AW391" s="13" t="s">
        <v>36</v>
      </c>
      <c r="AX391" s="13" t="s">
        <v>81</v>
      </c>
      <c r="AY391" s="243" t="s">
        <v>139</v>
      </c>
    </row>
    <row r="392" s="13" customFormat="1">
      <c r="A392" s="13"/>
      <c r="B392" s="233"/>
      <c r="C392" s="234"/>
      <c r="D392" s="235" t="s">
        <v>148</v>
      </c>
      <c r="E392" s="236" t="s">
        <v>1</v>
      </c>
      <c r="F392" s="237" t="s">
        <v>1061</v>
      </c>
      <c r="G392" s="234"/>
      <c r="H392" s="236" t="s">
        <v>1</v>
      </c>
      <c r="I392" s="238"/>
      <c r="J392" s="234"/>
      <c r="K392" s="234"/>
      <c r="L392" s="239"/>
      <c r="M392" s="240"/>
      <c r="N392" s="241"/>
      <c r="O392" s="241"/>
      <c r="P392" s="241"/>
      <c r="Q392" s="241"/>
      <c r="R392" s="241"/>
      <c r="S392" s="241"/>
      <c r="T392" s="242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3" t="s">
        <v>148</v>
      </c>
      <c r="AU392" s="243" t="s">
        <v>157</v>
      </c>
      <c r="AV392" s="13" t="s">
        <v>89</v>
      </c>
      <c r="AW392" s="13" t="s">
        <v>36</v>
      </c>
      <c r="AX392" s="13" t="s">
        <v>81</v>
      </c>
      <c r="AY392" s="243" t="s">
        <v>139</v>
      </c>
    </row>
    <row r="393" s="14" customFormat="1">
      <c r="A393" s="14"/>
      <c r="B393" s="244"/>
      <c r="C393" s="245"/>
      <c r="D393" s="235" t="s">
        <v>148</v>
      </c>
      <c r="E393" s="246" t="s">
        <v>1</v>
      </c>
      <c r="F393" s="247" t="s">
        <v>1185</v>
      </c>
      <c r="G393" s="245"/>
      <c r="H393" s="248">
        <v>15.297000000000001</v>
      </c>
      <c r="I393" s="249"/>
      <c r="J393" s="245"/>
      <c r="K393" s="245"/>
      <c r="L393" s="250"/>
      <c r="M393" s="251"/>
      <c r="N393" s="252"/>
      <c r="O393" s="252"/>
      <c r="P393" s="252"/>
      <c r="Q393" s="252"/>
      <c r="R393" s="252"/>
      <c r="S393" s="252"/>
      <c r="T393" s="253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54" t="s">
        <v>148</v>
      </c>
      <c r="AU393" s="254" t="s">
        <v>157</v>
      </c>
      <c r="AV393" s="14" t="s">
        <v>91</v>
      </c>
      <c r="AW393" s="14" t="s">
        <v>36</v>
      </c>
      <c r="AX393" s="14" t="s">
        <v>81</v>
      </c>
      <c r="AY393" s="254" t="s">
        <v>139</v>
      </c>
    </row>
    <row r="394" s="14" customFormat="1">
      <c r="A394" s="14"/>
      <c r="B394" s="244"/>
      <c r="C394" s="245"/>
      <c r="D394" s="235" t="s">
        <v>148</v>
      </c>
      <c r="E394" s="246" t="s">
        <v>1</v>
      </c>
      <c r="F394" s="247" t="s">
        <v>1186</v>
      </c>
      <c r="G394" s="245"/>
      <c r="H394" s="248">
        <v>12.9</v>
      </c>
      <c r="I394" s="249"/>
      <c r="J394" s="245"/>
      <c r="K394" s="245"/>
      <c r="L394" s="250"/>
      <c r="M394" s="251"/>
      <c r="N394" s="252"/>
      <c r="O394" s="252"/>
      <c r="P394" s="252"/>
      <c r="Q394" s="252"/>
      <c r="R394" s="252"/>
      <c r="S394" s="252"/>
      <c r="T394" s="253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54" t="s">
        <v>148</v>
      </c>
      <c r="AU394" s="254" t="s">
        <v>157</v>
      </c>
      <c r="AV394" s="14" t="s">
        <v>91</v>
      </c>
      <c r="AW394" s="14" t="s">
        <v>36</v>
      </c>
      <c r="AX394" s="14" t="s">
        <v>81</v>
      </c>
      <c r="AY394" s="254" t="s">
        <v>139</v>
      </c>
    </row>
    <row r="395" s="16" customFormat="1">
      <c r="A395" s="16"/>
      <c r="B395" s="266"/>
      <c r="C395" s="267"/>
      <c r="D395" s="235" t="s">
        <v>148</v>
      </c>
      <c r="E395" s="268" t="s">
        <v>1</v>
      </c>
      <c r="F395" s="269" t="s">
        <v>253</v>
      </c>
      <c r="G395" s="267"/>
      <c r="H395" s="270">
        <v>28.196999999999999</v>
      </c>
      <c r="I395" s="271"/>
      <c r="J395" s="267"/>
      <c r="K395" s="267"/>
      <c r="L395" s="272"/>
      <c r="M395" s="273"/>
      <c r="N395" s="274"/>
      <c r="O395" s="274"/>
      <c r="P395" s="274"/>
      <c r="Q395" s="274"/>
      <c r="R395" s="274"/>
      <c r="S395" s="274"/>
      <c r="T395" s="275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T395" s="276" t="s">
        <v>148</v>
      </c>
      <c r="AU395" s="276" t="s">
        <v>157</v>
      </c>
      <c r="AV395" s="16" t="s">
        <v>157</v>
      </c>
      <c r="AW395" s="16" t="s">
        <v>36</v>
      </c>
      <c r="AX395" s="16" t="s">
        <v>81</v>
      </c>
      <c r="AY395" s="276" t="s">
        <v>139</v>
      </c>
    </row>
    <row r="396" s="13" customFormat="1">
      <c r="A396" s="13"/>
      <c r="B396" s="233"/>
      <c r="C396" s="234"/>
      <c r="D396" s="235" t="s">
        <v>148</v>
      </c>
      <c r="E396" s="236" t="s">
        <v>1</v>
      </c>
      <c r="F396" s="237" t="s">
        <v>1016</v>
      </c>
      <c r="G396" s="234"/>
      <c r="H396" s="236" t="s">
        <v>1</v>
      </c>
      <c r="I396" s="238"/>
      <c r="J396" s="234"/>
      <c r="K396" s="234"/>
      <c r="L396" s="239"/>
      <c r="M396" s="240"/>
      <c r="N396" s="241"/>
      <c r="O396" s="241"/>
      <c r="P396" s="241"/>
      <c r="Q396" s="241"/>
      <c r="R396" s="241"/>
      <c r="S396" s="241"/>
      <c r="T396" s="242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3" t="s">
        <v>148</v>
      </c>
      <c r="AU396" s="243" t="s">
        <v>157</v>
      </c>
      <c r="AV396" s="13" t="s">
        <v>89</v>
      </c>
      <c r="AW396" s="13" t="s">
        <v>36</v>
      </c>
      <c r="AX396" s="13" t="s">
        <v>81</v>
      </c>
      <c r="AY396" s="243" t="s">
        <v>139</v>
      </c>
    </row>
    <row r="397" s="14" customFormat="1">
      <c r="A397" s="14"/>
      <c r="B397" s="244"/>
      <c r="C397" s="245"/>
      <c r="D397" s="235" t="s">
        <v>148</v>
      </c>
      <c r="E397" s="246" t="s">
        <v>1</v>
      </c>
      <c r="F397" s="247" t="s">
        <v>1187</v>
      </c>
      <c r="G397" s="245"/>
      <c r="H397" s="248">
        <v>10.535</v>
      </c>
      <c r="I397" s="249"/>
      <c r="J397" s="245"/>
      <c r="K397" s="245"/>
      <c r="L397" s="250"/>
      <c r="M397" s="251"/>
      <c r="N397" s="252"/>
      <c r="O397" s="252"/>
      <c r="P397" s="252"/>
      <c r="Q397" s="252"/>
      <c r="R397" s="252"/>
      <c r="S397" s="252"/>
      <c r="T397" s="253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54" t="s">
        <v>148</v>
      </c>
      <c r="AU397" s="254" t="s">
        <v>157</v>
      </c>
      <c r="AV397" s="14" t="s">
        <v>91</v>
      </c>
      <c r="AW397" s="14" t="s">
        <v>36</v>
      </c>
      <c r="AX397" s="14" t="s">
        <v>81</v>
      </c>
      <c r="AY397" s="254" t="s">
        <v>139</v>
      </c>
    </row>
    <row r="398" s="14" customFormat="1">
      <c r="A398" s="14"/>
      <c r="B398" s="244"/>
      <c r="C398" s="245"/>
      <c r="D398" s="235" t="s">
        <v>148</v>
      </c>
      <c r="E398" s="246" t="s">
        <v>1</v>
      </c>
      <c r="F398" s="247" t="s">
        <v>1188</v>
      </c>
      <c r="G398" s="245"/>
      <c r="H398" s="248">
        <v>5.0999999999999996</v>
      </c>
      <c r="I398" s="249"/>
      <c r="J398" s="245"/>
      <c r="K398" s="245"/>
      <c r="L398" s="250"/>
      <c r="M398" s="251"/>
      <c r="N398" s="252"/>
      <c r="O398" s="252"/>
      <c r="P398" s="252"/>
      <c r="Q398" s="252"/>
      <c r="R398" s="252"/>
      <c r="S398" s="252"/>
      <c r="T398" s="253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54" t="s">
        <v>148</v>
      </c>
      <c r="AU398" s="254" t="s">
        <v>157</v>
      </c>
      <c r="AV398" s="14" t="s">
        <v>91</v>
      </c>
      <c r="AW398" s="14" t="s">
        <v>36</v>
      </c>
      <c r="AX398" s="14" t="s">
        <v>81</v>
      </c>
      <c r="AY398" s="254" t="s">
        <v>139</v>
      </c>
    </row>
    <row r="399" s="16" customFormat="1">
      <c r="A399" s="16"/>
      <c r="B399" s="266"/>
      <c r="C399" s="267"/>
      <c r="D399" s="235" t="s">
        <v>148</v>
      </c>
      <c r="E399" s="268" t="s">
        <v>1</v>
      </c>
      <c r="F399" s="269" t="s">
        <v>253</v>
      </c>
      <c r="G399" s="267"/>
      <c r="H399" s="270">
        <v>15.635</v>
      </c>
      <c r="I399" s="271"/>
      <c r="J399" s="267"/>
      <c r="K399" s="267"/>
      <c r="L399" s="272"/>
      <c r="M399" s="273"/>
      <c r="N399" s="274"/>
      <c r="O399" s="274"/>
      <c r="P399" s="274"/>
      <c r="Q399" s="274"/>
      <c r="R399" s="274"/>
      <c r="S399" s="274"/>
      <c r="T399" s="275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T399" s="276" t="s">
        <v>148</v>
      </c>
      <c r="AU399" s="276" t="s">
        <v>157</v>
      </c>
      <c r="AV399" s="16" t="s">
        <v>157</v>
      </c>
      <c r="AW399" s="16" t="s">
        <v>36</v>
      </c>
      <c r="AX399" s="16" t="s">
        <v>81</v>
      </c>
      <c r="AY399" s="276" t="s">
        <v>139</v>
      </c>
    </row>
    <row r="400" s="13" customFormat="1">
      <c r="A400" s="13"/>
      <c r="B400" s="233"/>
      <c r="C400" s="234"/>
      <c r="D400" s="235" t="s">
        <v>148</v>
      </c>
      <c r="E400" s="236" t="s">
        <v>1</v>
      </c>
      <c r="F400" s="237" t="s">
        <v>1189</v>
      </c>
      <c r="G400" s="234"/>
      <c r="H400" s="236" t="s">
        <v>1</v>
      </c>
      <c r="I400" s="238"/>
      <c r="J400" s="234"/>
      <c r="K400" s="234"/>
      <c r="L400" s="239"/>
      <c r="M400" s="240"/>
      <c r="N400" s="241"/>
      <c r="O400" s="241"/>
      <c r="P400" s="241"/>
      <c r="Q400" s="241"/>
      <c r="R400" s="241"/>
      <c r="S400" s="241"/>
      <c r="T400" s="242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3" t="s">
        <v>148</v>
      </c>
      <c r="AU400" s="243" t="s">
        <v>157</v>
      </c>
      <c r="AV400" s="13" t="s">
        <v>89</v>
      </c>
      <c r="AW400" s="13" t="s">
        <v>36</v>
      </c>
      <c r="AX400" s="13" t="s">
        <v>81</v>
      </c>
      <c r="AY400" s="243" t="s">
        <v>139</v>
      </c>
    </row>
    <row r="401" s="14" customFormat="1">
      <c r="A401" s="14"/>
      <c r="B401" s="244"/>
      <c r="C401" s="245"/>
      <c r="D401" s="235" t="s">
        <v>148</v>
      </c>
      <c r="E401" s="246" t="s">
        <v>1</v>
      </c>
      <c r="F401" s="247" t="s">
        <v>1190</v>
      </c>
      <c r="G401" s="245"/>
      <c r="H401" s="248">
        <v>0.40000000000000002</v>
      </c>
      <c r="I401" s="249"/>
      <c r="J401" s="245"/>
      <c r="K401" s="245"/>
      <c r="L401" s="250"/>
      <c r="M401" s="251"/>
      <c r="N401" s="252"/>
      <c r="O401" s="252"/>
      <c r="P401" s="252"/>
      <c r="Q401" s="252"/>
      <c r="R401" s="252"/>
      <c r="S401" s="252"/>
      <c r="T401" s="253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54" t="s">
        <v>148</v>
      </c>
      <c r="AU401" s="254" t="s">
        <v>157</v>
      </c>
      <c r="AV401" s="14" t="s">
        <v>91</v>
      </c>
      <c r="AW401" s="14" t="s">
        <v>36</v>
      </c>
      <c r="AX401" s="14" t="s">
        <v>81</v>
      </c>
      <c r="AY401" s="254" t="s">
        <v>139</v>
      </c>
    </row>
    <row r="402" s="14" customFormat="1">
      <c r="A402" s="14"/>
      <c r="B402" s="244"/>
      <c r="C402" s="245"/>
      <c r="D402" s="235" t="s">
        <v>148</v>
      </c>
      <c r="E402" s="246" t="s">
        <v>1</v>
      </c>
      <c r="F402" s="247" t="s">
        <v>1191</v>
      </c>
      <c r="G402" s="245"/>
      <c r="H402" s="248">
        <v>0.40000000000000002</v>
      </c>
      <c r="I402" s="249"/>
      <c r="J402" s="245"/>
      <c r="K402" s="245"/>
      <c r="L402" s="250"/>
      <c r="M402" s="251"/>
      <c r="N402" s="252"/>
      <c r="O402" s="252"/>
      <c r="P402" s="252"/>
      <c r="Q402" s="252"/>
      <c r="R402" s="252"/>
      <c r="S402" s="252"/>
      <c r="T402" s="253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54" t="s">
        <v>148</v>
      </c>
      <c r="AU402" s="254" t="s">
        <v>157</v>
      </c>
      <c r="AV402" s="14" t="s">
        <v>91</v>
      </c>
      <c r="AW402" s="14" t="s">
        <v>36</v>
      </c>
      <c r="AX402" s="14" t="s">
        <v>81</v>
      </c>
      <c r="AY402" s="254" t="s">
        <v>139</v>
      </c>
    </row>
    <row r="403" s="13" customFormat="1">
      <c r="A403" s="13"/>
      <c r="B403" s="233"/>
      <c r="C403" s="234"/>
      <c r="D403" s="235" t="s">
        <v>148</v>
      </c>
      <c r="E403" s="236" t="s">
        <v>1</v>
      </c>
      <c r="F403" s="237" t="s">
        <v>1192</v>
      </c>
      <c r="G403" s="234"/>
      <c r="H403" s="236" t="s">
        <v>1</v>
      </c>
      <c r="I403" s="238"/>
      <c r="J403" s="234"/>
      <c r="K403" s="234"/>
      <c r="L403" s="239"/>
      <c r="M403" s="240"/>
      <c r="N403" s="241"/>
      <c r="O403" s="241"/>
      <c r="P403" s="241"/>
      <c r="Q403" s="241"/>
      <c r="R403" s="241"/>
      <c r="S403" s="241"/>
      <c r="T403" s="242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43" t="s">
        <v>148</v>
      </c>
      <c r="AU403" s="243" t="s">
        <v>157</v>
      </c>
      <c r="AV403" s="13" t="s">
        <v>89</v>
      </c>
      <c r="AW403" s="13" t="s">
        <v>36</v>
      </c>
      <c r="AX403" s="13" t="s">
        <v>81</v>
      </c>
      <c r="AY403" s="243" t="s">
        <v>139</v>
      </c>
    </row>
    <row r="404" s="14" customFormat="1">
      <c r="A404" s="14"/>
      <c r="B404" s="244"/>
      <c r="C404" s="245"/>
      <c r="D404" s="235" t="s">
        <v>148</v>
      </c>
      <c r="E404" s="246" t="s">
        <v>1</v>
      </c>
      <c r="F404" s="247" t="s">
        <v>1193</v>
      </c>
      <c r="G404" s="245"/>
      <c r="H404" s="248">
        <v>0.44</v>
      </c>
      <c r="I404" s="249"/>
      <c r="J404" s="245"/>
      <c r="K404" s="245"/>
      <c r="L404" s="250"/>
      <c r="M404" s="251"/>
      <c r="N404" s="252"/>
      <c r="O404" s="252"/>
      <c r="P404" s="252"/>
      <c r="Q404" s="252"/>
      <c r="R404" s="252"/>
      <c r="S404" s="252"/>
      <c r="T404" s="253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54" t="s">
        <v>148</v>
      </c>
      <c r="AU404" s="254" t="s">
        <v>157</v>
      </c>
      <c r="AV404" s="14" t="s">
        <v>91</v>
      </c>
      <c r="AW404" s="14" t="s">
        <v>36</v>
      </c>
      <c r="AX404" s="14" t="s">
        <v>81</v>
      </c>
      <c r="AY404" s="254" t="s">
        <v>139</v>
      </c>
    </row>
    <row r="405" s="14" customFormat="1">
      <c r="A405" s="14"/>
      <c r="B405" s="244"/>
      <c r="C405" s="245"/>
      <c r="D405" s="235" t="s">
        <v>148</v>
      </c>
      <c r="E405" s="246" t="s">
        <v>1</v>
      </c>
      <c r="F405" s="247" t="s">
        <v>1194</v>
      </c>
      <c r="G405" s="245"/>
      <c r="H405" s="248">
        <v>0.44</v>
      </c>
      <c r="I405" s="249"/>
      <c r="J405" s="245"/>
      <c r="K405" s="245"/>
      <c r="L405" s="250"/>
      <c r="M405" s="251"/>
      <c r="N405" s="252"/>
      <c r="O405" s="252"/>
      <c r="P405" s="252"/>
      <c r="Q405" s="252"/>
      <c r="R405" s="252"/>
      <c r="S405" s="252"/>
      <c r="T405" s="253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54" t="s">
        <v>148</v>
      </c>
      <c r="AU405" s="254" t="s">
        <v>157</v>
      </c>
      <c r="AV405" s="14" t="s">
        <v>91</v>
      </c>
      <c r="AW405" s="14" t="s">
        <v>36</v>
      </c>
      <c r="AX405" s="14" t="s">
        <v>81</v>
      </c>
      <c r="AY405" s="254" t="s">
        <v>139</v>
      </c>
    </row>
    <row r="406" s="13" customFormat="1">
      <c r="A406" s="13"/>
      <c r="B406" s="233"/>
      <c r="C406" s="234"/>
      <c r="D406" s="235" t="s">
        <v>148</v>
      </c>
      <c r="E406" s="236" t="s">
        <v>1</v>
      </c>
      <c r="F406" s="237" t="s">
        <v>1195</v>
      </c>
      <c r="G406" s="234"/>
      <c r="H406" s="236" t="s">
        <v>1</v>
      </c>
      <c r="I406" s="238"/>
      <c r="J406" s="234"/>
      <c r="K406" s="234"/>
      <c r="L406" s="239"/>
      <c r="M406" s="240"/>
      <c r="N406" s="241"/>
      <c r="O406" s="241"/>
      <c r="P406" s="241"/>
      <c r="Q406" s="241"/>
      <c r="R406" s="241"/>
      <c r="S406" s="241"/>
      <c r="T406" s="242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43" t="s">
        <v>148</v>
      </c>
      <c r="AU406" s="243" t="s">
        <v>157</v>
      </c>
      <c r="AV406" s="13" t="s">
        <v>89</v>
      </c>
      <c r="AW406" s="13" t="s">
        <v>36</v>
      </c>
      <c r="AX406" s="13" t="s">
        <v>81</v>
      </c>
      <c r="AY406" s="243" t="s">
        <v>139</v>
      </c>
    </row>
    <row r="407" s="14" customFormat="1">
      <c r="A407" s="14"/>
      <c r="B407" s="244"/>
      <c r="C407" s="245"/>
      <c r="D407" s="235" t="s">
        <v>148</v>
      </c>
      <c r="E407" s="246" t="s">
        <v>1</v>
      </c>
      <c r="F407" s="247" t="s">
        <v>1196</v>
      </c>
      <c r="G407" s="245"/>
      <c r="H407" s="248">
        <v>0.54000000000000004</v>
      </c>
      <c r="I407" s="249"/>
      <c r="J407" s="245"/>
      <c r="K407" s="245"/>
      <c r="L407" s="250"/>
      <c r="M407" s="251"/>
      <c r="N407" s="252"/>
      <c r="O407" s="252"/>
      <c r="P407" s="252"/>
      <c r="Q407" s="252"/>
      <c r="R407" s="252"/>
      <c r="S407" s="252"/>
      <c r="T407" s="253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54" t="s">
        <v>148</v>
      </c>
      <c r="AU407" s="254" t="s">
        <v>157</v>
      </c>
      <c r="AV407" s="14" t="s">
        <v>91</v>
      </c>
      <c r="AW407" s="14" t="s">
        <v>36</v>
      </c>
      <c r="AX407" s="14" t="s">
        <v>81</v>
      </c>
      <c r="AY407" s="254" t="s">
        <v>139</v>
      </c>
    </row>
    <row r="408" s="14" customFormat="1">
      <c r="A408" s="14"/>
      <c r="B408" s="244"/>
      <c r="C408" s="245"/>
      <c r="D408" s="235" t="s">
        <v>148</v>
      </c>
      <c r="E408" s="246" t="s">
        <v>1</v>
      </c>
      <c r="F408" s="247" t="s">
        <v>1197</v>
      </c>
      <c r="G408" s="245"/>
      <c r="H408" s="248">
        <v>0.54000000000000004</v>
      </c>
      <c r="I408" s="249"/>
      <c r="J408" s="245"/>
      <c r="K408" s="245"/>
      <c r="L408" s="250"/>
      <c r="M408" s="251"/>
      <c r="N408" s="252"/>
      <c r="O408" s="252"/>
      <c r="P408" s="252"/>
      <c r="Q408" s="252"/>
      <c r="R408" s="252"/>
      <c r="S408" s="252"/>
      <c r="T408" s="253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54" t="s">
        <v>148</v>
      </c>
      <c r="AU408" s="254" t="s">
        <v>157</v>
      </c>
      <c r="AV408" s="14" t="s">
        <v>91</v>
      </c>
      <c r="AW408" s="14" t="s">
        <v>36</v>
      </c>
      <c r="AX408" s="14" t="s">
        <v>81</v>
      </c>
      <c r="AY408" s="254" t="s">
        <v>139</v>
      </c>
    </row>
    <row r="409" s="13" customFormat="1">
      <c r="A409" s="13"/>
      <c r="B409" s="233"/>
      <c r="C409" s="234"/>
      <c r="D409" s="235" t="s">
        <v>148</v>
      </c>
      <c r="E409" s="236" t="s">
        <v>1</v>
      </c>
      <c r="F409" s="237" t="s">
        <v>1198</v>
      </c>
      <c r="G409" s="234"/>
      <c r="H409" s="236" t="s">
        <v>1</v>
      </c>
      <c r="I409" s="238"/>
      <c r="J409" s="234"/>
      <c r="K409" s="234"/>
      <c r="L409" s="239"/>
      <c r="M409" s="240"/>
      <c r="N409" s="241"/>
      <c r="O409" s="241"/>
      <c r="P409" s="241"/>
      <c r="Q409" s="241"/>
      <c r="R409" s="241"/>
      <c r="S409" s="241"/>
      <c r="T409" s="242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43" t="s">
        <v>148</v>
      </c>
      <c r="AU409" s="243" t="s">
        <v>157</v>
      </c>
      <c r="AV409" s="13" t="s">
        <v>89</v>
      </c>
      <c r="AW409" s="13" t="s">
        <v>36</v>
      </c>
      <c r="AX409" s="13" t="s">
        <v>81</v>
      </c>
      <c r="AY409" s="243" t="s">
        <v>139</v>
      </c>
    </row>
    <row r="410" s="14" customFormat="1">
      <c r="A410" s="14"/>
      <c r="B410" s="244"/>
      <c r="C410" s="245"/>
      <c r="D410" s="235" t="s">
        <v>148</v>
      </c>
      <c r="E410" s="246" t="s">
        <v>1</v>
      </c>
      <c r="F410" s="247" t="s">
        <v>1199</v>
      </c>
      <c r="G410" s="245"/>
      <c r="H410" s="248">
        <v>0.47999999999999998</v>
      </c>
      <c r="I410" s="249"/>
      <c r="J410" s="245"/>
      <c r="K410" s="245"/>
      <c r="L410" s="250"/>
      <c r="M410" s="251"/>
      <c r="N410" s="252"/>
      <c r="O410" s="252"/>
      <c r="P410" s="252"/>
      <c r="Q410" s="252"/>
      <c r="R410" s="252"/>
      <c r="S410" s="252"/>
      <c r="T410" s="253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54" t="s">
        <v>148</v>
      </c>
      <c r="AU410" s="254" t="s">
        <v>157</v>
      </c>
      <c r="AV410" s="14" t="s">
        <v>91</v>
      </c>
      <c r="AW410" s="14" t="s">
        <v>36</v>
      </c>
      <c r="AX410" s="14" t="s">
        <v>81</v>
      </c>
      <c r="AY410" s="254" t="s">
        <v>139</v>
      </c>
    </row>
    <row r="411" s="14" customFormat="1">
      <c r="A411" s="14"/>
      <c r="B411" s="244"/>
      <c r="C411" s="245"/>
      <c r="D411" s="235" t="s">
        <v>148</v>
      </c>
      <c r="E411" s="246" t="s">
        <v>1</v>
      </c>
      <c r="F411" s="247" t="s">
        <v>1200</v>
      </c>
      <c r="G411" s="245"/>
      <c r="H411" s="248">
        <v>0.47999999999999998</v>
      </c>
      <c r="I411" s="249"/>
      <c r="J411" s="245"/>
      <c r="K411" s="245"/>
      <c r="L411" s="250"/>
      <c r="M411" s="251"/>
      <c r="N411" s="252"/>
      <c r="O411" s="252"/>
      <c r="P411" s="252"/>
      <c r="Q411" s="252"/>
      <c r="R411" s="252"/>
      <c r="S411" s="252"/>
      <c r="T411" s="253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54" t="s">
        <v>148</v>
      </c>
      <c r="AU411" s="254" t="s">
        <v>157</v>
      </c>
      <c r="AV411" s="14" t="s">
        <v>91</v>
      </c>
      <c r="AW411" s="14" t="s">
        <v>36</v>
      </c>
      <c r="AX411" s="14" t="s">
        <v>81</v>
      </c>
      <c r="AY411" s="254" t="s">
        <v>139</v>
      </c>
    </row>
    <row r="412" s="13" customFormat="1">
      <c r="A412" s="13"/>
      <c r="B412" s="233"/>
      <c r="C412" s="234"/>
      <c r="D412" s="235" t="s">
        <v>148</v>
      </c>
      <c r="E412" s="236" t="s">
        <v>1</v>
      </c>
      <c r="F412" s="237" t="s">
        <v>1201</v>
      </c>
      <c r="G412" s="234"/>
      <c r="H412" s="236" t="s">
        <v>1</v>
      </c>
      <c r="I412" s="238"/>
      <c r="J412" s="234"/>
      <c r="K412" s="234"/>
      <c r="L412" s="239"/>
      <c r="M412" s="240"/>
      <c r="N412" s="241"/>
      <c r="O412" s="241"/>
      <c r="P412" s="241"/>
      <c r="Q412" s="241"/>
      <c r="R412" s="241"/>
      <c r="S412" s="241"/>
      <c r="T412" s="242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43" t="s">
        <v>148</v>
      </c>
      <c r="AU412" s="243" t="s">
        <v>157</v>
      </c>
      <c r="AV412" s="13" t="s">
        <v>89</v>
      </c>
      <c r="AW412" s="13" t="s">
        <v>36</v>
      </c>
      <c r="AX412" s="13" t="s">
        <v>81</v>
      </c>
      <c r="AY412" s="243" t="s">
        <v>139</v>
      </c>
    </row>
    <row r="413" s="14" customFormat="1">
      <c r="A413" s="14"/>
      <c r="B413" s="244"/>
      <c r="C413" s="245"/>
      <c r="D413" s="235" t="s">
        <v>148</v>
      </c>
      <c r="E413" s="246" t="s">
        <v>1</v>
      </c>
      <c r="F413" s="247" t="s">
        <v>1202</v>
      </c>
      <c r="G413" s="245"/>
      <c r="H413" s="248">
        <v>0.65000000000000002</v>
      </c>
      <c r="I413" s="249"/>
      <c r="J413" s="245"/>
      <c r="K413" s="245"/>
      <c r="L413" s="250"/>
      <c r="M413" s="251"/>
      <c r="N413" s="252"/>
      <c r="O413" s="252"/>
      <c r="P413" s="252"/>
      <c r="Q413" s="252"/>
      <c r="R413" s="252"/>
      <c r="S413" s="252"/>
      <c r="T413" s="253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54" t="s">
        <v>148</v>
      </c>
      <c r="AU413" s="254" t="s">
        <v>157</v>
      </c>
      <c r="AV413" s="14" t="s">
        <v>91</v>
      </c>
      <c r="AW413" s="14" t="s">
        <v>36</v>
      </c>
      <c r="AX413" s="14" t="s">
        <v>81</v>
      </c>
      <c r="AY413" s="254" t="s">
        <v>139</v>
      </c>
    </row>
    <row r="414" s="14" customFormat="1">
      <c r="A414" s="14"/>
      <c r="B414" s="244"/>
      <c r="C414" s="245"/>
      <c r="D414" s="235" t="s">
        <v>148</v>
      </c>
      <c r="E414" s="246" t="s">
        <v>1</v>
      </c>
      <c r="F414" s="247" t="s">
        <v>1203</v>
      </c>
      <c r="G414" s="245"/>
      <c r="H414" s="248">
        <v>0.65000000000000002</v>
      </c>
      <c r="I414" s="249"/>
      <c r="J414" s="245"/>
      <c r="K414" s="245"/>
      <c r="L414" s="250"/>
      <c r="M414" s="251"/>
      <c r="N414" s="252"/>
      <c r="O414" s="252"/>
      <c r="P414" s="252"/>
      <c r="Q414" s="252"/>
      <c r="R414" s="252"/>
      <c r="S414" s="252"/>
      <c r="T414" s="253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54" t="s">
        <v>148</v>
      </c>
      <c r="AU414" s="254" t="s">
        <v>157</v>
      </c>
      <c r="AV414" s="14" t="s">
        <v>91</v>
      </c>
      <c r="AW414" s="14" t="s">
        <v>36</v>
      </c>
      <c r="AX414" s="14" t="s">
        <v>81</v>
      </c>
      <c r="AY414" s="254" t="s">
        <v>139</v>
      </c>
    </row>
    <row r="415" s="13" customFormat="1">
      <c r="A415" s="13"/>
      <c r="B415" s="233"/>
      <c r="C415" s="234"/>
      <c r="D415" s="235" t="s">
        <v>148</v>
      </c>
      <c r="E415" s="236" t="s">
        <v>1</v>
      </c>
      <c r="F415" s="237" t="s">
        <v>1204</v>
      </c>
      <c r="G415" s="234"/>
      <c r="H415" s="236" t="s">
        <v>1</v>
      </c>
      <c r="I415" s="238"/>
      <c r="J415" s="234"/>
      <c r="K415" s="234"/>
      <c r="L415" s="239"/>
      <c r="M415" s="240"/>
      <c r="N415" s="241"/>
      <c r="O415" s="241"/>
      <c r="P415" s="241"/>
      <c r="Q415" s="241"/>
      <c r="R415" s="241"/>
      <c r="S415" s="241"/>
      <c r="T415" s="242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43" t="s">
        <v>148</v>
      </c>
      <c r="AU415" s="243" t="s">
        <v>157</v>
      </c>
      <c r="AV415" s="13" t="s">
        <v>89</v>
      </c>
      <c r="AW415" s="13" t="s">
        <v>36</v>
      </c>
      <c r="AX415" s="13" t="s">
        <v>81</v>
      </c>
      <c r="AY415" s="243" t="s">
        <v>139</v>
      </c>
    </row>
    <row r="416" s="14" customFormat="1">
      <c r="A416" s="14"/>
      <c r="B416" s="244"/>
      <c r="C416" s="245"/>
      <c r="D416" s="235" t="s">
        <v>148</v>
      </c>
      <c r="E416" s="246" t="s">
        <v>1</v>
      </c>
      <c r="F416" s="247" t="s">
        <v>1205</v>
      </c>
      <c r="G416" s="245"/>
      <c r="H416" s="248">
        <v>0.71999999999999997</v>
      </c>
      <c r="I416" s="249"/>
      <c r="J416" s="245"/>
      <c r="K416" s="245"/>
      <c r="L416" s="250"/>
      <c r="M416" s="251"/>
      <c r="N416" s="252"/>
      <c r="O416" s="252"/>
      <c r="P416" s="252"/>
      <c r="Q416" s="252"/>
      <c r="R416" s="252"/>
      <c r="S416" s="252"/>
      <c r="T416" s="253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54" t="s">
        <v>148</v>
      </c>
      <c r="AU416" s="254" t="s">
        <v>157</v>
      </c>
      <c r="AV416" s="14" t="s">
        <v>91</v>
      </c>
      <c r="AW416" s="14" t="s">
        <v>36</v>
      </c>
      <c r="AX416" s="14" t="s">
        <v>81</v>
      </c>
      <c r="AY416" s="254" t="s">
        <v>139</v>
      </c>
    </row>
    <row r="417" s="14" customFormat="1">
      <c r="A417" s="14"/>
      <c r="B417" s="244"/>
      <c r="C417" s="245"/>
      <c r="D417" s="235" t="s">
        <v>148</v>
      </c>
      <c r="E417" s="246" t="s">
        <v>1</v>
      </c>
      <c r="F417" s="247" t="s">
        <v>1206</v>
      </c>
      <c r="G417" s="245"/>
      <c r="H417" s="248">
        <v>0.71999999999999997</v>
      </c>
      <c r="I417" s="249"/>
      <c r="J417" s="245"/>
      <c r="K417" s="245"/>
      <c r="L417" s="250"/>
      <c r="M417" s="251"/>
      <c r="N417" s="252"/>
      <c r="O417" s="252"/>
      <c r="P417" s="252"/>
      <c r="Q417" s="252"/>
      <c r="R417" s="252"/>
      <c r="S417" s="252"/>
      <c r="T417" s="253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54" t="s">
        <v>148</v>
      </c>
      <c r="AU417" s="254" t="s">
        <v>157</v>
      </c>
      <c r="AV417" s="14" t="s">
        <v>91</v>
      </c>
      <c r="AW417" s="14" t="s">
        <v>36</v>
      </c>
      <c r="AX417" s="14" t="s">
        <v>81</v>
      </c>
      <c r="AY417" s="254" t="s">
        <v>139</v>
      </c>
    </row>
    <row r="418" s="13" customFormat="1">
      <c r="A418" s="13"/>
      <c r="B418" s="233"/>
      <c r="C418" s="234"/>
      <c r="D418" s="235" t="s">
        <v>148</v>
      </c>
      <c r="E418" s="236" t="s">
        <v>1</v>
      </c>
      <c r="F418" s="237" t="s">
        <v>1207</v>
      </c>
      <c r="G418" s="234"/>
      <c r="H418" s="236" t="s">
        <v>1</v>
      </c>
      <c r="I418" s="238"/>
      <c r="J418" s="234"/>
      <c r="K418" s="234"/>
      <c r="L418" s="239"/>
      <c r="M418" s="240"/>
      <c r="N418" s="241"/>
      <c r="O418" s="241"/>
      <c r="P418" s="241"/>
      <c r="Q418" s="241"/>
      <c r="R418" s="241"/>
      <c r="S418" s="241"/>
      <c r="T418" s="242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43" t="s">
        <v>148</v>
      </c>
      <c r="AU418" s="243" t="s">
        <v>157</v>
      </c>
      <c r="AV418" s="13" t="s">
        <v>89</v>
      </c>
      <c r="AW418" s="13" t="s">
        <v>36</v>
      </c>
      <c r="AX418" s="13" t="s">
        <v>81</v>
      </c>
      <c r="AY418" s="243" t="s">
        <v>139</v>
      </c>
    </row>
    <row r="419" s="14" customFormat="1">
      <c r="A419" s="14"/>
      <c r="B419" s="244"/>
      <c r="C419" s="245"/>
      <c r="D419" s="235" t="s">
        <v>148</v>
      </c>
      <c r="E419" s="246" t="s">
        <v>1</v>
      </c>
      <c r="F419" s="247" t="s">
        <v>1208</v>
      </c>
      <c r="G419" s="245"/>
      <c r="H419" s="248">
        <v>0.56999999999999995</v>
      </c>
      <c r="I419" s="249"/>
      <c r="J419" s="245"/>
      <c r="K419" s="245"/>
      <c r="L419" s="250"/>
      <c r="M419" s="251"/>
      <c r="N419" s="252"/>
      <c r="O419" s="252"/>
      <c r="P419" s="252"/>
      <c r="Q419" s="252"/>
      <c r="R419" s="252"/>
      <c r="S419" s="252"/>
      <c r="T419" s="253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54" t="s">
        <v>148</v>
      </c>
      <c r="AU419" s="254" t="s">
        <v>157</v>
      </c>
      <c r="AV419" s="14" t="s">
        <v>91</v>
      </c>
      <c r="AW419" s="14" t="s">
        <v>36</v>
      </c>
      <c r="AX419" s="14" t="s">
        <v>81</v>
      </c>
      <c r="AY419" s="254" t="s">
        <v>139</v>
      </c>
    </row>
    <row r="420" s="14" customFormat="1">
      <c r="A420" s="14"/>
      <c r="B420" s="244"/>
      <c r="C420" s="245"/>
      <c r="D420" s="235" t="s">
        <v>148</v>
      </c>
      <c r="E420" s="246" t="s">
        <v>1</v>
      </c>
      <c r="F420" s="247" t="s">
        <v>1209</v>
      </c>
      <c r="G420" s="245"/>
      <c r="H420" s="248">
        <v>0.56999999999999995</v>
      </c>
      <c r="I420" s="249"/>
      <c r="J420" s="245"/>
      <c r="K420" s="245"/>
      <c r="L420" s="250"/>
      <c r="M420" s="251"/>
      <c r="N420" s="252"/>
      <c r="O420" s="252"/>
      <c r="P420" s="252"/>
      <c r="Q420" s="252"/>
      <c r="R420" s="252"/>
      <c r="S420" s="252"/>
      <c r="T420" s="253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54" t="s">
        <v>148</v>
      </c>
      <c r="AU420" s="254" t="s">
        <v>157</v>
      </c>
      <c r="AV420" s="14" t="s">
        <v>91</v>
      </c>
      <c r="AW420" s="14" t="s">
        <v>36</v>
      </c>
      <c r="AX420" s="14" t="s">
        <v>81</v>
      </c>
      <c r="AY420" s="254" t="s">
        <v>139</v>
      </c>
    </row>
    <row r="421" s="16" customFormat="1">
      <c r="A421" s="16"/>
      <c r="B421" s="266"/>
      <c r="C421" s="267"/>
      <c r="D421" s="235" t="s">
        <v>148</v>
      </c>
      <c r="E421" s="268" t="s">
        <v>1</v>
      </c>
      <c r="F421" s="269" t="s">
        <v>253</v>
      </c>
      <c r="G421" s="267"/>
      <c r="H421" s="270">
        <v>7.5999999999999996</v>
      </c>
      <c r="I421" s="271"/>
      <c r="J421" s="267"/>
      <c r="K421" s="267"/>
      <c r="L421" s="272"/>
      <c r="M421" s="273"/>
      <c r="N421" s="274"/>
      <c r="O421" s="274"/>
      <c r="P421" s="274"/>
      <c r="Q421" s="274"/>
      <c r="R421" s="274"/>
      <c r="S421" s="274"/>
      <c r="T421" s="275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T421" s="276" t="s">
        <v>148</v>
      </c>
      <c r="AU421" s="276" t="s">
        <v>157</v>
      </c>
      <c r="AV421" s="16" t="s">
        <v>157</v>
      </c>
      <c r="AW421" s="16" t="s">
        <v>36</v>
      </c>
      <c r="AX421" s="16" t="s">
        <v>81</v>
      </c>
      <c r="AY421" s="276" t="s">
        <v>139</v>
      </c>
    </row>
    <row r="422" s="15" customFormat="1">
      <c r="A422" s="15"/>
      <c r="B422" s="255"/>
      <c r="C422" s="256"/>
      <c r="D422" s="235" t="s">
        <v>148</v>
      </c>
      <c r="E422" s="257" t="s">
        <v>1</v>
      </c>
      <c r="F422" s="258" t="s">
        <v>151</v>
      </c>
      <c r="G422" s="256"/>
      <c r="H422" s="259">
        <v>51.432000000000002</v>
      </c>
      <c r="I422" s="260"/>
      <c r="J422" s="256"/>
      <c r="K422" s="256"/>
      <c r="L422" s="261"/>
      <c r="M422" s="262"/>
      <c r="N422" s="263"/>
      <c r="O422" s="263"/>
      <c r="P422" s="263"/>
      <c r="Q422" s="263"/>
      <c r="R422" s="263"/>
      <c r="S422" s="263"/>
      <c r="T422" s="264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T422" s="265" t="s">
        <v>148</v>
      </c>
      <c r="AU422" s="265" t="s">
        <v>157</v>
      </c>
      <c r="AV422" s="15" t="s">
        <v>146</v>
      </c>
      <c r="AW422" s="15" t="s">
        <v>36</v>
      </c>
      <c r="AX422" s="15" t="s">
        <v>89</v>
      </c>
      <c r="AY422" s="265" t="s">
        <v>139</v>
      </c>
    </row>
    <row r="423" s="2" customFormat="1" ht="24.15" customHeight="1">
      <c r="A423" s="40"/>
      <c r="B423" s="41"/>
      <c r="C423" s="220" t="s">
        <v>379</v>
      </c>
      <c r="D423" s="220" t="s">
        <v>141</v>
      </c>
      <c r="E423" s="221" t="s">
        <v>348</v>
      </c>
      <c r="F423" s="222" t="s">
        <v>349</v>
      </c>
      <c r="G423" s="223" t="s">
        <v>263</v>
      </c>
      <c r="H423" s="224">
        <v>42.262</v>
      </c>
      <c r="I423" s="225"/>
      <c r="J423" s="226">
        <f>ROUND(I423*H423,2)</f>
        <v>0</v>
      </c>
      <c r="K423" s="222" t="s">
        <v>145</v>
      </c>
      <c r="L423" s="46"/>
      <c r="M423" s="227" t="s">
        <v>1</v>
      </c>
      <c r="N423" s="228" t="s">
        <v>46</v>
      </c>
      <c r="O423" s="93"/>
      <c r="P423" s="229">
        <f>O423*H423</f>
        <v>0</v>
      </c>
      <c r="Q423" s="229">
        <v>0</v>
      </c>
      <c r="R423" s="229">
        <f>Q423*H423</f>
        <v>0</v>
      </c>
      <c r="S423" s="229">
        <v>0.17999999999999999</v>
      </c>
      <c r="T423" s="230">
        <f>S423*H423</f>
        <v>7.6071599999999995</v>
      </c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R423" s="231" t="s">
        <v>146</v>
      </c>
      <c r="AT423" s="231" t="s">
        <v>141</v>
      </c>
      <c r="AU423" s="231" t="s">
        <v>157</v>
      </c>
      <c r="AY423" s="19" t="s">
        <v>139</v>
      </c>
      <c r="BE423" s="232">
        <f>IF(N423="základní",J423,0)</f>
        <v>0</v>
      </c>
      <c r="BF423" s="232">
        <f>IF(N423="snížená",J423,0)</f>
        <v>0</v>
      </c>
      <c r="BG423" s="232">
        <f>IF(N423="zákl. přenesená",J423,0)</f>
        <v>0</v>
      </c>
      <c r="BH423" s="232">
        <f>IF(N423="sníž. přenesená",J423,0)</f>
        <v>0</v>
      </c>
      <c r="BI423" s="232">
        <f>IF(N423="nulová",J423,0)</f>
        <v>0</v>
      </c>
      <c r="BJ423" s="19" t="s">
        <v>89</v>
      </c>
      <c r="BK423" s="232">
        <f>ROUND(I423*H423,2)</f>
        <v>0</v>
      </c>
      <c r="BL423" s="19" t="s">
        <v>146</v>
      </c>
      <c r="BM423" s="231" t="s">
        <v>1210</v>
      </c>
    </row>
    <row r="424" s="13" customFormat="1">
      <c r="A424" s="13"/>
      <c r="B424" s="233"/>
      <c r="C424" s="234"/>
      <c r="D424" s="235" t="s">
        <v>148</v>
      </c>
      <c r="E424" s="236" t="s">
        <v>1</v>
      </c>
      <c r="F424" s="237" t="s">
        <v>1170</v>
      </c>
      <c r="G424" s="234"/>
      <c r="H424" s="236" t="s">
        <v>1</v>
      </c>
      <c r="I424" s="238"/>
      <c r="J424" s="234"/>
      <c r="K424" s="234"/>
      <c r="L424" s="239"/>
      <c r="M424" s="240"/>
      <c r="N424" s="241"/>
      <c r="O424" s="241"/>
      <c r="P424" s="241"/>
      <c r="Q424" s="241"/>
      <c r="R424" s="241"/>
      <c r="S424" s="241"/>
      <c r="T424" s="242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43" t="s">
        <v>148</v>
      </c>
      <c r="AU424" s="243" t="s">
        <v>157</v>
      </c>
      <c r="AV424" s="13" t="s">
        <v>89</v>
      </c>
      <c r="AW424" s="13" t="s">
        <v>36</v>
      </c>
      <c r="AX424" s="13" t="s">
        <v>81</v>
      </c>
      <c r="AY424" s="243" t="s">
        <v>139</v>
      </c>
    </row>
    <row r="425" s="13" customFormat="1">
      <c r="A425" s="13"/>
      <c r="B425" s="233"/>
      <c r="C425" s="234"/>
      <c r="D425" s="235" t="s">
        <v>148</v>
      </c>
      <c r="E425" s="236" t="s">
        <v>1</v>
      </c>
      <c r="F425" s="237" t="s">
        <v>351</v>
      </c>
      <c r="G425" s="234"/>
      <c r="H425" s="236" t="s">
        <v>1</v>
      </c>
      <c r="I425" s="238"/>
      <c r="J425" s="234"/>
      <c r="K425" s="234"/>
      <c r="L425" s="239"/>
      <c r="M425" s="240"/>
      <c r="N425" s="241"/>
      <c r="O425" s="241"/>
      <c r="P425" s="241"/>
      <c r="Q425" s="241"/>
      <c r="R425" s="241"/>
      <c r="S425" s="241"/>
      <c r="T425" s="242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43" t="s">
        <v>148</v>
      </c>
      <c r="AU425" s="243" t="s">
        <v>157</v>
      </c>
      <c r="AV425" s="13" t="s">
        <v>89</v>
      </c>
      <c r="AW425" s="13" t="s">
        <v>36</v>
      </c>
      <c r="AX425" s="13" t="s">
        <v>81</v>
      </c>
      <c r="AY425" s="243" t="s">
        <v>139</v>
      </c>
    </row>
    <row r="426" s="13" customFormat="1">
      <c r="A426" s="13"/>
      <c r="B426" s="233"/>
      <c r="C426" s="234"/>
      <c r="D426" s="235" t="s">
        <v>148</v>
      </c>
      <c r="E426" s="236" t="s">
        <v>1</v>
      </c>
      <c r="F426" s="237" t="s">
        <v>1171</v>
      </c>
      <c r="G426" s="234"/>
      <c r="H426" s="236" t="s">
        <v>1</v>
      </c>
      <c r="I426" s="238"/>
      <c r="J426" s="234"/>
      <c r="K426" s="234"/>
      <c r="L426" s="239"/>
      <c r="M426" s="240"/>
      <c r="N426" s="241"/>
      <c r="O426" s="241"/>
      <c r="P426" s="241"/>
      <c r="Q426" s="241"/>
      <c r="R426" s="241"/>
      <c r="S426" s="241"/>
      <c r="T426" s="242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43" t="s">
        <v>148</v>
      </c>
      <c r="AU426" s="243" t="s">
        <v>157</v>
      </c>
      <c r="AV426" s="13" t="s">
        <v>89</v>
      </c>
      <c r="AW426" s="13" t="s">
        <v>36</v>
      </c>
      <c r="AX426" s="13" t="s">
        <v>81</v>
      </c>
      <c r="AY426" s="243" t="s">
        <v>139</v>
      </c>
    </row>
    <row r="427" s="14" customFormat="1">
      <c r="A427" s="14"/>
      <c r="B427" s="244"/>
      <c r="C427" s="245"/>
      <c r="D427" s="235" t="s">
        <v>148</v>
      </c>
      <c r="E427" s="246" t="s">
        <v>1</v>
      </c>
      <c r="F427" s="247" t="s">
        <v>1172</v>
      </c>
      <c r="G427" s="245"/>
      <c r="H427" s="248">
        <v>8.8399999999999999</v>
      </c>
      <c r="I427" s="249"/>
      <c r="J427" s="245"/>
      <c r="K427" s="245"/>
      <c r="L427" s="250"/>
      <c r="M427" s="251"/>
      <c r="N427" s="252"/>
      <c r="O427" s="252"/>
      <c r="P427" s="252"/>
      <c r="Q427" s="252"/>
      <c r="R427" s="252"/>
      <c r="S427" s="252"/>
      <c r="T427" s="253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54" t="s">
        <v>148</v>
      </c>
      <c r="AU427" s="254" t="s">
        <v>157</v>
      </c>
      <c r="AV427" s="14" t="s">
        <v>91</v>
      </c>
      <c r="AW427" s="14" t="s">
        <v>36</v>
      </c>
      <c r="AX427" s="14" t="s">
        <v>81</v>
      </c>
      <c r="AY427" s="254" t="s">
        <v>139</v>
      </c>
    </row>
    <row r="428" s="13" customFormat="1">
      <c r="A428" s="13"/>
      <c r="B428" s="233"/>
      <c r="C428" s="234"/>
      <c r="D428" s="235" t="s">
        <v>148</v>
      </c>
      <c r="E428" s="236" t="s">
        <v>1</v>
      </c>
      <c r="F428" s="237" t="s">
        <v>1174</v>
      </c>
      <c r="G428" s="234"/>
      <c r="H428" s="236" t="s">
        <v>1</v>
      </c>
      <c r="I428" s="238"/>
      <c r="J428" s="234"/>
      <c r="K428" s="234"/>
      <c r="L428" s="239"/>
      <c r="M428" s="240"/>
      <c r="N428" s="241"/>
      <c r="O428" s="241"/>
      <c r="P428" s="241"/>
      <c r="Q428" s="241"/>
      <c r="R428" s="241"/>
      <c r="S428" s="241"/>
      <c r="T428" s="242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43" t="s">
        <v>148</v>
      </c>
      <c r="AU428" s="243" t="s">
        <v>157</v>
      </c>
      <c r="AV428" s="13" t="s">
        <v>89</v>
      </c>
      <c r="AW428" s="13" t="s">
        <v>36</v>
      </c>
      <c r="AX428" s="13" t="s">
        <v>81</v>
      </c>
      <c r="AY428" s="243" t="s">
        <v>139</v>
      </c>
    </row>
    <row r="429" s="14" customFormat="1">
      <c r="A429" s="14"/>
      <c r="B429" s="244"/>
      <c r="C429" s="245"/>
      <c r="D429" s="235" t="s">
        <v>148</v>
      </c>
      <c r="E429" s="246" t="s">
        <v>1</v>
      </c>
      <c r="F429" s="247" t="s">
        <v>1175</v>
      </c>
      <c r="G429" s="245"/>
      <c r="H429" s="248">
        <v>0.68999999999999995</v>
      </c>
      <c r="I429" s="249"/>
      <c r="J429" s="245"/>
      <c r="K429" s="245"/>
      <c r="L429" s="250"/>
      <c r="M429" s="251"/>
      <c r="N429" s="252"/>
      <c r="O429" s="252"/>
      <c r="P429" s="252"/>
      <c r="Q429" s="252"/>
      <c r="R429" s="252"/>
      <c r="S429" s="252"/>
      <c r="T429" s="253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54" t="s">
        <v>148</v>
      </c>
      <c r="AU429" s="254" t="s">
        <v>157</v>
      </c>
      <c r="AV429" s="14" t="s">
        <v>91</v>
      </c>
      <c r="AW429" s="14" t="s">
        <v>36</v>
      </c>
      <c r="AX429" s="14" t="s">
        <v>81</v>
      </c>
      <c r="AY429" s="254" t="s">
        <v>139</v>
      </c>
    </row>
    <row r="430" s="16" customFormat="1">
      <c r="A430" s="16"/>
      <c r="B430" s="266"/>
      <c r="C430" s="267"/>
      <c r="D430" s="235" t="s">
        <v>148</v>
      </c>
      <c r="E430" s="268" t="s">
        <v>1</v>
      </c>
      <c r="F430" s="269" t="s">
        <v>253</v>
      </c>
      <c r="G430" s="267"/>
      <c r="H430" s="270">
        <v>9.5299999999999994</v>
      </c>
      <c r="I430" s="271"/>
      <c r="J430" s="267"/>
      <c r="K430" s="267"/>
      <c r="L430" s="272"/>
      <c r="M430" s="273"/>
      <c r="N430" s="274"/>
      <c r="O430" s="274"/>
      <c r="P430" s="274"/>
      <c r="Q430" s="274"/>
      <c r="R430" s="274"/>
      <c r="S430" s="274"/>
      <c r="T430" s="275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T430" s="276" t="s">
        <v>148</v>
      </c>
      <c r="AU430" s="276" t="s">
        <v>157</v>
      </c>
      <c r="AV430" s="16" t="s">
        <v>157</v>
      </c>
      <c r="AW430" s="16" t="s">
        <v>36</v>
      </c>
      <c r="AX430" s="16" t="s">
        <v>81</v>
      </c>
      <c r="AY430" s="276" t="s">
        <v>139</v>
      </c>
    </row>
    <row r="431" s="13" customFormat="1">
      <c r="A431" s="13"/>
      <c r="B431" s="233"/>
      <c r="C431" s="234"/>
      <c r="D431" s="235" t="s">
        <v>148</v>
      </c>
      <c r="E431" s="236" t="s">
        <v>1</v>
      </c>
      <c r="F431" s="237" t="s">
        <v>1180</v>
      </c>
      <c r="G431" s="234"/>
      <c r="H431" s="236" t="s">
        <v>1</v>
      </c>
      <c r="I431" s="238"/>
      <c r="J431" s="234"/>
      <c r="K431" s="234"/>
      <c r="L431" s="239"/>
      <c r="M431" s="240"/>
      <c r="N431" s="241"/>
      <c r="O431" s="241"/>
      <c r="P431" s="241"/>
      <c r="Q431" s="241"/>
      <c r="R431" s="241"/>
      <c r="S431" s="241"/>
      <c r="T431" s="242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43" t="s">
        <v>148</v>
      </c>
      <c r="AU431" s="243" t="s">
        <v>157</v>
      </c>
      <c r="AV431" s="13" t="s">
        <v>89</v>
      </c>
      <c r="AW431" s="13" t="s">
        <v>36</v>
      </c>
      <c r="AX431" s="13" t="s">
        <v>81</v>
      </c>
      <c r="AY431" s="243" t="s">
        <v>139</v>
      </c>
    </row>
    <row r="432" s="13" customFormat="1">
      <c r="A432" s="13"/>
      <c r="B432" s="233"/>
      <c r="C432" s="234"/>
      <c r="D432" s="235" t="s">
        <v>148</v>
      </c>
      <c r="E432" s="236" t="s">
        <v>1</v>
      </c>
      <c r="F432" s="237" t="s">
        <v>351</v>
      </c>
      <c r="G432" s="234"/>
      <c r="H432" s="236" t="s">
        <v>1</v>
      </c>
      <c r="I432" s="238"/>
      <c r="J432" s="234"/>
      <c r="K432" s="234"/>
      <c r="L432" s="239"/>
      <c r="M432" s="240"/>
      <c r="N432" s="241"/>
      <c r="O432" s="241"/>
      <c r="P432" s="241"/>
      <c r="Q432" s="241"/>
      <c r="R432" s="241"/>
      <c r="S432" s="241"/>
      <c r="T432" s="242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43" t="s">
        <v>148</v>
      </c>
      <c r="AU432" s="243" t="s">
        <v>157</v>
      </c>
      <c r="AV432" s="13" t="s">
        <v>89</v>
      </c>
      <c r="AW432" s="13" t="s">
        <v>36</v>
      </c>
      <c r="AX432" s="13" t="s">
        <v>81</v>
      </c>
      <c r="AY432" s="243" t="s">
        <v>139</v>
      </c>
    </row>
    <row r="433" s="13" customFormat="1">
      <c r="A433" s="13"/>
      <c r="B433" s="233"/>
      <c r="C433" s="234"/>
      <c r="D433" s="235" t="s">
        <v>148</v>
      </c>
      <c r="E433" s="236" t="s">
        <v>1</v>
      </c>
      <c r="F433" s="237" t="s">
        <v>1171</v>
      </c>
      <c r="G433" s="234"/>
      <c r="H433" s="236" t="s">
        <v>1</v>
      </c>
      <c r="I433" s="238"/>
      <c r="J433" s="234"/>
      <c r="K433" s="234"/>
      <c r="L433" s="239"/>
      <c r="M433" s="240"/>
      <c r="N433" s="241"/>
      <c r="O433" s="241"/>
      <c r="P433" s="241"/>
      <c r="Q433" s="241"/>
      <c r="R433" s="241"/>
      <c r="S433" s="241"/>
      <c r="T433" s="242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43" t="s">
        <v>148</v>
      </c>
      <c r="AU433" s="243" t="s">
        <v>157</v>
      </c>
      <c r="AV433" s="13" t="s">
        <v>89</v>
      </c>
      <c r="AW433" s="13" t="s">
        <v>36</v>
      </c>
      <c r="AX433" s="13" t="s">
        <v>81</v>
      </c>
      <c r="AY433" s="243" t="s">
        <v>139</v>
      </c>
    </row>
    <row r="434" s="14" customFormat="1">
      <c r="A434" s="14"/>
      <c r="B434" s="244"/>
      <c r="C434" s="245"/>
      <c r="D434" s="235" t="s">
        <v>148</v>
      </c>
      <c r="E434" s="246" t="s">
        <v>1</v>
      </c>
      <c r="F434" s="247" t="s">
        <v>1181</v>
      </c>
      <c r="G434" s="245"/>
      <c r="H434" s="248">
        <v>3.1000000000000001</v>
      </c>
      <c r="I434" s="249"/>
      <c r="J434" s="245"/>
      <c r="K434" s="245"/>
      <c r="L434" s="250"/>
      <c r="M434" s="251"/>
      <c r="N434" s="252"/>
      <c r="O434" s="252"/>
      <c r="P434" s="252"/>
      <c r="Q434" s="252"/>
      <c r="R434" s="252"/>
      <c r="S434" s="252"/>
      <c r="T434" s="253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54" t="s">
        <v>148</v>
      </c>
      <c r="AU434" s="254" t="s">
        <v>157</v>
      </c>
      <c r="AV434" s="14" t="s">
        <v>91</v>
      </c>
      <c r="AW434" s="14" t="s">
        <v>36</v>
      </c>
      <c r="AX434" s="14" t="s">
        <v>81</v>
      </c>
      <c r="AY434" s="254" t="s">
        <v>139</v>
      </c>
    </row>
    <row r="435" s="16" customFormat="1">
      <c r="A435" s="16"/>
      <c r="B435" s="266"/>
      <c r="C435" s="267"/>
      <c r="D435" s="235" t="s">
        <v>148</v>
      </c>
      <c r="E435" s="268" t="s">
        <v>1</v>
      </c>
      <c r="F435" s="269" t="s">
        <v>253</v>
      </c>
      <c r="G435" s="267"/>
      <c r="H435" s="270">
        <v>3.1000000000000001</v>
      </c>
      <c r="I435" s="271"/>
      <c r="J435" s="267"/>
      <c r="K435" s="267"/>
      <c r="L435" s="272"/>
      <c r="M435" s="273"/>
      <c r="N435" s="274"/>
      <c r="O435" s="274"/>
      <c r="P435" s="274"/>
      <c r="Q435" s="274"/>
      <c r="R435" s="274"/>
      <c r="S435" s="274"/>
      <c r="T435" s="275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T435" s="276" t="s">
        <v>148</v>
      </c>
      <c r="AU435" s="276" t="s">
        <v>157</v>
      </c>
      <c r="AV435" s="16" t="s">
        <v>157</v>
      </c>
      <c r="AW435" s="16" t="s">
        <v>36</v>
      </c>
      <c r="AX435" s="16" t="s">
        <v>81</v>
      </c>
      <c r="AY435" s="276" t="s">
        <v>139</v>
      </c>
    </row>
    <row r="436" s="13" customFormat="1">
      <c r="A436" s="13"/>
      <c r="B436" s="233"/>
      <c r="C436" s="234"/>
      <c r="D436" s="235" t="s">
        <v>148</v>
      </c>
      <c r="E436" s="236" t="s">
        <v>1</v>
      </c>
      <c r="F436" s="237" t="s">
        <v>344</v>
      </c>
      <c r="G436" s="234"/>
      <c r="H436" s="236" t="s">
        <v>1</v>
      </c>
      <c r="I436" s="238"/>
      <c r="J436" s="234"/>
      <c r="K436" s="234"/>
      <c r="L436" s="239"/>
      <c r="M436" s="240"/>
      <c r="N436" s="241"/>
      <c r="O436" s="241"/>
      <c r="P436" s="241"/>
      <c r="Q436" s="241"/>
      <c r="R436" s="241"/>
      <c r="S436" s="241"/>
      <c r="T436" s="242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43" t="s">
        <v>148</v>
      </c>
      <c r="AU436" s="243" t="s">
        <v>157</v>
      </c>
      <c r="AV436" s="13" t="s">
        <v>89</v>
      </c>
      <c r="AW436" s="13" t="s">
        <v>36</v>
      </c>
      <c r="AX436" s="13" t="s">
        <v>81</v>
      </c>
      <c r="AY436" s="243" t="s">
        <v>139</v>
      </c>
    </row>
    <row r="437" s="13" customFormat="1">
      <c r="A437" s="13"/>
      <c r="B437" s="233"/>
      <c r="C437" s="234"/>
      <c r="D437" s="235" t="s">
        <v>148</v>
      </c>
      <c r="E437" s="236" t="s">
        <v>1</v>
      </c>
      <c r="F437" s="237" t="s">
        <v>351</v>
      </c>
      <c r="G437" s="234"/>
      <c r="H437" s="236" t="s">
        <v>1</v>
      </c>
      <c r="I437" s="238"/>
      <c r="J437" s="234"/>
      <c r="K437" s="234"/>
      <c r="L437" s="239"/>
      <c r="M437" s="240"/>
      <c r="N437" s="241"/>
      <c r="O437" s="241"/>
      <c r="P437" s="241"/>
      <c r="Q437" s="241"/>
      <c r="R437" s="241"/>
      <c r="S437" s="241"/>
      <c r="T437" s="242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43" t="s">
        <v>148</v>
      </c>
      <c r="AU437" s="243" t="s">
        <v>157</v>
      </c>
      <c r="AV437" s="13" t="s">
        <v>89</v>
      </c>
      <c r="AW437" s="13" t="s">
        <v>36</v>
      </c>
      <c r="AX437" s="13" t="s">
        <v>81</v>
      </c>
      <c r="AY437" s="243" t="s">
        <v>139</v>
      </c>
    </row>
    <row r="438" s="13" customFormat="1">
      <c r="A438" s="13"/>
      <c r="B438" s="233"/>
      <c r="C438" s="234"/>
      <c r="D438" s="235" t="s">
        <v>148</v>
      </c>
      <c r="E438" s="236" t="s">
        <v>1</v>
      </c>
      <c r="F438" s="237" t="s">
        <v>1061</v>
      </c>
      <c r="G438" s="234"/>
      <c r="H438" s="236" t="s">
        <v>1</v>
      </c>
      <c r="I438" s="238"/>
      <c r="J438" s="234"/>
      <c r="K438" s="234"/>
      <c r="L438" s="239"/>
      <c r="M438" s="240"/>
      <c r="N438" s="241"/>
      <c r="O438" s="241"/>
      <c r="P438" s="241"/>
      <c r="Q438" s="241"/>
      <c r="R438" s="241"/>
      <c r="S438" s="241"/>
      <c r="T438" s="242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43" t="s">
        <v>148</v>
      </c>
      <c r="AU438" s="243" t="s">
        <v>157</v>
      </c>
      <c r="AV438" s="13" t="s">
        <v>89</v>
      </c>
      <c r="AW438" s="13" t="s">
        <v>36</v>
      </c>
      <c r="AX438" s="13" t="s">
        <v>81</v>
      </c>
      <c r="AY438" s="243" t="s">
        <v>139</v>
      </c>
    </row>
    <row r="439" s="14" customFormat="1">
      <c r="A439" s="14"/>
      <c r="B439" s="244"/>
      <c r="C439" s="245"/>
      <c r="D439" s="235" t="s">
        <v>148</v>
      </c>
      <c r="E439" s="246" t="s">
        <v>1</v>
      </c>
      <c r="F439" s="247" t="s">
        <v>1185</v>
      </c>
      <c r="G439" s="245"/>
      <c r="H439" s="248">
        <v>15.297000000000001</v>
      </c>
      <c r="I439" s="249"/>
      <c r="J439" s="245"/>
      <c r="K439" s="245"/>
      <c r="L439" s="250"/>
      <c r="M439" s="251"/>
      <c r="N439" s="252"/>
      <c r="O439" s="252"/>
      <c r="P439" s="252"/>
      <c r="Q439" s="252"/>
      <c r="R439" s="252"/>
      <c r="S439" s="252"/>
      <c r="T439" s="253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54" t="s">
        <v>148</v>
      </c>
      <c r="AU439" s="254" t="s">
        <v>157</v>
      </c>
      <c r="AV439" s="14" t="s">
        <v>91</v>
      </c>
      <c r="AW439" s="14" t="s">
        <v>36</v>
      </c>
      <c r="AX439" s="14" t="s">
        <v>81</v>
      </c>
      <c r="AY439" s="254" t="s">
        <v>139</v>
      </c>
    </row>
    <row r="440" s="13" customFormat="1">
      <c r="A440" s="13"/>
      <c r="B440" s="233"/>
      <c r="C440" s="234"/>
      <c r="D440" s="235" t="s">
        <v>148</v>
      </c>
      <c r="E440" s="236" t="s">
        <v>1</v>
      </c>
      <c r="F440" s="237" t="s">
        <v>1016</v>
      </c>
      <c r="G440" s="234"/>
      <c r="H440" s="236" t="s">
        <v>1</v>
      </c>
      <c r="I440" s="238"/>
      <c r="J440" s="234"/>
      <c r="K440" s="234"/>
      <c r="L440" s="239"/>
      <c r="M440" s="240"/>
      <c r="N440" s="241"/>
      <c r="O440" s="241"/>
      <c r="P440" s="241"/>
      <c r="Q440" s="241"/>
      <c r="R440" s="241"/>
      <c r="S440" s="241"/>
      <c r="T440" s="242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43" t="s">
        <v>148</v>
      </c>
      <c r="AU440" s="243" t="s">
        <v>157</v>
      </c>
      <c r="AV440" s="13" t="s">
        <v>89</v>
      </c>
      <c r="AW440" s="13" t="s">
        <v>36</v>
      </c>
      <c r="AX440" s="13" t="s">
        <v>81</v>
      </c>
      <c r="AY440" s="243" t="s">
        <v>139</v>
      </c>
    </row>
    <row r="441" s="14" customFormat="1">
      <c r="A441" s="14"/>
      <c r="B441" s="244"/>
      <c r="C441" s="245"/>
      <c r="D441" s="235" t="s">
        <v>148</v>
      </c>
      <c r="E441" s="246" t="s">
        <v>1</v>
      </c>
      <c r="F441" s="247" t="s">
        <v>1187</v>
      </c>
      <c r="G441" s="245"/>
      <c r="H441" s="248">
        <v>10.535</v>
      </c>
      <c r="I441" s="249"/>
      <c r="J441" s="245"/>
      <c r="K441" s="245"/>
      <c r="L441" s="250"/>
      <c r="M441" s="251"/>
      <c r="N441" s="252"/>
      <c r="O441" s="252"/>
      <c r="P441" s="252"/>
      <c r="Q441" s="252"/>
      <c r="R441" s="252"/>
      <c r="S441" s="252"/>
      <c r="T441" s="253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54" t="s">
        <v>148</v>
      </c>
      <c r="AU441" s="254" t="s">
        <v>157</v>
      </c>
      <c r="AV441" s="14" t="s">
        <v>91</v>
      </c>
      <c r="AW441" s="14" t="s">
        <v>36</v>
      </c>
      <c r="AX441" s="14" t="s">
        <v>81</v>
      </c>
      <c r="AY441" s="254" t="s">
        <v>139</v>
      </c>
    </row>
    <row r="442" s="13" customFormat="1">
      <c r="A442" s="13"/>
      <c r="B442" s="233"/>
      <c r="C442" s="234"/>
      <c r="D442" s="235" t="s">
        <v>148</v>
      </c>
      <c r="E442" s="236" t="s">
        <v>1</v>
      </c>
      <c r="F442" s="237" t="s">
        <v>1189</v>
      </c>
      <c r="G442" s="234"/>
      <c r="H442" s="236" t="s">
        <v>1</v>
      </c>
      <c r="I442" s="238"/>
      <c r="J442" s="234"/>
      <c r="K442" s="234"/>
      <c r="L442" s="239"/>
      <c r="M442" s="240"/>
      <c r="N442" s="241"/>
      <c r="O442" s="241"/>
      <c r="P442" s="241"/>
      <c r="Q442" s="241"/>
      <c r="R442" s="241"/>
      <c r="S442" s="241"/>
      <c r="T442" s="242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43" t="s">
        <v>148</v>
      </c>
      <c r="AU442" s="243" t="s">
        <v>157</v>
      </c>
      <c r="AV442" s="13" t="s">
        <v>89</v>
      </c>
      <c r="AW442" s="13" t="s">
        <v>36</v>
      </c>
      <c r="AX442" s="13" t="s">
        <v>81</v>
      </c>
      <c r="AY442" s="243" t="s">
        <v>139</v>
      </c>
    </row>
    <row r="443" s="14" customFormat="1">
      <c r="A443" s="14"/>
      <c r="B443" s="244"/>
      <c r="C443" s="245"/>
      <c r="D443" s="235" t="s">
        <v>148</v>
      </c>
      <c r="E443" s="246" t="s">
        <v>1</v>
      </c>
      <c r="F443" s="247" t="s">
        <v>1190</v>
      </c>
      <c r="G443" s="245"/>
      <c r="H443" s="248">
        <v>0.40000000000000002</v>
      </c>
      <c r="I443" s="249"/>
      <c r="J443" s="245"/>
      <c r="K443" s="245"/>
      <c r="L443" s="250"/>
      <c r="M443" s="251"/>
      <c r="N443" s="252"/>
      <c r="O443" s="252"/>
      <c r="P443" s="252"/>
      <c r="Q443" s="252"/>
      <c r="R443" s="252"/>
      <c r="S443" s="252"/>
      <c r="T443" s="253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54" t="s">
        <v>148</v>
      </c>
      <c r="AU443" s="254" t="s">
        <v>157</v>
      </c>
      <c r="AV443" s="14" t="s">
        <v>91</v>
      </c>
      <c r="AW443" s="14" t="s">
        <v>36</v>
      </c>
      <c r="AX443" s="14" t="s">
        <v>81</v>
      </c>
      <c r="AY443" s="254" t="s">
        <v>139</v>
      </c>
    </row>
    <row r="444" s="13" customFormat="1">
      <c r="A444" s="13"/>
      <c r="B444" s="233"/>
      <c r="C444" s="234"/>
      <c r="D444" s="235" t="s">
        <v>148</v>
      </c>
      <c r="E444" s="236" t="s">
        <v>1</v>
      </c>
      <c r="F444" s="237" t="s">
        <v>1192</v>
      </c>
      <c r="G444" s="234"/>
      <c r="H444" s="236" t="s">
        <v>1</v>
      </c>
      <c r="I444" s="238"/>
      <c r="J444" s="234"/>
      <c r="K444" s="234"/>
      <c r="L444" s="239"/>
      <c r="M444" s="240"/>
      <c r="N444" s="241"/>
      <c r="O444" s="241"/>
      <c r="P444" s="241"/>
      <c r="Q444" s="241"/>
      <c r="R444" s="241"/>
      <c r="S444" s="241"/>
      <c r="T444" s="242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43" t="s">
        <v>148</v>
      </c>
      <c r="AU444" s="243" t="s">
        <v>157</v>
      </c>
      <c r="AV444" s="13" t="s">
        <v>89</v>
      </c>
      <c r="AW444" s="13" t="s">
        <v>36</v>
      </c>
      <c r="AX444" s="13" t="s">
        <v>81</v>
      </c>
      <c r="AY444" s="243" t="s">
        <v>139</v>
      </c>
    </row>
    <row r="445" s="14" customFormat="1">
      <c r="A445" s="14"/>
      <c r="B445" s="244"/>
      <c r="C445" s="245"/>
      <c r="D445" s="235" t="s">
        <v>148</v>
      </c>
      <c r="E445" s="246" t="s">
        <v>1</v>
      </c>
      <c r="F445" s="247" t="s">
        <v>1193</v>
      </c>
      <c r="G445" s="245"/>
      <c r="H445" s="248">
        <v>0.44</v>
      </c>
      <c r="I445" s="249"/>
      <c r="J445" s="245"/>
      <c r="K445" s="245"/>
      <c r="L445" s="250"/>
      <c r="M445" s="251"/>
      <c r="N445" s="252"/>
      <c r="O445" s="252"/>
      <c r="P445" s="252"/>
      <c r="Q445" s="252"/>
      <c r="R445" s="252"/>
      <c r="S445" s="252"/>
      <c r="T445" s="253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54" t="s">
        <v>148</v>
      </c>
      <c r="AU445" s="254" t="s">
        <v>157</v>
      </c>
      <c r="AV445" s="14" t="s">
        <v>91</v>
      </c>
      <c r="AW445" s="14" t="s">
        <v>36</v>
      </c>
      <c r="AX445" s="14" t="s">
        <v>81</v>
      </c>
      <c r="AY445" s="254" t="s">
        <v>139</v>
      </c>
    </row>
    <row r="446" s="13" customFormat="1">
      <c r="A446" s="13"/>
      <c r="B446" s="233"/>
      <c r="C446" s="234"/>
      <c r="D446" s="235" t="s">
        <v>148</v>
      </c>
      <c r="E446" s="236" t="s">
        <v>1</v>
      </c>
      <c r="F446" s="237" t="s">
        <v>1195</v>
      </c>
      <c r="G446" s="234"/>
      <c r="H446" s="236" t="s">
        <v>1</v>
      </c>
      <c r="I446" s="238"/>
      <c r="J446" s="234"/>
      <c r="K446" s="234"/>
      <c r="L446" s="239"/>
      <c r="M446" s="240"/>
      <c r="N446" s="241"/>
      <c r="O446" s="241"/>
      <c r="P446" s="241"/>
      <c r="Q446" s="241"/>
      <c r="R446" s="241"/>
      <c r="S446" s="241"/>
      <c r="T446" s="242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43" t="s">
        <v>148</v>
      </c>
      <c r="AU446" s="243" t="s">
        <v>157</v>
      </c>
      <c r="AV446" s="13" t="s">
        <v>89</v>
      </c>
      <c r="AW446" s="13" t="s">
        <v>36</v>
      </c>
      <c r="AX446" s="13" t="s">
        <v>81</v>
      </c>
      <c r="AY446" s="243" t="s">
        <v>139</v>
      </c>
    </row>
    <row r="447" s="14" customFormat="1">
      <c r="A447" s="14"/>
      <c r="B447" s="244"/>
      <c r="C447" s="245"/>
      <c r="D447" s="235" t="s">
        <v>148</v>
      </c>
      <c r="E447" s="246" t="s">
        <v>1</v>
      </c>
      <c r="F447" s="247" t="s">
        <v>1196</v>
      </c>
      <c r="G447" s="245"/>
      <c r="H447" s="248">
        <v>0.54000000000000004</v>
      </c>
      <c r="I447" s="249"/>
      <c r="J447" s="245"/>
      <c r="K447" s="245"/>
      <c r="L447" s="250"/>
      <c r="M447" s="251"/>
      <c r="N447" s="252"/>
      <c r="O447" s="252"/>
      <c r="P447" s="252"/>
      <c r="Q447" s="252"/>
      <c r="R447" s="252"/>
      <c r="S447" s="252"/>
      <c r="T447" s="253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54" t="s">
        <v>148</v>
      </c>
      <c r="AU447" s="254" t="s">
        <v>157</v>
      </c>
      <c r="AV447" s="14" t="s">
        <v>91</v>
      </c>
      <c r="AW447" s="14" t="s">
        <v>36</v>
      </c>
      <c r="AX447" s="14" t="s">
        <v>81</v>
      </c>
      <c r="AY447" s="254" t="s">
        <v>139</v>
      </c>
    </row>
    <row r="448" s="13" customFormat="1">
      <c r="A448" s="13"/>
      <c r="B448" s="233"/>
      <c r="C448" s="234"/>
      <c r="D448" s="235" t="s">
        <v>148</v>
      </c>
      <c r="E448" s="236" t="s">
        <v>1</v>
      </c>
      <c r="F448" s="237" t="s">
        <v>1198</v>
      </c>
      <c r="G448" s="234"/>
      <c r="H448" s="236" t="s">
        <v>1</v>
      </c>
      <c r="I448" s="238"/>
      <c r="J448" s="234"/>
      <c r="K448" s="234"/>
      <c r="L448" s="239"/>
      <c r="M448" s="240"/>
      <c r="N448" s="241"/>
      <c r="O448" s="241"/>
      <c r="P448" s="241"/>
      <c r="Q448" s="241"/>
      <c r="R448" s="241"/>
      <c r="S448" s="241"/>
      <c r="T448" s="242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43" t="s">
        <v>148</v>
      </c>
      <c r="AU448" s="243" t="s">
        <v>157</v>
      </c>
      <c r="AV448" s="13" t="s">
        <v>89</v>
      </c>
      <c r="AW448" s="13" t="s">
        <v>36</v>
      </c>
      <c r="AX448" s="13" t="s">
        <v>81</v>
      </c>
      <c r="AY448" s="243" t="s">
        <v>139</v>
      </c>
    </row>
    <row r="449" s="14" customFormat="1">
      <c r="A449" s="14"/>
      <c r="B449" s="244"/>
      <c r="C449" s="245"/>
      <c r="D449" s="235" t="s">
        <v>148</v>
      </c>
      <c r="E449" s="246" t="s">
        <v>1</v>
      </c>
      <c r="F449" s="247" t="s">
        <v>1199</v>
      </c>
      <c r="G449" s="245"/>
      <c r="H449" s="248">
        <v>0.47999999999999998</v>
      </c>
      <c r="I449" s="249"/>
      <c r="J449" s="245"/>
      <c r="K449" s="245"/>
      <c r="L449" s="250"/>
      <c r="M449" s="251"/>
      <c r="N449" s="252"/>
      <c r="O449" s="252"/>
      <c r="P449" s="252"/>
      <c r="Q449" s="252"/>
      <c r="R449" s="252"/>
      <c r="S449" s="252"/>
      <c r="T449" s="253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54" t="s">
        <v>148</v>
      </c>
      <c r="AU449" s="254" t="s">
        <v>157</v>
      </c>
      <c r="AV449" s="14" t="s">
        <v>91</v>
      </c>
      <c r="AW449" s="14" t="s">
        <v>36</v>
      </c>
      <c r="AX449" s="14" t="s">
        <v>81</v>
      </c>
      <c r="AY449" s="254" t="s">
        <v>139</v>
      </c>
    </row>
    <row r="450" s="13" customFormat="1">
      <c r="A450" s="13"/>
      <c r="B450" s="233"/>
      <c r="C450" s="234"/>
      <c r="D450" s="235" t="s">
        <v>148</v>
      </c>
      <c r="E450" s="236" t="s">
        <v>1</v>
      </c>
      <c r="F450" s="237" t="s">
        <v>1201</v>
      </c>
      <c r="G450" s="234"/>
      <c r="H450" s="236" t="s">
        <v>1</v>
      </c>
      <c r="I450" s="238"/>
      <c r="J450" s="234"/>
      <c r="K450" s="234"/>
      <c r="L450" s="239"/>
      <c r="M450" s="240"/>
      <c r="N450" s="241"/>
      <c r="O450" s="241"/>
      <c r="P450" s="241"/>
      <c r="Q450" s="241"/>
      <c r="R450" s="241"/>
      <c r="S450" s="241"/>
      <c r="T450" s="242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43" t="s">
        <v>148</v>
      </c>
      <c r="AU450" s="243" t="s">
        <v>157</v>
      </c>
      <c r="AV450" s="13" t="s">
        <v>89</v>
      </c>
      <c r="AW450" s="13" t="s">
        <v>36</v>
      </c>
      <c r="AX450" s="13" t="s">
        <v>81</v>
      </c>
      <c r="AY450" s="243" t="s">
        <v>139</v>
      </c>
    </row>
    <row r="451" s="14" customFormat="1">
      <c r="A451" s="14"/>
      <c r="B451" s="244"/>
      <c r="C451" s="245"/>
      <c r="D451" s="235" t="s">
        <v>148</v>
      </c>
      <c r="E451" s="246" t="s">
        <v>1</v>
      </c>
      <c r="F451" s="247" t="s">
        <v>1202</v>
      </c>
      <c r="G451" s="245"/>
      <c r="H451" s="248">
        <v>0.65000000000000002</v>
      </c>
      <c r="I451" s="249"/>
      <c r="J451" s="245"/>
      <c r="K451" s="245"/>
      <c r="L451" s="250"/>
      <c r="M451" s="251"/>
      <c r="N451" s="252"/>
      <c r="O451" s="252"/>
      <c r="P451" s="252"/>
      <c r="Q451" s="252"/>
      <c r="R451" s="252"/>
      <c r="S451" s="252"/>
      <c r="T451" s="253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54" t="s">
        <v>148</v>
      </c>
      <c r="AU451" s="254" t="s">
        <v>157</v>
      </c>
      <c r="AV451" s="14" t="s">
        <v>91</v>
      </c>
      <c r="AW451" s="14" t="s">
        <v>36</v>
      </c>
      <c r="AX451" s="14" t="s">
        <v>81</v>
      </c>
      <c r="AY451" s="254" t="s">
        <v>139</v>
      </c>
    </row>
    <row r="452" s="13" customFormat="1">
      <c r="A452" s="13"/>
      <c r="B452" s="233"/>
      <c r="C452" s="234"/>
      <c r="D452" s="235" t="s">
        <v>148</v>
      </c>
      <c r="E452" s="236" t="s">
        <v>1</v>
      </c>
      <c r="F452" s="237" t="s">
        <v>1204</v>
      </c>
      <c r="G452" s="234"/>
      <c r="H452" s="236" t="s">
        <v>1</v>
      </c>
      <c r="I452" s="238"/>
      <c r="J452" s="234"/>
      <c r="K452" s="234"/>
      <c r="L452" s="239"/>
      <c r="M452" s="240"/>
      <c r="N452" s="241"/>
      <c r="O452" s="241"/>
      <c r="P452" s="241"/>
      <c r="Q452" s="241"/>
      <c r="R452" s="241"/>
      <c r="S452" s="241"/>
      <c r="T452" s="242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43" t="s">
        <v>148</v>
      </c>
      <c r="AU452" s="243" t="s">
        <v>157</v>
      </c>
      <c r="AV452" s="13" t="s">
        <v>89</v>
      </c>
      <c r="AW452" s="13" t="s">
        <v>36</v>
      </c>
      <c r="AX452" s="13" t="s">
        <v>81</v>
      </c>
      <c r="AY452" s="243" t="s">
        <v>139</v>
      </c>
    </row>
    <row r="453" s="14" customFormat="1">
      <c r="A453" s="14"/>
      <c r="B453" s="244"/>
      <c r="C453" s="245"/>
      <c r="D453" s="235" t="s">
        <v>148</v>
      </c>
      <c r="E453" s="246" t="s">
        <v>1</v>
      </c>
      <c r="F453" s="247" t="s">
        <v>1205</v>
      </c>
      <c r="G453" s="245"/>
      <c r="H453" s="248">
        <v>0.71999999999999997</v>
      </c>
      <c r="I453" s="249"/>
      <c r="J453" s="245"/>
      <c r="K453" s="245"/>
      <c r="L453" s="250"/>
      <c r="M453" s="251"/>
      <c r="N453" s="252"/>
      <c r="O453" s="252"/>
      <c r="P453" s="252"/>
      <c r="Q453" s="252"/>
      <c r="R453" s="252"/>
      <c r="S453" s="252"/>
      <c r="T453" s="253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54" t="s">
        <v>148</v>
      </c>
      <c r="AU453" s="254" t="s">
        <v>157</v>
      </c>
      <c r="AV453" s="14" t="s">
        <v>91</v>
      </c>
      <c r="AW453" s="14" t="s">
        <v>36</v>
      </c>
      <c r="AX453" s="14" t="s">
        <v>81</v>
      </c>
      <c r="AY453" s="254" t="s">
        <v>139</v>
      </c>
    </row>
    <row r="454" s="13" customFormat="1">
      <c r="A454" s="13"/>
      <c r="B454" s="233"/>
      <c r="C454" s="234"/>
      <c r="D454" s="235" t="s">
        <v>148</v>
      </c>
      <c r="E454" s="236" t="s">
        <v>1</v>
      </c>
      <c r="F454" s="237" t="s">
        <v>1207</v>
      </c>
      <c r="G454" s="234"/>
      <c r="H454" s="236" t="s">
        <v>1</v>
      </c>
      <c r="I454" s="238"/>
      <c r="J454" s="234"/>
      <c r="K454" s="234"/>
      <c r="L454" s="239"/>
      <c r="M454" s="240"/>
      <c r="N454" s="241"/>
      <c r="O454" s="241"/>
      <c r="P454" s="241"/>
      <c r="Q454" s="241"/>
      <c r="R454" s="241"/>
      <c r="S454" s="241"/>
      <c r="T454" s="242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43" t="s">
        <v>148</v>
      </c>
      <c r="AU454" s="243" t="s">
        <v>157</v>
      </c>
      <c r="AV454" s="13" t="s">
        <v>89</v>
      </c>
      <c r="AW454" s="13" t="s">
        <v>36</v>
      </c>
      <c r="AX454" s="13" t="s">
        <v>81</v>
      </c>
      <c r="AY454" s="243" t="s">
        <v>139</v>
      </c>
    </row>
    <row r="455" s="14" customFormat="1">
      <c r="A455" s="14"/>
      <c r="B455" s="244"/>
      <c r="C455" s="245"/>
      <c r="D455" s="235" t="s">
        <v>148</v>
      </c>
      <c r="E455" s="246" t="s">
        <v>1</v>
      </c>
      <c r="F455" s="247" t="s">
        <v>1208</v>
      </c>
      <c r="G455" s="245"/>
      <c r="H455" s="248">
        <v>0.56999999999999995</v>
      </c>
      <c r="I455" s="249"/>
      <c r="J455" s="245"/>
      <c r="K455" s="245"/>
      <c r="L455" s="250"/>
      <c r="M455" s="251"/>
      <c r="N455" s="252"/>
      <c r="O455" s="252"/>
      <c r="P455" s="252"/>
      <c r="Q455" s="252"/>
      <c r="R455" s="252"/>
      <c r="S455" s="252"/>
      <c r="T455" s="253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54" t="s">
        <v>148</v>
      </c>
      <c r="AU455" s="254" t="s">
        <v>157</v>
      </c>
      <c r="AV455" s="14" t="s">
        <v>91</v>
      </c>
      <c r="AW455" s="14" t="s">
        <v>36</v>
      </c>
      <c r="AX455" s="14" t="s">
        <v>81</v>
      </c>
      <c r="AY455" s="254" t="s">
        <v>139</v>
      </c>
    </row>
    <row r="456" s="16" customFormat="1">
      <c r="A456" s="16"/>
      <c r="B456" s="266"/>
      <c r="C456" s="267"/>
      <c r="D456" s="235" t="s">
        <v>148</v>
      </c>
      <c r="E456" s="268" t="s">
        <v>1</v>
      </c>
      <c r="F456" s="269" t="s">
        <v>253</v>
      </c>
      <c r="G456" s="267"/>
      <c r="H456" s="270">
        <v>29.632000000000001</v>
      </c>
      <c r="I456" s="271"/>
      <c r="J456" s="267"/>
      <c r="K456" s="267"/>
      <c r="L456" s="272"/>
      <c r="M456" s="273"/>
      <c r="N456" s="274"/>
      <c r="O456" s="274"/>
      <c r="P456" s="274"/>
      <c r="Q456" s="274"/>
      <c r="R456" s="274"/>
      <c r="S456" s="274"/>
      <c r="T456" s="275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T456" s="276" t="s">
        <v>148</v>
      </c>
      <c r="AU456" s="276" t="s">
        <v>157</v>
      </c>
      <c r="AV456" s="16" t="s">
        <v>157</v>
      </c>
      <c r="AW456" s="16" t="s">
        <v>36</v>
      </c>
      <c r="AX456" s="16" t="s">
        <v>81</v>
      </c>
      <c r="AY456" s="276" t="s">
        <v>139</v>
      </c>
    </row>
    <row r="457" s="15" customFormat="1">
      <c r="A457" s="15"/>
      <c r="B457" s="255"/>
      <c r="C457" s="256"/>
      <c r="D457" s="235" t="s">
        <v>148</v>
      </c>
      <c r="E457" s="257" t="s">
        <v>1</v>
      </c>
      <c r="F457" s="258" t="s">
        <v>151</v>
      </c>
      <c r="G457" s="256"/>
      <c r="H457" s="259">
        <v>42.262</v>
      </c>
      <c r="I457" s="260"/>
      <c r="J457" s="256"/>
      <c r="K457" s="256"/>
      <c r="L457" s="261"/>
      <c r="M457" s="262"/>
      <c r="N457" s="263"/>
      <c r="O457" s="263"/>
      <c r="P457" s="263"/>
      <c r="Q457" s="263"/>
      <c r="R457" s="263"/>
      <c r="S457" s="263"/>
      <c r="T457" s="264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T457" s="265" t="s">
        <v>148</v>
      </c>
      <c r="AU457" s="265" t="s">
        <v>157</v>
      </c>
      <c r="AV457" s="15" t="s">
        <v>146</v>
      </c>
      <c r="AW457" s="15" t="s">
        <v>36</v>
      </c>
      <c r="AX457" s="15" t="s">
        <v>89</v>
      </c>
      <c r="AY457" s="265" t="s">
        <v>139</v>
      </c>
    </row>
    <row r="458" s="2" customFormat="1" ht="24.15" customHeight="1">
      <c r="A458" s="40"/>
      <c r="B458" s="41"/>
      <c r="C458" s="220" t="s">
        <v>385</v>
      </c>
      <c r="D458" s="220" t="s">
        <v>141</v>
      </c>
      <c r="E458" s="221" t="s">
        <v>353</v>
      </c>
      <c r="F458" s="222" t="s">
        <v>354</v>
      </c>
      <c r="G458" s="223" t="s">
        <v>263</v>
      </c>
      <c r="H458" s="224">
        <v>42.262</v>
      </c>
      <c r="I458" s="225"/>
      <c r="J458" s="226">
        <f>ROUND(I458*H458,2)</f>
        <v>0</v>
      </c>
      <c r="K458" s="222" t="s">
        <v>145</v>
      </c>
      <c r="L458" s="46"/>
      <c r="M458" s="227" t="s">
        <v>1</v>
      </c>
      <c r="N458" s="228" t="s">
        <v>46</v>
      </c>
      <c r="O458" s="93"/>
      <c r="P458" s="229">
        <f>O458*H458</f>
        <v>0</v>
      </c>
      <c r="Q458" s="229">
        <v>0</v>
      </c>
      <c r="R458" s="229">
        <f>Q458*H458</f>
        <v>0</v>
      </c>
      <c r="S458" s="229">
        <v>0.29999999999999999</v>
      </c>
      <c r="T458" s="230">
        <f>S458*H458</f>
        <v>12.678599999999999</v>
      </c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R458" s="231" t="s">
        <v>146</v>
      </c>
      <c r="AT458" s="231" t="s">
        <v>141</v>
      </c>
      <c r="AU458" s="231" t="s">
        <v>157</v>
      </c>
      <c r="AY458" s="19" t="s">
        <v>139</v>
      </c>
      <c r="BE458" s="232">
        <f>IF(N458="základní",J458,0)</f>
        <v>0</v>
      </c>
      <c r="BF458" s="232">
        <f>IF(N458="snížená",J458,0)</f>
        <v>0</v>
      </c>
      <c r="BG458" s="232">
        <f>IF(N458="zákl. přenesená",J458,0)</f>
        <v>0</v>
      </c>
      <c r="BH458" s="232">
        <f>IF(N458="sníž. přenesená",J458,0)</f>
        <v>0</v>
      </c>
      <c r="BI458" s="232">
        <f>IF(N458="nulová",J458,0)</f>
        <v>0</v>
      </c>
      <c r="BJ458" s="19" t="s">
        <v>89</v>
      </c>
      <c r="BK458" s="232">
        <f>ROUND(I458*H458,2)</f>
        <v>0</v>
      </c>
      <c r="BL458" s="19" t="s">
        <v>146</v>
      </c>
      <c r="BM458" s="231" t="s">
        <v>1211</v>
      </c>
    </row>
    <row r="459" s="13" customFormat="1">
      <c r="A459" s="13"/>
      <c r="B459" s="233"/>
      <c r="C459" s="234"/>
      <c r="D459" s="235" t="s">
        <v>148</v>
      </c>
      <c r="E459" s="236" t="s">
        <v>1</v>
      </c>
      <c r="F459" s="237" t="s">
        <v>1170</v>
      </c>
      <c r="G459" s="234"/>
      <c r="H459" s="236" t="s">
        <v>1</v>
      </c>
      <c r="I459" s="238"/>
      <c r="J459" s="234"/>
      <c r="K459" s="234"/>
      <c r="L459" s="239"/>
      <c r="M459" s="240"/>
      <c r="N459" s="241"/>
      <c r="O459" s="241"/>
      <c r="P459" s="241"/>
      <c r="Q459" s="241"/>
      <c r="R459" s="241"/>
      <c r="S459" s="241"/>
      <c r="T459" s="242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43" t="s">
        <v>148</v>
      </c>
      <c r="AU459" s="243" t="s">
        <v>157</v>
      </c>
      <c r="AV459" s="13" t="s">
        <v>89</v>
      </c>
      <c r="AW459" s="13" t="s">
        <v>36</v>
      </c>
      <c r="AX459" s="13" t="s">
        <v>81</v>
      </c>
      <c r="AY459" s="243" t="s">
        <v>139</v>
      </c>
    </row>
    <row r="460" s="13" customFormat="1">
      <c r="A460" s="13"/>
      <c r="B460" s="233"/>
      <c r="C460" s="234"/>
      <c r="D460" s="235" t="s">
        <v>148</v>
      </c>
      <c r="E460" s="236" t="s">
        <v>1</v>
      </c>
      <c r="F460" s="237" t="s">
        <v>351</v>
      </c>
      <c r="G460" s="234"/>
      <c r="H460" s="236" t="s">
        <v>1</v>
      </c>
      <c r="I460" s="238"/>
      <c r="J460" s="234"/>
      <c r="K460" s="234"/>
      <c r="L460" s="239"/>
      <c r="M460" s="240"/>
      <c r="N460" s="241"/>
      <c r="O460" s="241"/>
      <c r="P460" s="241"/>
      <c r="Q460" s="241"/>
      <c r="R460" s="241"/>
      <c r="S460" s="241"/>
      <c r="T460" s="242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43" t="s">
        <v>148</v>
      </c>
      <c r="AU460" s="243" t="s">
        <v>157</v>
      </c>
      <c r="AV460" s="13" t="s">
        <v>89</v>
      </c>
      <c r="AW460" s="13" t="s">
        <v>36</v>
      </c>
      <c r="AX460" s="13" t="s">
        <v>81</v>
      </c>
      <c r="AY460" s="243" t="s">
        <v>139</v>
      </c>
    </row>
    <row r="461" s="13" customFormat="1">
      <c r="A461" s="13"/>
      <c r="B461" s="233"/>
      <c r="C461" s="234"/>
      <c r="D461" s="235" t="s">
        <v>148</v>
      </c>
      <c r="E461" s="236" t="s">
        <v>1</v>
      </c>
      <c r="F461" s="237" t="s">
        <v>1171</v>
      </c>
      <c r="G461" s="234"/>
      <c r="H461" s="236" t="s">
        <v>1</v>
      </c>
      <c r="I461" s="238"/>
      <c r="J461" s="234"/>
      <c r="K461" s="234"/>
      <c r="L461" s="239"/>
      <c r="M461" s="240"/>
      <c r="N461" s="241"/>
      <c r="O461" s="241"/>
      <c r="P461" s="241"/>
      <c r="Q461" s="241"/>
      <c r="R461" s="241"/>
      <c r="S461" s="241"/>
      <c r="T461" s="242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43" t="s">
        <v>148</v>
      </c>
      <c r="AU461" s="243" t="s">
        <v>157</v>
      </c>
      <c r="AV461" s="13" t="s">
        <v>89</v>
      </c>
      <c r="AW461" s="13" t="s">
        <v>36</v>
      </c>
      <c r="AX461" s="13" t="s">
        <v>81</v>
      </c>
      <c r="AY461" s="243" t="s">
        <v>139</v>
      </c>
    </row>
    <row r="462" s="14" customFormat="1">
      <c r="A462" s="14"/>
      <c r="B462" s="244"/>
      <c r="C462" s="245"/>
      <c r="D462" s="235" t="s">
        <v>148</v>
      </c>
      <c r="E462" s="246" t="s">
        <v>1</v>
      </c>
      <c r="F462" s="247" t="s">
        <v>1172</v>
      </c>
      <c r="G462" s="245"/>
      <c r="H462" s="248">
        <v>8.8399999999999999</v>
      </c>
      <c r="I462" s="249"/>
      <c r="J462" s="245"/>
      <c r="K462" s="245"/>
      <c r="L462" s="250"/>
      <c r="M462" s="251"/>
      <c r="N462" s="252"/>
      <c r="O462" s="252"/>
      <c r="P462" s="252"/>
      <c r="Q462" s="252"/>
      <c r="R462" s="252"/>
      <c r="S462" s="252"/>
      <c r="T462" s="253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54" t="s">
        <v>148</v>
      </c>
      <c r="AU462" s="254" t="s">
        <v>157</v>
      </c>
      <c r="AV462" s="14" t="s">
        <v>91</v>
      </c>
      <c r="AW462" s="14" t="s">
        <v>36</v>
      </c>
      <c r="AX462" s="14" t="s">
        <v>81</v>
      </c>
      <c r="AY462" s="254" t="s">
        <v>139</v>
      </c>
    </row>
    <row r="463" s="13" customFormat="1">
      <c r="A463" s="13"/>
      <c r="B463" s="233"/>
      <c r="C463" s="234"/>
      <c r="D463" s="235" t="s">
        <v>148</v>
      </c>
      <c r="E463" s="236" t="s">
        <v>1</v>
      </c>
      <c r="F463" s="237" t="s">
        <v>1174</v>
      </c>
      <c r="G463" s="234"/>
      <c r="H463" s="236" t="s">
        <v>1</v>
      </c>
      <c r="I463" s="238"/>
      <c r="J463" s="234"/>
      <c r="K463" s="234"/>
      <c r="L463" s="239"/>
      <c r="M463" s="240"/>
      <c r="N463" s="241"/>
      <c r="O463" s="241"/>
      <c r="P463" s="241"/>
      <c r="Q463" s="241"/>
      <c r="R463" s="241"/>
      <c r="S463" s="241"/>
      <c r="T463" s="242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43" t="s">
        <v>148</v>
      </c>
      <c r="AU463" s="243" t="s">
        <v>157</v>
      </c>
      <c r="AV463" s="13" t="s">
        <v>89</v>
      </c>
      <c r="AW463" s="13" t="s">
        <v>36</v>
      </c>
      <c r="AX463" s="13" t="s">
        <v>81</v>
      </c>
      <c r="AY463" s="243" t="s">
        <v>139</v>
      </c>
    </row>
    <row r="464" s="14" customFormat="1">
      <c r="A464" s="14"/>
      <c r="B464" s="244"/>
      <c r="C464" s="245"/>
      <c r="D464" s="235" t="s">
        <v>148</v>
      </c>
      <c r="E464" s="246" t="s">
        <v>1</v>
      </c>
      <c r="F464" s="247" t="s">
        <v>1175</v>
      </c>
      <c r="G464" s="245"/>
      <c r="H464" s="248">
        <v>0.68999999999999995</v>
      </c>
      <c r="I464" s="249"/>
      <c r="J464" s="245"/>
      <c r="K464" s="245"/>
      <c r="L464" s="250"/>
      <c r="M464" s="251"/>
      <c r="N464" s="252"/>
      <c r="O464" s="252"/>
      <c r="P464" s="252"/>
      <c r="Q464" s="252"/>
      <c r="R464" s="252"/>
      <c r="S464" s="252"/>
      <c r="T464" s="253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54" t="s">
        <v>148</v>
      </c>
      <c r="AU464" s="254" t="s">
        <v>157</v>
      </c>
      <c r="AV464" s="14" t="s">
        <v>91</v>
      </c>
      <c r="AW464" s="14" t="s">
        <v>36</v>
      </c>
      <c r="AX464" s="14" t="s">
        <v>81</v>
      </c>
      <c r="AY464" s="254" t="s">
        <v>139</v>
      </c>
    </row>
    <row r="465" s="16" customFormat="1">
      <c r="A465" s="16"/>
      <c r="B465" s="266"/>
      <c r="C465" s="267"/>
      <c r="D465" s="235" t="s">
        <v>148</v>
      </c>
      <c r="E465" s="268" t="s">
        <v>1</v>
      </c>
      <c r="F465" s="269" t="s">
        <v>253</v>
      </c>
      <c r="G465" s="267"/>
      <c r="H465" s="270">
        <v>9.5299999999999994</v>
      </c>
      <c r="I465" s="271"/>
      <c r="J465" s="267"/>
      <c r="K465" s="267"/>
      <c r="L465" s="272"/>
      <c r="M465" s="273"/>
      <c r="N465" s="274"/>
      <c r="O465" s="274"/>
      <c r="P465" s="274"/>
      <c r="Q465" s="274"/>
      <c r="R465" s="274"/>
      <c r="S465" s="274"/>
      <c r="T465" s="275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T465" s="276" t="s">
        <v>148</v>
      </c>
      <c r="AU465" s="276" t="s">
        <v>157</v>
      </c>
      <c r="AV465" s="16" t="s">
        <v>157</v>
      </c>
      <c r="AW465" s="16" t="s">
        <v>36</v>
      </c>
      <c r="AX465" s="16" t="s">
        <v>81</v>
      </c>
      <c r="AY465" s="276" t="s">
        <v>139</v>
      </c>
    </row>
    <row r="466" s="13" customFormat="1">
      <c r="A466" s="13"/>
      <c r="B466" s="233"/>
      <c r="C466" s="234"/>
      <c r="D466" s="235" t="s">
        <v>148</v>
      </c>
      <c r="E466" s="236" t="s">
        <v>1</v>
      </c>
      <c r="F466" s="237" t="s">
        <v>1180</v>
      </c>
      <c r="G466" s="234"/>
      <c r="H466" s="236" t="s">
        <v>1</v>
      </c>
      <c r="I466" s="238"/>
      <c r="J466" s="234"/>
      <c r="K466" s="234"/>
      <c r="L466" s="239"/>
      <c r="M466" s="240"/>
      <c r="N466" s="241"/>
      <c r="O466" s="241"/>
      <c r="P466" s="241"/>
      <c r="Q466" s="241"/>
      <c r="R466" s="241"/>
      <c r="S466" s="241"/>
      <c r="T466" s="242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43" t="s">
        <v>148</v>
      </c>
      <c r="AU466" s="243" t="s">
        <v>157</v>
      </c>
      <c r="AV466" s="13" t="s">
        <v>89</v>
      </c>
      <c r="AW466" s="13" t="s">
        <v>36</v>
      </c>
      <c r="AX466" s="13" t="s">
        <v>81</v>
      </c>
      <c r="AY466" s="243" t="s">
        <v>139</v>
      </c>
    </row>
    <row r="467" s="13" customFormat="1">
      <c r="A467" s="13"/>
      <c r="B467" s="233"/>
      <c r="C467" s="234"/>
      <c r="D467" s="235" t="s">
        <v>148</v>
      </c>
      <c r="E467" s="236" t="s">
        <v>1</v>
      </c>
      <c r="F467" s="237" t="s">
        <v>351</v>
      </c>
      <c r="G467" s="234"/>
      <c r="H467" s="236" t="s">
        <v>1</v>
      </c>
      <c r="I467" s="238"/>
      <c r="J467" s="234"/>
      <c r="K467" s="234"/>
      <c r="L467" s="239"/>
      <c r="M467" s="240"/>
      <c r="N467" s="241"/>
      <c r="O467" s="241"/>
      <c r="P467" s="241"/>
      <c r="Q467" s="241"/>
      <c r="R467" s="241"/>
      <c r="S467" s="241"/>
      <c r="T467" s="242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43" t="s">
        <v>148</v>
      </c>
      <c r="AU467" s="243" t="s">
        <v>157</v>
      </c>
      <c r="AV467" s="13" t="s">
        <v>89</v>
      </c>
      <c r="AW467" s="13" t="s">
        <v>36</v>
      </c>
      <c r="AX467" s="13" t="s">
        <v>81</v>
      </c>
      <c r="AY467" s="243" t="s">
        <v>139</v>
      </c>
    </row>
    <row r="468" s="13" customFormat="1">
      <c r="A468" s="13"/>
      <c r="B468" s="233"/>
      <c r="C468" s="234"/>
      <c r="D468" s="235" t="s">
        <v>148</v>
      </c>
      <c r="E468" s="236" t="s">
        <v>1</v>
      </c>
      <c r="F468" s="237" t="s">
        <v>1171</v>
      </c>
      <c r="G468" s="234"/>
      <c r="H468" s="236" t="s">
        <v>1</v>
      </c>
      <c r="I468" s="238"/>
      <c r="J468" s="234"/>
      <c r="K468" s="234"/>
      <c r="L468" s="239"/>
      <c r="M468" s="240"/>
      <c r="N468" s="241"/>
      <c r="O468" s="241"/>
      <c r="P468" s="241"/>
      <c r="Q468" s="241"/>
      <c r="R468" s="241"/>
      <c r="S468" s="241"/>
      <c r="T468" s="242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43" t="s">
        <v>148</v>
      </c>
      <c r="AU468" s="243" t="s">
        <v>157</v>
      </c>
      <c r="AV468" s="13" t="s">
        <v>89</v>
      </c>
      <c r="AW468" s="13" t="s">
        <v>36</v>
      </c>
      <c r="AX468" s="13" t="s">
        <v>81</v>
      </c>
      <c r="AY468" s="243" t="s">
        <v>139</v>
      </c>
    </row>
    <row r="469" s="14" customFormat="1">
      <c r="A469" s="14"/>
      <c r="B469" s="244"/>
      <c r="C469" s="245"/>
      <c r="D469" s="235" t="s">
        <v>148</v>
      </c>
      <c r="E469" s="246" t="s">
        <v>1</v>
      </c>
      <c r="F469" s="247" t="s">
        <v>1181</v>
      </c>
      <c r="G469" s="245"/>
      <c r="H469" s="248">
        <v>3.1000000000000001</v>
      </c>
      <c r="I469" s="249"/>
      <c r="J469" s="245"/>
      <c r="K469" s="245"/>
      <c r="L469" s="250"/>
      <c r="M469" s="251"/>
      <c r="N469" s="252"/>
      <c r="O469" s="252"/>
      <c r="P469" s="252"/>
      <c r="Q469" s="252"/>
      <c r="R469" s="252"/>
      <c r="S469" s="252"/>
      <c r="T469" s="253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54" t="s">
        <v>148</v>
      </c>
      <c r="AU469" s="254" t="s">
        <v>157</v>
      </c>
      <c r="AV469" s="14" t="s">
        <v>91</v>
      </c>
      <c r="AW469" s="14" t="s">
        <v>36</v>
      </c>
      <c r="AX469" s="14" t="s">
        <v>81</v>
      </c>
      <c r="AY469" s="254" t="s">
        <v>139</v>
      </c>
    </row>
    <row r="470" s="16" customFormat="1">
      <c r="A470" s="16"/>
      <c r="B470" s="266"/>
      <c r="C470" s="267"/>
      <c r="D470" s="235" t="s">
        <v>148</v>
      </c>
      <c r="E470" s="268" t="s">
        <v>1</v>
      </c>
      <c r="F470" s="269" t="s">
        <v>253</v>
      </c>
      <c r="G470" s="267"/>
      <c r="H470" s="270">
        <v>3.1000000000000001</v>
      </c>
      <c r="I470" s="271"/>
      <c r="J470" s="267"/>
      <c r="K470" s="267"/>
      <c r="L470" s="272"/>
      <c r="M470" s="273"/>
      <c r="N470" s="274"/>
      <c r="O470" s="274"/>
      <c r="P470" s="274"/>
      <c r="Q470" s="274"/>
      <c r="R470" s="274"/>
      <c r="S470" s="274"/>
      <c r="T470" s="275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T470" s="276" t="s">
        <v>148</v>
      </c>
      <c r="AU470" s="276" t="s">
        <v>157</v>
      </c>
      <c r="AV470" s="16" t="s">
        <v>157</v>
      </c>
      <c r="AW470" s="16" t="s">
        <v>36</v>
      </c>
      <c r="AX470" s="16" t="s">
        <v>81</v>
      </c>
      <c r="AY470" s="276" t="s">
        <v>139</v>
      </c>
    </row>
    <row r="471" s="13" customFormat="1">
      <c r="A471" s="13"/>
      <c r="B471" s="233"/>
      <c r="C471" s="234"/>
      <c r="D471" s="235" t="s">
        <v>148</v>
      </c>
      <c r="E471" s="236" t="s">
        <v>1</v>
      </c>
      <c r="F471" s="237" t="s">
        <v>344</v>
      </c>
      <c r="G471" s="234"/>
      <c r="H471" s="236" t="s">
        <v>1</v>
      </c>
      <c r="I471" s="238"/>
      <c r="J471" s="234"/>
      <c r="K471" s="234"/>
      <c r="L471" s="239"/>
      <c r="M471" s="240"/>
      <c r="N471" s="241"/>
      <c r="O471" s="241"/>
      <c r="P471" s="241"/>
      <c r="Q471" s="241"/>
      <c r="R471" s="241"/>
      <c r="S471" s="241"/>
      <c r="T471" s="242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43" t="s">
        <v>148</v>
      </c>
      <c r="AU471" s="243" t="s">
        <v>157</v>
      </c>
      <c r="AV471" s="13" t="s">
        <v>89</v>
      </c>
      <c r="AW471" s="13" t="s">
        <v>36</v>
      </c>
      <c r="AX471" s="13" t="s">
        <v>81</v>
      </c>
      <c r="AY471" s="243" t="s">
        <v>139</v>
      </c>
    </row>
    <row r="472" s="13" customFormat="1">
      <c r="A472" s="13"/>
      <c r="B472" s="233"/>
      <c r="C472" s="234"/>
      <c r="D472" s="235" t="s">
        <v>148</v>
      </c>
      <c r="E472" s="236" t="s">
        <v>1</v>
      </c>
      <c r="F472" s="237" t="s">
        <v>351</v>
      </c>
      <c r="G472" s="234"/>
      <c r="H472" s="236" t="s">
        <v>1</v>
      </c>
      <c r="I472" s="238"/>
      <c r="J472" s="234"/>
      <c r="K472" s="234"/>
      <c r="L472" s="239"/>
      <c r="M472" s="240"/>
      <c r="N472" s="241"/>
      <c r="O472" s="241"/>
      <c r="P472" s="241"/>
      <c r="Q472" s="241"/>
      <c r="R472" s="241"/>
      <c r="S472" s="241"/>
      <c r="T472" s="242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43" t="s">
        <v>148</v>
      </c>
      <c r="AU472" s="243" t="s">
        <v>157</v>
      </c>
      <c r="AV472" s="13" t="s">
        <v>89</v>
      </c>
      <c r="AW472" s="13" t="s">
        <v>36</v>
      </c>
      <c r="AX472" s="13" t="s">
        <v>81</v>
      </c>
      <c r="AY472" s="243" t="s">
        <v>139</v>
      </c>
    </row>
    <row r="473" s="13" customFormat="1">
      <c r="A473" s="13"/>
      <c r="B473" s="233"/>
      <c r="C473" s="234"/>
      <c r="D473" s="235" t="s">
        <v>148</v>
      </c>
      <c r="E473" s="236" t="s">
        <v>1</v>
      </c>
      <c r="F473" s="237" t="s">
        <v>1061</v>
      </c>
      <c r="G473" s="234"/>
      <c r="H473" s="236" t="s">
        <v>1</v>
      </c>
      <c r="I473" s="238"/>
      <c r="J473" s="234"/>
      <c r="K473" s="234"/>
      <c r="L473" s="239"/>
      <c r="M473" s="240"/>
      <c r="N473" s="241"/>
      <c r="O473" s="241"/>
      <c r="P473" s="241"/>
      <c r="Q473" s="241"/>
      <c r="R473" s="241"/>
      <c r="S473" s="241"/>
      <c r="T473" s="242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43" t="s">
        <v>148</v>
      </c>
      <c r="AU473" s="243" t="s">
        <v>157</v>
      </c>
      <c r="AV473" s="13" t="s">
        <v>89</v>
      </c>
      <c r="AW473" s="13" t="s">
        <v>36</v>
      </c>
      <c r="AX473" s="13" t="s">
        <v>81</v>
      </c>
      <c r="AY473" s="243" t="s">
        <v>139</v>
      </c>
    </row>
    <row r="474" s="14" customFormat="1">
      <c r="A474" s="14"/>
      <c r="B474" s="244"/>
      <c r="C474" s="245"/>
      <c r="D474" s="235" t="s">
        <v>148</v>
      </c>
      <c r="E474" s="246" t="s">
        <v>1</v>
      </c>
      <c r="F474" s="247" t="s">
        <v>1185</v>
      </c>
      <c r="G474" s="245"/>
      <c r="H474" s="248">
        <v>15.297000000000001</v>
      </c>
      <c r="I474" s="249"/>
      <c r="J474" s="245"/>
      <c r="K474" s="245"/>
      <c r="L474" s="250"/>
      <c r="M474" s="251"/>
      <c r="N474" s="252"/>
      <c r="O474" s="252"/>
      <c r="P474" s="252"/>
      <c r="Q474" s="252"/>
      <c r="R474" s="252"/>
      <c r="S474" s="252"/>
      <c r="T474" s="253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54" t="s">
        <v>148</v>
      </c>
      <c r="AU474" s="254" t="s">
        <v>157</v>
      </c>
      <c r="AV474" s="14" t="s">
        <v>91</v>
      </c>
      <c r="AW474" s="14" t="s">
        <v>36</v>
      </c>
      <c r="AX474" s="14" t="s">
        <v>81</v>
      </c>
      <c r="AY474" s="254" t="s">
        <v>139</v>
      </c>
    </row>
    <row r="475" s="13" customFormat="1">
      <c r="A475" s="13"/>
      <c r="B475" s="233"/>
      <c r="C475" s="234"/>
      <c r="D475" s="235" t="s">
        <v>148</v>
      </c>
      <c r="E475" s="236" t="s">
        <v>1</v>
      </c>
      <c r="F475" s="237" t="s">
        <v>1016</v>
      </c>
      <c r="G475" s="234"/>
      <c r="H475" s="236" t="s">
        <v>1</v>
      </c>
      <c r="I475" s="238"/>
      <c r="J475" s="234"/>
      <c r="K475" s="234"/>
      <c r="L475" s="239"/>
      <c r="M475" s="240"/>
      <c r="N475" s="241"/>
      <c r="O475" s="241"/>
      <c r="P475" s="241"/>
      <c r="Q475" s="241"/>
      <c r="R475" s="241"/>
      <c r="S475" s="241"/>
      <c r="T475" s="242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43" t="s">
        <v>148</v>
      </c>
      <c r="AU475" s="243" t="s">
        <v>157</v>
      </c>
      <c r="AV475" s="13" t="s">
        <v>89</v>
      </c>
      <c r="AW475" s="13" t="s">
        <v>36</v>
      </c>
      <c r="AX475" s="13" t="s">
        <v>81</v>
      </c>
      <c r="AY475" s="243" t="s">
        <v>139</v>
      </c>
    </row>
    <row r="476" s="14" customFormat="1">
      <c r="A476" s="14"/>
      <c r="B476" s="244"/>
      <c r="C476" s="245"/>
      <c r="D476" s="235" t="s">
        <v>148</v>
      </c>
      <c r="E476" s="246" t="s">
        <v>1</v>
      </c>
      <c r="F476" s="247" t="s">
        <v>1187</v>
      </c>
      <c r="G476" s="245"/>
      <c r="H476" s="248">
        <v>10.535</v>
      </c>
      <c r="I476" s="249"/>
      <c r="J476" s="245"/>
      <c r="K476" s="245"/>
      <c r="L476" s="250"/>
      <c r="M476" s="251"/>
      <c r="N476" s="252"/>
      <c r="O476" s="252"/>
      <c r="P476" s="252"/>
      <c r="Q476" s="252"/>
      <c r="R476" s="252"/>
      <c r="S476" s="252"/>
      <c r="T476" s="253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54" t="s">
        <v>148</v>
      </c>
      <c r="AU476" s="254" t="s">
        <v>157</v>
      </c>
      <c r="AV476" s="14" t="s">
        <v>91</v>
      </c>
      <c r="AW476" s="14" t="s">
        <v>36</v>
      </c>
      <c r="AX476" s="14" t="s">
        <v>81</v>
      </c>
      <c r="AY476" s="254" t="s">
        <v>139</v>
      </c>
    </row>
    <row r="477" s="13" customFormat="1">
      <c r="A477" s="13"/>
      <c r="B477" s="233"/>
      <c r="C477" s="234"/>
      <c r="D477" s="235" t="s">
        <v>148</v>
      </c>
      <c r="E477" s="236" t="s">
        <v>1</v>
      </c>
      <c r="F477" s="237" t="s">
        <v>1189</v>
      </c>
      <c r="G477" s="234"/>
      <c r="H477" s="236" t="s">
        <v>1</v>
      </c>
      <c r="I477" s="238"/>
      <c r="J477" s="234"/>
      <c r="K477" s="234"/>
      <c r="L477" s="239"/>
      <c r="M477" s="240"/>
      <c r="N477" s="241"/>
      <c r="O477" s="241"/>
      <c r="P477" s="241"/>
      <c r="Q477" s="241"/>
      <c r="R477" s="241"/>
      <c r="S477" s="241"/>
      <c r="T477" s="242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43" t="s">
        <v>148</v>
      </c>
      <c r="AU477" s="243" t="s">
        <v>157</v>
      </c>
      <c r="AV477" s="13" t="s">
        <v>89</v>
      </c>
      <c r="AW477" s="13" t="s">
        <v>36</v>
      </c>
      <c r="AX477" s="13" t="s">
        <v>81</v>
      </c>
      <c r="AY477" s="243" t="s">
        <v>139</v>
      </c>
    </row>
    <row r="478" s="14" customFormat="1">
      <c r="A478" s="14"/>
      <c r="B478" s="244"/>
      <c r="C478" s="245"/>
      <c r="D478" s="235" t="s">
        <v>148</v>
      </c>
      <c r="E478" s="246" t="s">
        <v>1</v>
      </c>
      <c r="F478" s="247" t="s">
        <v>1190</v>
      </c>
      <c r="G478" s="245"/>
      <c r="H478" s="248">
        <v>0.40000000000000002</v>
      </c>
      <c r="I478" s="249"/>
      <c r="J478" s="245"/>
      <c r="K478" s="245"/>
      <c r="L478" s="250"/>
      <c r="M478" s="251"/>
      <c r="N478" s="252"/>
      <c r="O478" s="252"/>
      <c r="P478" s="252"/>
      <c r="Q478" s="252"/>
      <c r="R478" s="252"/>
      <c r="S478" s="252"/>
      <c r="T478" s="253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54" t="s">
        <v>148</v>
      </c>
      <c r="AU478" s="254" t="s">
        <v>157</v>
      </c>
      <c r="AV478" s="14" t="s">
        <v>91</v>
      </c>
      <c r="AW478" s="14" t="s">
        <v>36</v>
      </c>
      <c r="AX478" s="14" t="s">
        <v>81</v>
      </c>
      <c r="AY478" s="254" t="s">
        <v>139</v>
      </c>
    </row>
    <row r="479" s="13" customFormat="1">
      <c r="A479" s="13"/>
      <c r="B479" s="233"/>
      <c r="C479" s="234"/>
      <c r="D479" s="235" t="s">
        <v>148</v>
      </c>
      <c r="E479" s="236" t="s">
        <v>1</v>
      </c>
      <c r="F479" s="237" t="s">
        <v>1192</v>
      </c>
      <c r="G479" s="234"/>
      <c r="H479" s="236" t="s">
        <v>1</v>
      </c>
      <c r="I479" s="238"/>
      <c r="J479" s="234"/>
      <c r="K479" s="234"/>
      <c r="L479" s="239"/>
      <c r="M479" s="240"/>
      <c r="N479" s="241"/>
      <c r="O479" s="241"/>
      <c r="P479" s="241"/>
      <c r="Q479" s="241"/>
      <c r="R479" s="241"/>
      <c r="S479" s="241"/>
      <c r="T479" s="242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43" t="s">
        <v>148</v>
      </c>
      <c r="AU479" s="243" t="s">
        <v>157</v>
      </c>
      <c r="AV479" s="13" t="s">
        <v>89</v>
      </c>
      <c r="AW479" s="13" t="s">
        <v>36</v>
      </c>
      <c r="AX479" s="13" t="s">
        <v>81</v>
      </c>
      <c r="AY479" s="243" t="s">
        <v>139</v>
      </c>
    </row>
    <row r="480" s="14" customFormat="1">
      <c r="A480" s="14"/>
      <c r="B480" s="244"/>
      <c r="C480" s="245"/>
      <c r="D480" s="235" t="s">
        <v>148</v>
      </c>
      <c r="E480" s="246" t="s">
        <v>1</v>
      </c>
      <c r="F480" s="247" t="s">
        <v>1193</v>
      </c>
      <c r="G480" s="245"/>
      <c r="H480" s="248">
        <v>0.44</v>
      </c>
      <c r="I480" s="249"/>
      <c r="J480" s="245"/>
      <c r="K480" s="245"/>
      <c r="L480" s="250"/>
      <c r="M480" s="251"/>
      <c r="N480" s="252"/>
      <c r="O480" s="252"/>
      <c r="P480" s="252"/>
      <c r="Q480" s="252"/>
      <c r="R480" s="252"/>
      <c r="S480" s="252"/>
      <c r="T480" s="253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54" t="s">
        <v>148</v>
      </c>
      <c r="AU480" s="254" t="s">
        <v>157</v>
      </c>
      <c r="AV480" s="14" t="s">
        <v>91</v>
      </c>
      <c r="AW480" s="14" t="s">
        <v>36</v>
      </c>
      <c r="AX480" s="14" t="s">
        <v>81</v>
      </c>
      <c r="AY480" s="254" t="s">
        <v>139</v>
      </c>
    </row>
    <row r="481" s="13" customFormat="1">
      <c r="A481" s="13"/>
      <c r="B481" s="233"/>
      <c r="C481" s="234"/>
      <c r="D481" s="235" t="s">
        <v>148</v>
      </c>
      <c r="E481" s="236" t="s">
        <v>1</v>
      </c>
      <c r="F481" s="237" t="s">
        <v>1195</v>
      </c>
      <c r="G481" s="234"/>
      <c r="H481" s="236" t="s">
        <v>1</v>
      </c>
      <c r="I481" s="238"/>
      <c r="J481" s="234"/>
      <c r="K481" s="234"/>
      <c r="L481" s="239"/>
      <c r="M481" s="240"/>
      <c r="N481" s="241"/>
      <c r="O481" s="241"/>
      <c r="P481" s="241"/>
      <c r="Q481" s="241"/>
      <c r="R481" s="241"/>
      <c r="S481" s="241"/>
      <c r="T481" s="242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43" t="s">
        <v>148</v>
      </c>
      <c r="AU481" s="243" t="s">
        <v>157</v>
      </c>
      <c r="AV481" s="13" t="s">
        <v>89</v>
      </c>
      <c r="AW481" s="13" t="s">
        <v>36</v>
      </c>
      <c r="AX481" s="13" t="s">
        <v>81</v>
      </c>
      <c r="AY481" s="243" t="s">
        <v>139</v>
      </c>
    </row>
    <row r="482" s="14" customFormat="1">
      <c r="A482" s="14"/>
      <c r="B482" s="244"/>
      <c r="C482" s="245"/>
      <c r="D482" s="235" t="s">
        <v>148</v>
      </c>
      <c r="E482" s="246" t="s">
        <v>1</v>
      </c>
      <c r="F482" s="247" t="s">
        <v>1196</v>
      </c>
      <c r="G482" s="245"/>
      <c r="H482" s="248">
        <v>0.54000000000000004</v>
      </c>
      <c r="I482" s="249"/>
      <c r="J482" s="245"/>
      <c r="K482" s="245"/>
      <c r="L482" s="250"/>
      <c r="M482" s="251"/>
      <c r="N482" s="252"/>
      <c r="O482" s="252"/>
      <c r="P482" s="252"/>
      <c r="Q482" s="252"/>
      <c r="R482" s="252"/>
      <c r="S482" s="252"/>
      <c r="T482" s="253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54" t="s">
        <v>148</v>
      </c>
      <c r="AU482" s="254" t="s">
        <v>157</v>
      </c>
      <c r="AV482" s="14" t="s">
        <v>91</v>
      </c>
      <c r="AW482" s="14" t="s">
        <v>36</v>
      </c>
      <c r="AX482" s="14" t="s">
        <v>81</v>
      </c>
      <c r="AY482" s="254" t="s">
        <v>139</v>
      </c>
    </row>
    <row r="483" s="13" customFormat="1">
      <c r="A483" s="13"/>
      <c r="B483" s="233"/>
      <c r="C483" s="234"/>
      <c r="D483" s="235" t="s">
        <v>148</v>
      </c>
      <c r="E483" s="236" t="s">
        <v>1</v>
      </c>
      <c r="F483" s="237" t="s">
        <v>1198</v>
      </c>
      <c r="G483" s="234"/>
      <c r="H483" s="236" t="s">
        <v>1</v>
      </c>
      <c r="I483" s="238"/>
      <c r="J483" s="234"/>
      <c r="K483" s="234"/>
      <c r="L483" s="239"/>
      <c r="M483" s="240"/>
      <c r="N483" s="241"/>
      <c r="O483" s="241"/>
      <c r="P483" s="241"/>
      <c r="Q483" s="241"/>
      <c r="R483" s="241"/>
      <c r="S483" s="241"/>
      <c r="T483" s="242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43" t="s">
        <v>148</v>
      </c>
      <c r="AU483" s="243" t="s">
        <v>157</v>
      </c>
      <c r="AV483" s="13" t="s">
        <v>89</v>
      </c>
      <c r="AW483" s="13" t="s">
        <v>36</v>
      </c>
      <c r="AX483" s="13" t="s">
        <v>81</v>
      </c>
      <c r="AY483" s="243" t="s">
        <v>139</v>
      </c>
    </row>
    <row r="484" s="14" customFormat="1">
      <c r="A484" s="14"/>
      <c r="B484" s="244"/>
      <c r="C484" s="245"/>
      <c r="D484" s="235" t="s">
        <v>148</v>
      </c>
      <c r="E484" s="246" t="s">
        <v>1</v>
      </c>
      <c r="F484" s="247" t="s">
        <v>1199</v>
      </c>
      <c r="G484" s="245"/>
      <c r="H484" s="248">
        <v>0.47999999999999998</v>
      </c>
      <c r="I484" s="249"/>
      <c r="J484" s="245"/>
      <c r="K484" s="245"/>
      <c r="L484" s="250"/>
      <c r="M484" s="251"/>
      <c r="N484" s="252"/>
      <c r="O484" s="252"/>
      <c r="P484" s="252"/>
      <c r="Q484" s="252"/>
      <c r="R484" s="252"/>
      <c r="S484" s="252"/>
      <c r="T484" s="253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54" t="s">
        <v>148</v>
      </c>
      <c r="AU484" s="254" t="s">
        <v>157</v>
      </c>
      <c r="AV484" s="14" t="s">
        <v>91</v>
      </c>
      <c r="AW484" s="14" t="s">
        <v>36</v>
      </c>
      <c r="AX484" s="14" t="s">
        <v>81</v>
      </c>
      <c r="AY484" s="254" t="s">
        <v>139</v>
      </c>
    </row>
    <row r="485" s="13" customFormat="1">
      <c r="A485" s="13"/>
      <c r="B485" s="233"/>
      <c r="C485" s="234"/>
      <c r="D485" s="235" t="s">
        <v>148</v>
      </c>
      <c r="E485" s="236" t="s">
        <v>1</v>
      </c>
      <c r="F485" s="237" t="s">
        <v>1201</v>
      </c>
      <c r="G485" s="234"/>
      <c r="H485" s="236" t="s">
        <v>1</v>
      </c>
      <c r="I485" s="238"/>
      <c r="J485" s="234"/>
      <c r="K485" s="234"/>
      <c r="L485" s="239"/>
      <c r="M485" s="240"/>
      <c r="N485" s="241"/>
      <c r="O485" s="241"/>
      <c r="P485" s="241"/>
      <c r="Q485" s="241"/>
      <c r="R485" s="241"/>
      <c r="S485" s="241"/>
      <c r="T485" s="242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43" t="s">
        <v>148</v>
      </c>
      <c r="AU485" s="243" t="s">
        <v>157</v>
      </c>
      <c r="AV485" s="13" t="s">
        <v>89</v>
      </c>
      <c r="AW485" s="13" t="s">
        <v>36</v>
      </c>
      <c r="AX485" s="13" t="s">
        <v>81</v>
      </c>
      <c r="AY485" s="243" t="s">
        <v>139</v>
      </c>
    </row>
    <row r="486" s="14" customFormat="1">
      <c r="A486" s="14"/>
      <c r="B486" s="244"/>
      <c r="C486" s="245"/>
      <c r="D486" s="235" t="s">
        <v>148</v>
      </c>
      <c r="E486" s="246" t="s">
        <v>1</v>
      </c>
      <c r="F486" s="247" t="s">
        <v>1202</v>
      </c>
      <c r="G486" s="245"/>
      <c r="H486" s="248">
        <v>0.65000000000000002</v>
      </c>
      <c r="I486" s="249"/>
      <c r="J486" s="245"/>
      <c r="K486" s="245"/>
      <c r="L486" s="250"/>
      <c r="M486" s="251"/>
      <c r="N486" s="252"/>
      <c r="O486" s="252"/>
      <c r="P486" s="252"/>
      <c r="Q486" s="252"/>
      <c r="R486" s="252"/>
      <c r="S486" s="252"/>
      <c r="T486" s="253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54" t="s">
        <v>148</v>
      </c>
      <c r="AU486" s="254" t="s">
        <v>157</v>
      </c>
      <c r="AV486" s="14" t="s">
        <v>91</v>
      </c>
      <c r="AW486" s="14" t="s">
        <v>36</v>
      </c>
      <c r="AX486" s="14" t="s">
        <v>81</v>
      </c>
      <c r="AY486" s="254" t="s">
        <v>139</v>
      </c>
    </row>
    <row r="487" s="13" customFormat="1">
      <c r="A487" s="13"/>
      <c r="B487" s="233"/>
      <c r="C487" s="234"/>
      <c r="D487" s="235" t="s">
        <v>148</v>
      </c>
      <c r="E487" s="236" t="s">
        <v>1</v>
      </c>
      <c r="F487" s="237" t="s">
        <v>1204</v>
      </c>
      <c r="G487" s="234"/>
      <c r="H487" s="236" t="s">
        <v>1</v>
      </c>
      <c r="I487" s="238"/>
      <c r="J487" s="234"/>
      <c r="K487" s="234"/>
      <c r="L487" s="239"/>
      <c r="M487" s="240"/>
      <c r="N487" s="241"/>
      <c r="O487" s="241"/>
      <c r="P487" s="241"/>
      <c r="Q487" s="241"/>
      <c r="R487" s="241"/>
      <c r="S487" s="241"/>
      <c r="T487" s="242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43" t="s">
        <v>148</v>
      </c>
      <c r="AU487" s="243" t="s">
        <v>157</v>
      </c>
      <c r="AV487" s="13" t="s">
        <v>89</v>
      </c>
      <c r="AW487" s="13" t="s">
        <v>36</v>
      </c>
      <c r="AX487" s="13" t="s">
        <v>81</v>
      </c>
      <c r="AY487" s="243" t="s">
        <v>139</v>
      </c>
    </row>
    <row r="488" s="14" customFormat="1">
      <c r="A488" s="14"/>
      <c r="B488" s="244"/>
      <c r="C488" s="245"/>
      <c r="D488" s="235" t="s">
        <v>148</v>
      </c>
      <c r="E488" s="246" t="s">
        <v>1</v>
      </c>
      <c r="F488" s="247" t="s">
        <v>1205</v>
      </c>
      <c r="G488" s="245"/>
      <c r="H488" s="248">
        <v>0.71999999999999997</v>
      </c>
      <c r="I488" s="249"/>
      <c r="J488" s="245"/>
      <c r="K488" s="245"/>
      <c r="L488" s="250"/>
      <c r="M488" s="251"/>
      <c r="N488" s="252"/>
      <c r="O488" s="252"/>
      <c r="P488" s="252"/>
      <c r="Q488" s="252"/>
      <c r="R488" s="252"/>
      <c r="S488" s="252"/>
      <c r="T488" s="253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54" t="s">
        <v>148</v>
      </c>
      <c r="AU488" s="254" t="s">
        <v>157</v>
      </c>
      <c r="AV488" s="14" t="s">
        <v>91</v>
      </c>
      <c r="AW488" s="14" t="s">
        <v>36</v>
      </c>
      <c r="AX488" s="14" t="s">
        <v>81</v>
      </c>
      <c r="AY488" s="254" t="s">
        <v>139</v>
      </c>
    </row>
    <row r="489" s="13" customFormat="1">
      <c r="A489" s="13"/>
      <c r="B489" s="233"/>
      <c r="C489" s="234"/>
      <c r="D489" s="235" t="s">
        <v>148</v>
      </c>
      <c r="E489" s="236" t="s">
        <v>1</v>
      </c>
      <c r="F489" s="237" t="s">
        <v>1207</v>
      </c>
      <c r="G489" s="234"/>
      <c r="H489" s="236" t="s">
        <v>1</v>
      </c>
      <c r="I489" s="238"/>
      <c r="J489" s="234"/>
      <c r="K489" s="234"/>
      <c r="L489" s="239"/>
      <c r="M489" s="240"/>
      <c r="N489" s="241"/>
      <c r="O489" s="241"/>
      <c r="P489" s="241"/>
      <c r="Q489" s="241"/>
      <c r="R489" s="241"/>
      <c r="S489" s="241"/>
      <c r="T489" s="242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43" t="s">
        <v>148</v>
      </c>
      <c r="AU489" s="243" t="s">
        <v>157</v>
      </c>
      <c r="AV489" s="13" t="s">
        <v>89</v>
      </c>
      <c r="AW489" s="13" t="s">
        <v>36</v>
      </c>
      <c r="AX489" s="13" t="s">
        <v>81</v>
      </c>
      <c r="AY489" s="243" t="s">
        <v>139</v>
      </c>
    </row>
    <row r="490" s="14" customFormat="1">
      <c r="A490" s="14"/>
      <c r="B490" s="244"/>
      <c r="C490" s="245"/>
      <c r="D490" s="235" t="s">
        <v>148</v>
      </c>
      <c r="E490" s="246" t="s">
        <v>1</v>
      </c>
      <c r="F490" s="247" t="s">
        <v>1208</v>
      </c>
      <c r="G490" s="245"/>
      <c r="H490" s="248">
        <v>0.56999999999999995</v>
      </c>
      <c r="I490" s="249"/>
      <c r="J490" s="245"/>
      <c r="K490" s="245"/>
      <c r="L490" s="250"/>
      <c r="M490" s="251"/>
      <c r="N490" s="252"/>
      <c r="O490" s="252"/>
      <c r="P490" s="252"/>
      <c r="Q490" s="252"/>
      <c r="R490" s="252"/>
      <c r="S490" s="252"/>
      <c r="T490" s="253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54" t="s">
        <v>148</v>
      </c>
      <c r="AU490" s="254" t="s">
        <v>157</v>
      </c>
      <c r="AV490" s="14" t="s">
        <v>91</v>
      </c>
      <c r="AW490" s="14" t="s">
        <v>36</v>
      </c>
      <c r="AX490" s="14" t="s">
        <v>81</v>
      </c>
      <c r="AY490" s="254" t="s">
        <v>139</v>
      </c>
    </row>
    <row r="491" s="16" customFormat="1">
      <c r="A491" s="16"/>
      <c r="B491" s="266"/>
      <c r="C491" s="267"/>
      <c r="D491" s="235" t="s">
        <v>148</v>
      </c>
      <c r="E491" s="268" t="s">
        <v>1</v>
      </c>
      <c r="F491" s="269" t="s">
        <v>253</v>
      </c>
      <c r="G491" s="267"/>
      <c r="H491" s="270">
        <v>29.632000000000001</v>
      </c>
      <c r="I491" s="271"/>
      <c r="J491" s="267"/>
      <c r="K491" s="267"/>
      <c r="L491" s="272"/>
      <c r="M491" s="273"/>
      <c r="N491" s="274"/>
      <c r="O491" s="274"/>
      <c r="P491" s="274"/>
      <c r="Q491" s="274"/>
      <c r="R491" s="274"/>
      <c r="S491" s="274"/>
      <c r="T491" s="275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T491" s="276" t="s">
        <v>148</v>
      </c>
      <c r="AU491" s="276" t="s">
        <v>157</v>
      </c>
      <c r="AV491" s="16" t="s">
        <v>157</v>
      </c>
      <c r="AW491" s="16" t="s">
        <v>36</v>
      </c>
      <c r="AX491" s="16" t="s">
        <v>81</v>
      </c>
      <c r="AY491" s="276" t="s">
        <v>139</v>
      </c>
    </row>
    <row r="492" s="15" customFormat="1">
      <c r="A492" s="15"/>
      <c r="B492" s="255"/>
      <c r="C492" s="256"/>
      <c r="D492" s="235" t="s">
        <v>148</v>
      </c>
      <c r="E492" s="257" t="s">
        <v>1</v>
      </c>
      <c r="F492" s="258" t="s">
        <v>151</v>
      </c>
      <c r="G492" s="256"/>
      <c r="H492" s="259">
        <v>42.262</v>
      </c>
      <c r="I492" s="260"/>
      <c r="J492" s="256"/>
      <c r="K492" s="256"/>
      <c r="L492" s="261"/>
      <c r="M492" s="262"/>
      <c r="N492" s="263"/>
      <c r="O492" s="263"/>
      <c r="P492" s="263"/>
      <c r="Q492" s="263"/>
      <c r="R492" s="263"/>
      <c r="S492" s="263"/>
      <c r="T492" s="264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T492" s="265" t="s">
        <v>148</v>
      </c>
      <c r="AU492" s="265" t="s">
        <v>157</v>
      </c>
      <c r="AV492" s="15" t="s">
        <v>146</v>
      </c>
      <c r="AW492" s="15" t="s">
        <v>36</v>
      </c>
      <c r="AX492" s="15" t="s">
        <v>89</v>
      </c>
      <c r="AY492" s="265" t="s">
        <v>139</v>
      </c>
    </row>
    <row r="493" s="2" customFormat="1" ht="16.5" customHeight="1">
      <c r="A493" s="40"/>
      <c r="B493" s="41"/>
      <c r="C493" s="220" t="s">
        <v>394</v>
      </c>
      <c r="D493" s="220" t="s">
        <v>141</v>
      </c>
      <c r="E493" s="221" t="s">
        <v>358</v>
      </c>
      <c r="F493" s="222" t="s">
        <v>359</v>
      </c>
      <c r="G493" s="223" t="s">
        <v>160</v>
      </c>
      <c r="H493" s="224">
        <v>15.699999999999999</v>
      </c>
      <c r="I493" s="225"/>
      <c r="J493" s="226">
        <f>ROUND(I493*H493,2)</f>
        <v>0</v>
      </c>
      <c r="K493" s="222" t="s">
        <v>145</v>
      </c>
      <c r="L493" s="46"/>
      <c r="M493" s="227" t="s">
        <v>1</v>
      </c>
      <c r="N493" s="228" t="s">
        <v>46</v>
      </c>
      <c r="O493" s="93"/>
      <c r="P493" s="229">
        <f>O493*H493</f>
        <v>0</v>
      </c>
      <c r="Q493" s="229">
        <v>0</v>
      </c>
      <c r="R493" s="229">
        <f>Q493*H493</f>
        <v>0</v>
      </c>
      <c r="S493" s="229">
        <v>0.20499999999999999</v>
      </c>
      <c r="T493" s="230">
        <f>S493*H493</f>
        <v>3.2184999999999997</v>
      </c>
      <c r="U493" s="40"/>
      <c r="V493" s="40"/>
      <c r="W493" s="40"/>
      <c r="X493" s="40"/>
      <c r="Y493" s="40"/>
      <c r="Z493" s="40"/>
      <c r="AA493" s="40"/>
      <c r="AB493" s="40"/>
      <c r="AC493" s="40"/>
      <c r="AD493" s="40"/>
      <c r="AE493" s="40"/>
      <c r="AR493" s="231" t="s">
        <v>146</v>
      </c>
      <c r="AT493" s="231" t="s">
        <v>141</v>
      </c>
      <c r="AU493" s="231" t="s">
        <v>157</v>
      </c>
      <c r="AY493" s="19" t="s">
        <v>139</v>
      </c>
      <c r="BE493" s="232">
        <f>IF(N493="základní",J493,0)</f>
        <v>0</v>
      </c>
      <c r="BF493" s="232">
        <f>IF(N493="snížená",J493,0)</f>
        <v>0</v>
      </c>
      <c r="BG493" s="232">
        <f>IF(N493="zákl. přenesená",J493,0)</f>
        <v>0</v>
      </c>
      <c r="BH493" s="232">
        <f>IF(N493="sníž. přenesená",J493,0)</f>
        <v>0</v>
      </c>
      <c r="BI493" s="232">
        <f>IF(N493="nulová",J493,0)</f>
        <v>0</v>
      </c>
      <c r="BJ493" s="19" t="s">
        <v>89</v>
      </c>
      <c r="BK493" s="232">
        <f>ROUND(I493*H493,2)</f>
        <v>0</v>
      </c>
      <c r="BL493" s="19" t="s">
        <v>146</v>
      </c>
      <c r="BM493" s="231" t="s">
        <v>1212</v>
      </c>
    </row>
    <row r="494" s="2" customFormat="1">
      <c r="A494" s="40"/>
      <c r="B494" s="41"/>
      <c r="C494" s="42"/>
      <c r="D494" s="235" t="s">
        <v>306</v>
      </c>
      <c r="E494" s="42"/>
      <c r="F494" s="277" t="s">
        <v>1213</v>
      </c>
      <c r="G494" s="42"/>
      <c r="H494" s="42"/>
      <c r="I494" s="278"/>
      <c r="J494" s="42"/>
      <c r="K494" s="42"/>
      <c r="L494" s="46"/>
      <c r="M494" s="279"/>
      <c r="N494" s="280"/>
      <c r="O494" s="93"/>
      <c r="P494" s="93"/>
      <c r="Q494" s="93"/>
      <c r="R494" s="93"/>
      <c r="S494" s="93"/>
      <c r="T494" s="94"/>
      <c r="U494" s="40"/>
      <c r="V494" s="40"/>
      <c r="W494" s="40"/>
      <c r="X494" s="40"/>
      <c r="Y494" s="40"/>
      <c r="Z494" s="40"/>
      <c r="AA494" s="40"/>
      <c r="AB494" s="40"/>
      <c r="AC494" s="40"/>
      <c r="AD494" s="40"/>
      <c r="AE494" s="40"/>
      <c r="AT494" s="19" t="s">
        <v>306</v>
      </c>
      <c r="AU494" s="19" t="s">
        <v>157</v>
      </c>
    </row>
    <row r="495" s="13" customFormat="1">
      <c r="A495" s="13"/>
      <c r="B495" s="233"/>
      <c r="C495" s="234"/>
      <c r="D495" s="235" t="s">
        <v>148</v>
      </c>
      <c r="E495" s="236" t="s">
        <v>1</v>
      </c>
      <c r="F495" s="237" t="s">
        <v>1061</v>
      </c>
      <c r="G495" s="234"/>
      <c r="H495" s="236" t="s">
        <v>1</v>
      </c>
      <c r="I495" s="238"/>
      <c r="J495" s="234"/>
      <c r="K495" s="234"/>
      <c r="L495" s="239"/>
      <c r="M495" s="240"/>
      <c r="N495" s="241"/>
      <c r="O495" s="241"/>
      <c r="P495" s="241"/>
      <c r="Q495" s="241"/>
      <c r="R495" s="241"/>
      <c r="S495" s="241"/>
      <c r="T495" s="242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43" t="s">
        <v>148</v>
      </c>
      <c r="AU495" s="243" t="s">
        <v>157</v>
      </c>
      <c r="AV495" s="13" t="s">
        <v>89</v>
      </c>
      <c r="AW495" s="13" t="s">
        <v>36</v>
      </c>
      <c r="AX495" s="13" t="s">
        <v>81</v>
      </c>
      <c r="AY495" s="243" t="s">
        <v>139</v>
      </c>
    </row>
    <row r="496" s="14" customFormat="1">
      <c r="A496" s="14"/>
      <c r="B496" s="244"/>
      <c r="C496" s="245"/>
      <c r="D496" s="235" t="s">
        <v>148</v>
      </c>
      <c r="E496" s="246" t="s">
        <v>1</v>
      </c>
      <c r="F496" s="247" t="s">
        <v>1214</v>
      </c>
      <c r="G496" s="245"/>
      <c r="H496" s="248">
        <v>2.3999999999999999</v>
      </c>
      <c r="I496" s="249"/>
      <c r="J496" s="245"/>
      <c r="K496" s="245"/>
      <c r="L496" s="250"/>
      <c r="M496" s="251"/>
      <c r="N496" s="252"/>
      <c r="O496" s="252"/>
      <c r="P496" s="252"/>
      <c r="Q496" s="252"/>
      <c r="R496" s="252"/>
      <c r="S496" s="252"/>
      <c r="T496" s="253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54" t="s">
        <v>148</v>
      </c>
      <c r="AU496" s="254" t="s">
        <v>157</v>
      </c>
      <c r="AV496" s="14" t="s">
        <v>91</v>
      </c>
      <c r="AW496" s="14" t="s">
        <v>36</v>
      </c>
      <c r="AX496" s="14" t="s">
        <v>81</v>
      </c>
      <c r="AY496" s="254" t="s">
        <v>139</v>
      </c>
    </row>
    <row r="497" s="16" customFormat="1">
      <c r="A497" s="16"/>
      <c r="B497" s="266"/>
      <c r="C497" s="267"/>
      <c r="D497" s="235" t="s">
        <v>148</v>
      </c>
      <c r="E497" s="268" t="s">
        <v>1</v>
      </c>
      <c r="F497" s="269" t="s">
        <v>253</v>
      </c>
      <c r="G497" s="267"/>
      <c r="H497" s="270">
        <v>2.3999999999999999</v>
      </c>
      <c r="I497" s="271"/>
      <c r="J497" s="267"/>
      <c r="K497" s="267"/>
      <c r="L497" s="272"/>
      <c r="M497" s="273"/>
      <c r="N497" s="274"/>
      <c r="O497" s="274"/>
      <c r="P497" s="274"/>
      <c r="Q497" s="274"/>
      <c r="R497" s="274"/>
      <c r="S497" s="274"/>
      <c r="T497" s="275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T497" s="276" t="s">
        <v>148</v>
      </c>
      <c r="AU497" s="276" t="s">
        <v>157</v>
      </c>
      <c r="AV497" s="16" t="s">
        <v>157</v>
      </c>
      <c r="AW497" s="16" t="s">
        <v>36</v>
      </c>
      <c r="AX497" s="16" t="s">
        <v>81</v>
      </c>
      <c r="AY497" s="276" t="s">
        <v>139</v>
      </c>
    </row>
    <row r="498" s="13" customFormat="1">
      <c r="A498" s="13"/>
      <c r="B498" s="233"/>
      <c r="C498" s="234"/>
      <c r="D498" s="235" t="s">
        <v>148</v>
      </c>
      <c r="E498" s="236" t="s">
        <v>1</v>
      </c>
      <c r="F498" s="237" t="s">
        <v>1016</v>
      </c>
      <c r="G498" s="234"/>
      <c r="H498" s="236" t="s">
        <v>1</v>
      </c>
      <c r="I498" s="238"/>
      <c r="J498" s="234"/>
      <c r="K498" s="234"/>
      <c r="L498" s="239"/>
      <c r="M498" s="240"/>
      <c r="N498" s="241"/>
      <c r="O498" s="241"/>
      <c r="P498" s="241"/>
      <c r="Q498" s="241"/>
      <c r="R498" s="241"/>
      <c r="S498" s="241"/>
      <c r="T498" s="242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43" t="s">
        <v>148</v>
      </c>
      <c r="AU498" s="243" t="s">
        <v>157</v>
      </c>
      <c r="AV498" s="13" t="s">
        <v>89</v>
      </c>
      <c r="AW498" s="13" t="s">
        <v>36</v>
      </c>
      <c r="AX498" s="13" t="s">
        <v>81</v>
      </c>
      <c r="AY498" s="243" t="s">
        <v>139</v>
      </c>
    </row>
    <row r="499" s="14" customFormat="1">
      <c r="A499" s="14"/>
      <c r="B499" s="244"/>
      <c r="C499" s="245"/>
      <c r="D499" s="235" t="s">
        <v>148</v>
      </c>
      <c r="E499" s="246" t="s">
        <v>1</v>
      </c>
      <c r="F499" s="247" t="s">
        <v>1215</v>
      </c>
      <c r="G499" s="245"/>
      <c r="H499" s="248">
        <v>4.2999999999999998</v>
      </c>
      <c r="I499" s="249"/>
      <c r="J499" s="245"/>
      <c r="K499" s="245"/>
      <c r="L499" s="250"/>
      <c r="M499" s="251"/>
      <c r="N499" s="252"/>
      <c r="O499" s="252"/>
      <c r="P499" s="252"/>
      <c r="Q499" s="252"/>
      <c r="R499" s="252"/>
      <c r="S499" s="252"/>
      <c r="T499" s="253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54" t="s">
        <v>148</v>
      </c>
      <c r="AU499" s="254" t="s">
        <v>157</v>
      </c>
      <c r="AV499" s="14" t="s">
        <v>91</v>
      </c>
      <c r="AW499" s="14" t="s">
        <v>36</v>
      </c>
      <c r="AX499" s="14" t="s">
        <v>81</v>
      </c>
      <c r="AY499" s="254" t="s">
        <v>139</v>
      </c>
    </row>
    <row r="500" s="16" customFormat="1">
      <c r="A500" s="16"/>
      <c r="B500" s="266"/>
      <c r="C500" s="267"/>
      <c r="D500" s="235" t="s">
        <v>148</v>
      </c>
      <c r="E500" s="268" t="s">
        <v>1</v>
      </c>
      <c r="F500" s="269" t="s">
        <v>253</v>
      </c>
      <c r="G500" s="267"/>
      <c r="H500" s="270">
        <v>4.2999999999999998</v>
      </c>
      <c r="I500" s="271"/>
      <c r="J500" s="267"/>
      <c r="K500" s="267"/>
      <c r="L500" s="272"/>
      <c r="M500" s="273"/>
      <c r="N500" s="274"/>
      <c r="O500" s="274"/>
      <c r="P500" s="274"/>
      <c r="Q500" s="274"/>
      <c r="R500" s="274"/>
      <c r="S500" s="274"/>
      <c r="T500" s="275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T500" s="276" t="s">
        <v>148</v>
      </c>
      <c r="AU500" s="276" t="s">
        <v>157</v>
      </c>
      <c r="AV500" s="16" t="s">
        <v>157</v>
      </c>
      <c r="AW500" s="16" t="s">
        <v>36</v>
      </c>
      <c r="AX500" s="16" t="s">
        <v>81</v>
      </c>
      <c r="AY500" s="276" t="s">
        <v>139</v>
      </c>
    </row>
    <row r="501" s="13" customFormat="1">
      <c r="A501" s="13"/>
      <c r="B501" s="233"/>
      <c r="C501" s="234"/>
      <c r="D501" s="235" t="s">
        <v>148</v>
      </c>
      <c r="E501" s="236" t="s">
        <v>1</v>
      </c>
      <c r="F501" s="237" t="s">
        <v>1171</v>
      </c>
      <c r="G501" s="234"/>
      <c r="H501" s="236" t="s">
        <v>1</v>
      </c>
      <c r="I501" s="238"/>
      <c r="J501" s="234"/>
      <c r="K501" s="234"/>
      <c r="L501" s="239"/>
      <c r="M501" s="240"/>
      <c r="N501" s="241"/>
      <c r="O501" s="241"/>
      <c r="P501" s="241"/>
      <c r="Q501" s="241"/>
      <c r="R501" s="241"/>
      <c r="S501" s="241"/>
      <c r="T501" s="242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43" t="s">
        <v>148</v>
      </c>
      <c r="AU501" s="243" t="s">
        <v>157</v>
      </c>
      <c r="AV501" s="13" t="s">
        <v>89</v>
      </c>
      <c r="AW501" s="13" t="s">
        <v>36</v>
      </c>
      <c r="AX501" s="13" t="s">
        <v>81</v>
      </c>
      <c r="AY501" s="243" t="s">
        <v>139</v>
      </c>
    </row>
    <row r="502" s="14" customFormat="1">
      <c r="A502" s="14"/>
      <c r="B502" s="244"/>
      <c r="C502" s="245"/>
      <c r="D502" s="235" t="s">
        <v>148</v>
      </c>
      <c r="E502" s="246" t="s">
        <v>1</v>
      </c>
      <c r="F502" s="247" t="s">
        <v>1216</v>
      </c>
      <c r="G502" s="245"/>
      <c r="H502" s="248">
        <v>1</v>
      </c>
      <c r="I502" s="249"/>
      <c r="J502" s="245"/>
      <c r="K502" s="245"/>
      <c r="L502" s="250"/>
      <c r="M502" s="251"/>
      <c r="N502" s="252"/>
      <c r="O502" s="252"/>
      <c r="P502" s="252"/>
      <c r="Q502" s="252"/>
      <c r="R502" s="252"/>
      <c r="S502" s="252"/>
      <c r="T502" s="253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54" t="s">
        <v>148</v>
      </c>
      <c r="AU502" s="254" t="s">
        <v>157</v>
      </c>
      <c r="AV502" s="14" t="s">
        <v>91</v>
      </c>
      <c r="AW502" s="14" t="s">
        <v>36</v>
      </c>
      <c r="AX502" s="14" t="s">
        <v>81</v>
      </c>
      <c r="AY502" s="254" t="s">
        <v>139</v>
      </c>
    </row>
    <row r="503" s="13" customFormat="1">
      <c r="A503" s="13"/>
      <c r="B503" s="233"/>
      <c r="C503" s="234"/>
      <c r="D503" s="235" t="s">
        <v>148</v>
      </c>
      <c r="E503" s="236" t="s">
        <v>1</v>
      </c>
      <c r="F503" s="237" t="s">
        <v>1189</v>
      </c>
      <c r="G503" s="234"/>
      <c r="H503" s="236" t="s">
        <v>1</v>
      </c>
      <c r="I503" s="238"/>
      <c r="J503" s="234"/>
      <c r="K503" s="234"/>
      <c r="L503" s="239"/>
      <c r="M503" s="240"/>
      <c r="N503" s="241"/>
      <c r="O503" s="241"/>
      <c r="P503" s="241"/>
      <c r="Q503" s="241"/>
      <c r="R503" s="241"/>
      <c r="S503" s="241"/>
      <c r="T503" s="242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43" t="s">
        <v>148</v>
      </c>
      <c r="AU503" s="243" t="s">
        <v>157</v>
      </c>
      <c r="AV503" s="13" t="s">
        <v>89</v>
      </c>
      <c r="AW503" s="13" t="s">
        <v>36</v>
      </c>
      <c r="AX503" s="13" t="s">
        <v>81</v>
      </c>
      <c r="AY503" s="243" t="s">
        <v>139</v>
      </c>
    </row>
    <row r="504" s="14" customFormat="1">
      <c r="A504" s="14"/>
      <c r="B504" s="244"/>
      <c r="C504" s="245"/>
      <c r="D504" s="235" t="s">
        <v>148</v>
      </c>
      <c r="E504" s="246" t="s">
        <v>1</v>
      </c>
      <c r="F504" s="247" t="s">
        <v>1216</v>
      </c>
      <c r="G504" s="245"/>
      <c r="H504" s="248">
        <v>1</v>
      </c>
      <c r="I504" s="249"/>
      <c r="J504" s="245"/>
      <c r="K504" s="245"/>
      <c r="L504" s="250"/>
      <c r="M504" s="251"/>
      <c r="N504" s="252"/>
      <c r="O504" s="252"/>
      <c r="P504" s="252"/>
      <c r="Q504" s="252"/>
      <c r="R504" s="252"/>
      <c r="S504" s="252"/>
      <c r="T504" s="253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54" t="s">
        <v>148</v>
      </c>
      <c r="AU504" s="254" t="s">
        <v>157</v>
      </c>
      <c r="AV504" s="14" t="s">
        <v>91</v>
      </c>
      <c r="AW504" s="14" t="s">
        <v>36</v>
      </c>
      <c r="AX504" s="14" t="s">
        <v>81</v>
      </c>
      <c r="AY504" s="254" t="s">
        <v>139</v>
      </c>
    </row>
    <row r="505" s="13" customFormat="1">
      <c r="A505" s="13"/>
      <c r="B505" s="233"/>
      <c r="C505" s="234"/>
      <c r="D505" s="235" t="s">
        <v>148</v>
      </c>
      <c r="E505" s="236" t="s">
        <v>1</v>
      </c>
      <c r="F505" s="237" t="s">
        <v>1192</v>
      </c>
      <c r="G505" s="234"/>
      <c r="H505" s="236" t="s">
        <v>1</v>
      </c>
      <c r="I505" s="238"/>
      <c r="J505" s="234"/>
      <c r="K505" s="234"/>
      <c r="L505" s="239"/>
      <c r="M505" s="240"/>
      <c r="N505" s="241"/>
      <c r="O505" s="241"/>
      <c r="P505" s="241"/>
      <c r="Q505" s="241"/>
      <c r="R505" s="241"/>
      <c r="S505" s="241"/>
      <c r="T505" s="242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43" t="s">
        <v>148</v>
      </c>
      <c r="AU505" s="243" t="s">
        <v>157</v>
      </c>
      <c r="AV505" s="13" t="s">
        <v>89</v>
      </c>
      <c r="AW505" s="13" t="s">
        <v>36</v>
      </c>
      <c r="AX505" s="13" t="s">
        <v>81</v>
      </c>
      <c r="AY505" s="243" t="s">
        <v>139</v>
      </c>
    </row>
    <row r="506" s="14" customFormat="1">
      <c r="A506" s="14"/>
      <c r="B506" s="244"/>
      <c r="C506" s="245"/>
      <c r="D506" s="235" t="s">
        <v>148</v>
      </c>
      <c r="E506" s="246" t="s">
        <v>1</v>
      </c>
      <c r="F506" s="247" t="s">
        <v>1216</v>
      </c>
      <c r="G506" s="245"/>
      <c r="H506" s="248">
        <v>1</v>
      </c>
      <c r="I506" s="249"/>
      <c r="J506" s="245"/>
      <c r="K506" s="245"/>
      <c r="L506" s="250"/>
      <c r="M506" s="251"/>
      <c r="N506" s="252"/>
      <c r="O506" s="252"/>
      <c r="P506" s="252"/>
      <c r="Q506" s="252"/>
      <c r="R506" s="252"/>
      <c r="S506" s="252"/>
      <c r="T506" s="253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54" t="s">
        <v>148</v>
      </c>
      <c r="AU506" s="254" t="s">
        <v>157</v>
      </c>
      <c r="AV506" s="14" t="s">
        <v>91</v>
      </c>
      <c r="AW506" s="14" t="s">
        <v>36</v>
      </c>
      <c r="AX506" s="14" t="s">
        <v>81</v>
      </c>
      <c r="AY506" s="254" t="s">
        <v>139</v>
      </c>
    </row>
    <row r="507" s="13" customFormat="1">
      <c r="A507" s="13"/>
      <c r="B507" s="233"/>
      <c r="C507" s="234"/>
      <c r="D507" s="235" t="s">
        <v>148</v>
      </c>
      <c r="E507" s="236" t="s">
        <v>1</v>
      </c>
      <c r="F507" s="237" t="s">
        <v>1195</v>
      </c>
      <c r="G507" s="234"/>
      <c r="H507" s="236" t="s">
        <v>1</v>
      </c>
      <c r="I507" s="238"/>
      <c r="J507" s="234"/>
      <c r="K507" s="234"/>
      <c r="L507" s="239"/>
      <c r="M507" s="240"/>
      <c r="N507" s="241"/>
      <c r="O507" s="241"/>
      <c r="P507" s="241"/>
      <c r="Q507" s="241"/>
      <c r="R507" s="241"/>
      <c r="S507" s="241"/>
      <c r="T507" s="242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43" t="s">
        <v>148</v>
      </c>
      <c r="AU507" s="243" t="s">
        <v>157</v>
      </c>
      <c r="AV507" s="13" t="s">
        <v>89</v>
      </c>
      <c r="AW507" s="13" t="s">
        <v>36</v>
      </c>
      <c r="AX507" s="13" t="s">
        <v>81</v>
      </c>
      <c r="AY507" s="243" t="s">
        <v>139</v>
      </c>
    </row>
    <row r="508" s="14" customFormat="1">
      <c r="A508" s="14"/>
      <c r="B508" s="244"/>
      <c r="C508" s="245"/>
      <c r="D508" s="235" t="s">
        <v>148</v>
      </c>
      <c r="E508" s="246" t="s">
        <v>1</v>
      </c>
      <c r="F508" s="247" t="s">
        <v>1216</v>
      </c>
      <c r="G508" s="245"/>
      <c r="H508" s="248">
        <v>1</v>
      </c>
      <c r="I508" s="249"/>
      <c r="J508" s="245"/>
      <c r="K508" s="245"/>
      <c r="L508" s="250"/>
      <c r="M508" s="251"/>
      <c r="N508" s="252"/>
      <c r="O508" s="252"/>
      <c r="P508" s="252"/>
      <c r="Q508" s="252"/>
      <c r="R508" s="252"/>
      <c r="S508" s="252"/>
      <c r="T508" s="253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54" t="s">
        <v>148</v>
      </c>
      <c r="AU508" s="254" t="s">
        <v>157</v>
      </c>
      <c r="AV508" s="14" t="s">
        <v>91</v>
      </c>
      <c r="AW508" s="14" t="s">
        <v>36</v>
      </c>
      <c r="AX508" s="14" t="s">
        <v>81</v>
      </c>
      <c r="AY508" s="254" t="s">
        <v>139</v>
      </c>
    </row>
    <row r="509" s="13" customFormat="1">
      <c r="A509" s="13"/>
      <c r="B509" s="233"/>
      <c r="C509" s="234"/>
      <c r="D509" s="235" t="s">
        <v>148</v>
      </c>
      <c r="E509" s="236" t="s">
        <v>1</v>
      </c>
      <c r="F509" s="237" t="s">
        <v>1174</v>
      </c>
      <c r="G509" s="234"/>
      <c r="H509" s="236" t="s">
        <v>1</v>
      </c>
      <c r="I509" s="238"/>
      <c r="J509" s="234"/>
      <c r="K509" s="234"/>
      <c r="L509" s="239"/>
      <c r="M509" s="240"/>
      <c r="N509" s="241"/>
      <c r="O509" s="241"/>
      <c r="P509" s="241"/>
      <c r="Q509" s="241"/>
      <c r="R509" s="241"/>
      <c r="S509" s="241"/>
      <c r="T509" s="242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43" t="s">
        <v>148</v>
      </c>
      <c r="AU509" s="243" t="s">
        <v>157</v>
      </c>
      <c r="AV509" s="13" t="s">
        <v>89</v>
      </c>
      <c r="AW509" s="13" t="s">
        <v>36</v>
      </c>
      <c r="AX509" s="13" t="s">
        <v>81</v>
      </c>
      <c r="AY509" s="243" t="s">
        <v>139</v>
      </c>
    </row>
    <row r="510" s="14" customFormat="1">
      <c r="A510" s="14"/>
      <c r="B510" s="244"/>
      <c r="C510" s="245"/>
      <c r="D510" s="235" t="s">
        <v>148</v>
      </c>
      <c r="E510" s="246" t="s">
        <v>1</v>
      </c>
      <c r="F510" s="247" t="s">
        <v>1216</v>
      </c>
      <c r="G510" s="245"/>
      <c r="H510" s="248">
        <v>1</v>
      </c>
      <c r="I510" s="249"/>
      <c r="J510" s="245"/>
      <c r="K510" s="245"/>
      <c r="L510" s="250"/>
      <c r="M510" s="251"/>
      <c r="N510" s="252"/>
      <c r="O510" s="252"/>
      <c r="P510" s="252"/>
      <c r="Q510" s="252"/>
      <c r="R510" s="252"/>
      <c r="S510" s="252"/>
      <c r="T510" s="253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54" t="s">
        <v>148</v>
      </c>
      <c r="AU510" s="254" t="s">
        <v>157</v>
      </c>
      <c r="AV510" s="14" t="s">
        <v>91</v>
      </c>
      <c r="AW510" s="14" t="s">
        <v>36</v>
      </c>
      <c r="AX510" s="14" t="s">
        <v>81</v>
      </c>
      <c r="AY510" s="254" t="s">
        <v>139</v>
      </c>
    </row>
    <row r="511" s="13" customFormat="1">
      <c r="A511" s="13"/>
      <c r="B511" s="233"/>
      <c r="C511" s="234"/>
      <c r="D511" s="235" t="s">
        <v>148</v>
      </c>
      <c r="E511" s="236" t="s">
        <v>1</v>
      </c>
      <c r="F511" s="237" t="s">
        <v>1198</v>
      </c>
      <c r="G511" s="234"/>
      <c r="H511" s="236" t="s">
        <v>1</v>
      </c>
      <c r="I511" s="238"/>
      <c r="J511" s="234"/>
      <c r="K511" s="234"/>
      <c r="L511" s="239"/>
      <c r="M511" s="240"/>
      <c r="N511" s="241"/>
      <c r="O511" s="241"/>
      <c r="P511" s="241"/>
      <c r="Q511" s="241"/>
      <c r="R511" s="241"/>
      <c r="S511" s="241"/>
      <c r="T511" s="242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43" t="s">
        <v>148</v>
      </c>
      <c r="AU511" s="243" t="s">
        <v>157</v>
      </c>
      <c r="AV511" s="13" t="s">
        <v>89</v>
      </c>
      <c r="AW511" s="13" t="s">
        <v>36</v>
      </c>
      <c r="AX511" s="13" t="s">
        <v>81</v>
      </c>
      <c r="AY511" s="243" t="s">
        <v>139</v>
      </c>
    </row>
    <row r="512" s="14" customFormat="1">
      <c r="A512" s="14"/>
      <c r="B512" s="244"/>
      <c r="C512" s="245"/>
      <c r="D512" s="235" t="s">
        <v>148</v>
      </c>
      <c r="E512" s="246" t="s">
        <v>1</v>
      </c>
      <c r="F512" s="247" t="s">
        <v>1216</v>
      </c>
      <c r="G512" s="245"/>
      <c r="H512" s="248">
        <v>1</v>
      </c>
      <c r="I512" s="249"/>
      <c r="J512" s="245"/>
      <c r="K512" s="245"/>
      <c r="L512" s="250"/>
      <c r="M512" s="251"/>
      <c r="N512" s="252"/>
      <c r="O512" s="252"/>
      <c r="P512" s="252"/>
      <c r="Q512" s="252"/>
      <c r="R512" s="252"/>
      <c r="S512" s="252"/>
      <c r="T512" s="253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54" t="s">
        <v>148</v>
      </c>
      <c r="AU512" s="254" t="s">
        <v>157</v>
      </c>
      <c r="AV512" s="14" t="s">
        <v>91</v>
      </c>
      <c r="AW512" s="14" t="s">
        <v>36</v>
      </c>
      <c r="AX512" s="14" t="s">
        <v>81</v>
      </c>
      <c r="AY512" s="254" t="s">
        <v>139</v>
      </c>
    </row>
    <row r="513" s="13" customFormat="1">
      <c r="A513" s="13"/>
      <c r="B513" s="233"/>
      <c r="C513" s="234"/>
      <c r="D513" s="235" t="s">
        <v>148</v>
      </c>
      <c r="E513" s="236" t="s">
        <v>1</v>
      </c>
      <c r="F513" s="237" t="s">
        <v>1201</v>
      </c>
      <c r="G513" s="234"/>
      <c r="H513" s="236" t="s">
        <v>1</v>
      </c>
      <c r="I513" s="238"/>
      <c r="J513" s="234"/>
      <c r="K513" s="234"/>
      <c r="L513" s="239"/>
      <c r="M513" s="240"/>
      <c r="N513" s="241"/>
      <c r="O513" s="241"/>
      <c r="P513" s="241"/>
      <c r="Q513" s="241"/>
      <c r="R513" s="241"/>
      <c r="S513" s="241"/>
      <c r="T513" s="242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43" t="s">
        <v>148</v>
      </c>
      <c r="AU513" s="243" t="s">
        <v>157</v>
      </c>
      <c r="AV513" s="13" t="s">
        <v>89</v>
      </c>
      <c r="AW513" s="13" t="s">
        <v>36</v>
      </c>
      <c r="AX513" s="13" t="s">
        <v>81</v>
      </c>
      <c r="AY513" s="243" t="s">
        <v>139</v>
      </c>
    </row>
    <row r="514" s="14" customFormat="1">
      <c r="A514" s="14"/>
      <c r="B514" s="244"/>
      <c r="C514" s="245"/>
      <c r="D514" s="235" t="s">
        <v>148</v>
      </c>
      <c r="E514" s="246" t="s">
        <v>1</v>
      </c>
      <c r="F514" s="247" t="s">
        <v>1216</v>
      </c>
      <c r="G514" s="245"/>
      <c r="H514" s="248">
        <v>1</v>
      </c>
      <c r="I514" s="249"/>
      <c r="J514" s="245"/>
      <c r="K514" s="245"/>
      <c r="L514" s="250"/>
      <c r="M514" s="251"/>
      <c r="N514" s="252"/>
      <c r="O514" s="252"/>
      <c r="P514" s="252"/>
      <c r="Q514" s="252"/>
      <c r="R514" s="252"/>
      <c r="S514" s="252"/>
      <c r="T514" s="253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54" t="s">
        <v>148</v>
      </c>
      <c r="AU514" s="254" t="s">
        <v>157</v>
      </c>
      <c r="AV514" s="14" t="s">
        <v>91</v>
      </c>
      <c r="AW514" s="14" t="s">
        <v>36</v>
      </c>
      <c r="AX514" s="14" t="s">
        <v>81</v>
      </c>
      <c r="AY514" s="254" t="s">
        <v>139</v>
      </c>
    </row>
    <row r="515" s="13" customFormat="1">
      <c r="A515" s="13"/>
      <c r="B515" s="233"/>
      <c r="C515" s="234"/>
      <c r="D515" s="235" t="s">
        <v>148</v>
      </c>
      <c r="E515" s="236" t="s">
        <v>1</v>
      </c>
      <c r="F515" s="237" t="s">
        <v>1204</v>
      </c>
      <c r="G515" s="234"/>
      <c r="H515" s="236" t="s">
        <v>1</v>
      </c>
      <c r="I515" s="238"/>
      <c r="J515" s="234"/>
      <c r="K515" s="234"/>
      <c r="L515" s="239"/>
      <c r="M515" s="240"/>
      <c r="N515" s="241"/>
      <c r="O515" s="241"/>
      <c r="P515" s="241"/>
      <c r="Q515" s="241"/>
      <c r="R515" s="241"/>
      <c r="S515" s="241"/>
      <c r="T515" s="242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43" t="s">
        <v>148</v>
      </c>
      <c r="AU515" s="243" t="s">
        <v>157</v>
      </c>
      <c r="AV515" s="13" t="s">
        <v>89</v>
      </c>
      <c r="AW515" s="13" t="s">
        <v>36</v>
      </c>
      <c r="AX515" s="13" t="s">
        <v>81</v>
      </c>
      <c r="AY515" s="243" t="s">
        <v>139</v>
      </c>
    </row>
    <row r="516" s="14" customFormat="1">
      <c r="A516" s="14"/>
      <c r="B516" s="244"/>
      <c r="C516" s="245"/>
      <c r="D516" s="235" t="s">
        <v>148</v>
      </c>
      <c r="E516" s="246" t="s">
        <v>1</v>
      </c>
      <c r="F516" s="247" t="s">
        <v>1216</v>
      </c>
      <c r="G516" s="245"/>
      <c r="H516" s="248">
        <v>1</v>
      </c>
      <c r="I516" s="249"/>
      <c r="J516" s="245"/>
      <c r="K516" s="245"/>
      <c r="L516" s="250"/>
      <c r="M516" s="251"/>
      <c r="N516" s="252"/>
      <c r="O516" s="252"/>
      <c r="P516" s="252"/>
      <c r="Q516" s="252"/>
      <c r="R516" s="252"/>
      <c r="S516" s="252"/>
      <c r="T516" s="253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54" t="s">
        <v>148</v>
      </c>
      <c r="AU516" s="254" t="s">
        <v>157</v>
      </c>
      <c r="AV516" s="14" t="s">
        <v>91</v>
      </c>
      <c r="AW516" s="14" t="s">
        <v>36</v>
      </c>
      <c r="AX516" s="14" t="s">
        <v>81</v>
      </c>
      <c r="AY516" s="254" t="s">
        <v>139</v>
      </c>
    </row>
    <row r="517" s="13" customFormat="1">
      <c r="A517" s="13"/>
      <c r="B517" s="233"/>
      <c r="C517" s="234"/>
      <c r="D517" s="235" t="s">
        <v>148</v>
      </c>
      <c r="E517" s="236" t="s">
        <v>1</v>
      </c>
      <c r="F517" s="237" t="s">
        <v>1207</v>
      </c>
      <c r="G517" s="234"/>
      <c r="H517" s="236" t="s">
        <v>1</v>
      </c>
      <c r="I517" s="238"/>
      <c r="J517" s="234"/>
      <c r="K517" s="234"/>
      <c r="L517" s="239"/>
      <c r="M517" s="240"/>
      <c r="N517" s="241"/>
      <c r="O517" s="241"/>
      <c r="P517" s="241"/>
      <c r="Q517" s="241"/>
      <c r="R517" s="241"/>
      <c r="S517" s="241"/>
      <c r="T517" s="242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43" t="s">
        <v>148</v>
      </c>
      <c r="AU517" s="243" t="s">
        <v>157</v>
      </c>
      <c r="AV517" s="13" t="s">
        <v>89</v>
      </c>
      <c r="AW517" s="13" t="s">
        <v>36</v>
      </c>
      <c r="AX517" s="13" t="s">
        <v>81</v>
      </c>
      <c r="AY517" s="243" t="s">
        <v>139</v>
      </c>
    </row>
    <row r="518" s="14" customFormat="1">
      <c r="A518" s="14"/>
      <c r="B518" s="244"/>
      <c r="C518" s="245"/>
      <c r="D518" s="235" t="s">
        <v>148</v>
      </c>
      <c r="E518" s="246" t="s">
        <v>1</v>
      </c>
      <c r="F518" s="247" t="s">
        <v>1216</v>
      </c>
      <c r="G518" s="245"/>
      <c r="H518" s="248">
        <v>1</v>
      </c>
      <c r="I518" s="249"/>
      <c r="J518" s="245"/>
      <c r="K518" s="245"/>
      <c r="L518" s="250"/>
      <c r="M518" s="251"/>
      <c r="N518" s="252"/>
      <c r="O518" s="252"/>
      <c r="P518" s="252"/>
      <c r="Q518" s="252"/>
      <c r="R518" s="252"/>
      <c r="S518" s="252"/>
      <c r="T518" s="253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54" t="s">
        <v>148</v>
      </c>
      <c r="AU518" s="254" t="s">
        <v>157</v>
      </c>
      <c r="AV518" s="14" t="s">
        <v>91</v>
      </c>
      <c r="AW518" s="14" t="s">
        <v>36</v>
      </c>
      <c r="AX518" s="14" t="s">
        <v>81</v>
      </c>
      <c r="AY518" s="254" t="s">
        <v>139</v>
      </c>
    </row>
    <row r="519" s="16" customFormat="1">
      <c r="A519" s="16"/>
      <c r="B519" s="266"/>
      <c r="C519" s="267"/>
      <c r="D519" s="235" t="s">
        <v>148</v>
      </c>
      <c r="E519" s="268" t="s">
        <v>1</v>
      </c>
      <c r="F519" s="269" t="s">
        <v>253</v>
      </c>
      <c r="G519" s="267"/>
      <c r="H519" s="270">
        <v>9</v>
      </c>
      <c r="I519" s="271"/>
      <c r="J519" s="267"/>
      <c r="K519" s="267"/>
      <c r="L519" s="272"/>
      <c r="M519" s="273"/>
      <c r="N519" s="274"/>
      <c r="O519" s="274"/>
      <c r="P519" s="274"/>
      <c r="Q519" s="274"/>
      <c r="R519" s="274"/>
      <c r="S519" s="274"/>
      <c r="T519" s="275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T519" s="276" t="s">
        <v>148</v>
      </c>
      <c r="AU519" s="276" t="s">
        <v>157</v>
      </c>
      <c r="AV519" s="16" t="s">
        <v>157</v>
      </c>
      <c r="AW519" s="16" t="s">
        <v>36</v>
      </c>
      <c r="AX519" s="16" t="s">
        <v>81</v>
      </c>
      <c r="AY519" s="276" t="s">
        <v>139</v>
      </c>
    </row>
    <row r="520" s="15" customFormat="1">
      <c r="A520" s="15"/>
      <c r="B520" s="255"/>
      <c r="C520" s="256"/>
      <c r="D520" s="235" t="s">
        <v>148</v>
      </c>
      <c r="E520" s="257" t="s">
        <v>1</v>
      </c>
      <c r="F520" s="258" t="s">
        <v>151</v>
      </c>
      <c r="G520" s="256"/>
      <c r="H520" s="259">
        <v>15.699999999999999</v>
      </c>
      <c r="I520" s="260"/>
      <c r="J520" s="256"/>
      <c r="K520" s="256"/>
      <c r="L520" s="261"/>
      <c r="M520" s="262"/>
      <c r="N520" s="263"/>
      <c r="O520" s="263"/>
      <c r="P520" s="263"/>
      <c r="Q520" s="263"/>
      <c r="R520" s="263"/>
      <c r="S520" s="263"/>
      <c r="T520" s="264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T520" s="265" t="s">
        <v>148</v>
      </c>
      <c r="AU520" s="265" t="s">
        <v>157</v>
      </c>
      <c r="AV520" s="15" t="s">
        <v>146</v>
      </c>
      <c r="AW520" s="15" t="s">
        <v>36</v>
      </c>
      <c r="AX520" s="15" t="s">
        <v>89</v>
      </c>
      <c r="AY520" s="265" t="s">
        <v>139</v>
      </c>
    </row>
    <row r="521" s="2" customFormat="1" ht="21.75" customHeight="1">
      <c r="A521" s="40"/>
      <c r="B521" s="41"/>
      <c r="C521" s="220" t="s">
        <v>410</v>
      </c>
      <c r="D521" s="220" t="s">
        <v>141</v>
      </c>
      <c r="E521" s="221" t="s">
        <v>364</v>
      </c>
      <c r="F521" s="222" t="s">
        <v>365</v>
      </c>
      <c r="G521" s="223" t="s">
        <v>299</v>
      </c>
      <c r="H521" s="224">
        <v>20.286000000000001</v>
      </c>
      <c r="I521" s="225"/>
      <c r="J521" s="226">
        <f>ROUND(I521*H521,2)</f>
        <v>0</v>
      </c>
      <c r="K521" s="222" t="s">
        <v>145</v>
      </c>
      <c r="L521" s="46"/>
      <c r="M521" s="227" t="s">
        <v>1</v>
      </c>
      <c r="N521" s="228" t="s">
        <v>46</v>
      </c>
      <c r="O521" s="93"/>
      <c r="P521" s="229">
        <f>O521*H521</f>
        <v>0</v>
      </c>
      <c r="Q521" s="229">
        <v>0</v>
      </c>
      <c r="R521" s="229">
        <f>Q521*H521</f>
        <v>0</v>
      </c>
      <c r="S521" s="229">
        <v>0</v>
      </c>
      <c r="T521" s="230">
        <f>S521*H521</f>
        <v>0</v>
      </c>
      <c r="U521" s="40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  <c r="AR521" s="231" t="s">
        <v>146</v>
      </c>
      <c r="AT521" s="231" t="s">
        <v>141</v>
      </c>
      <c r="AU521" s="231" t="s">
        <v>157</v>
      </c>
      <c r="AY521" s="19" t="s">
        <v>139</v>
      </c>
      <c r="BE521" s="232">
        <f>IF(N521="základní",J521,0)</f>
        <v>0</v>
      </c>
      <c r="BF521" s="232">
        <f>IF(N521="snížená",J521,0)</f>
        <v>0</v>
      </c>
      <c r="BG521" s="232">
        <f>IF(N521="zákl. přenesená",J521,0)</f>
        <v>0</v>
      </c>
      <c r="BH521" s="232">
        <f>IF(N521="sníž. přenesená",J521,0)</f>
        <v>0</v>
      </c>
      <c r="BI521" s="232">
        <f>IF(N521="nulová",J521,0)</f>
        <v>0</v>
      </c>
      <c r="BJ521" s="19" t="s">
        <v>89</v>
      </c>
      <c r="BK521" s="232">
        <f>ROUND(I521*H521,2)</f>
        <v>0</v>
      </c>
      <c r="BL521" s="19" t="s">
        <v>146</v>
      </c>
      <c r="BM521" s="231" t="s">
        <v>1217</v>
      </c>
    </row>
    <row r="522" s="14" customFormat="1">
      <c r="A522" s="14"/>
      <c r="B522" s="244"/>
      <c r="C522" s="245"/>
      <c r="D522" s="235" t="s">
        <v>148</v>
      </c>
      <c r="E522" s="246" t="s">
        <v>1</v>
      </c>
      <c r="F522" s="247" t="s">
        <v>1218</v>
      </c>
      <c r="G522" s="245"/>
      <c r="H522" s="248">
        <v>20.286000000000001</v>
      </c>
      <c r="I522" s="249"/>
      <c r="J522" s="245"/>
      <c r="K522" s="245"/>
      <c r="L522" s="250"/>
      <c r="M522" s="251"/>
      <c r="N522" s="252"/>
      <c r="O522" s="252"/>
      <c r="P522" s="252"/>
      <c r="Q522" s="252"/>
      <c r="R522" s="252"/>
      <c r="S522" s="252"/>
      <c r="T522" s="253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54" t="s">
        <v>148</v>
      </c>
      <c r="AU522" s="254" t="s">
        <v>157</v>
      </c>
      <c r="AV522" s="14" t="s">
        <v>91</v>
      </c>
      <c r="AW522" s="14" t="s">
        <v>36</v>
      </c>
      <c r="AX522" s="14" t="s">
        <v>81</v>
      </c>
      <c r="AY522" s="254" t="s">
        <v>139</v>
      </c>
    </row>
    <row r="523" s="15" customFormat="1">
      <c r="A523" s="15"/>
      <c r="B523" s="255"/>
      <c r="C523" s="256"/>
      <c r="D523" s="235" t="s">
        <v>148</v>
      </c>
      <c r="E523" s="257" t="s">
        <v>1</v>
      </c>
      <c r="F523" s="258" t="s">
        <v>151</v>
      </c>
      <c r="G523" s="256"/>
      <c r="H523" s="259">
        <v>20.286000000000001</v>
      </c>
      <c r="I523" s="260"/>
      <c r="J523" s="256"/>
      <c r="K523" s="256"/>
      <c r="L523" s="261"/>
      <c r="M523" s="262"/>
      <c r="N523" s="263"/>
      <c r="O523" s="263"/>
      <c r="P523" s="263"/>
      <c r="Q523" s="263"/>
      <c r="R523" s="263"/>
      <c r="S523" s="263"/>
      <c r="T523" s="264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T523" s="265" t="s">
        <v>148</v>
      </c>
      <c r="AU523" s="265" t="s">
        <v>157</v>
      </c>
      <c r="AV523" s="15" t="s">
        <v>146</v>
      </c>
      <c r="AW523" s="15" t="s">
        <v>36</v>
      </c>
      <c r="AX523" s="15" t="s">
        <v>89</v>
      </c>
      <c r="AY523" s="265" t="s">
        <v>139</v>
      </c>
    </row>
    <row r="524" s="2" customFormat="1" ht="16.5" customHeight="1">
      <c r="A524" s="40"/>
      <c r="B524" s="41"/>
      <c r="C524" s="220" t="s">
        <v>423</v>
      </c>
      <c r="D524" s="220" t="s">
        <v>141</v>
      </c>
      <c r="E524" s="221" t="s">
        <v>369</v>
      </c>
      <c r="F524" s="222" t="s">
        <v>370</v>
      </c>
      <c r="G524" s="223" t="s">
        <v>299</v>
      </c>
      <c r="H524" s="224">
        <v>507.14999999999998</v>
      </c>
      <c r="I524" s="225"/>
      <c r="J524" s="226">
        <f>ROUND(I524*H524,2)</f>
        <v>0</v>
      </c>
      <c r="K524" s="222" t="s">
        <v>145</v>
      </c>
      <c r="L524" s="46"/>
      <c r="M524" s="227" t="s">
        <v>1</v>
      </c>
      <c r="N524" s="228" t="s">
        <v>46</v>
      </c>
      <c r="O524" s="93"/>
      <c r="P524" s="229">
        <f>O524*H524</f>
        <v>0</v>
      </c>
      <c r="Q524" s="229">
        <v>0</v>
      </c>
      <c r="R524" s="229">
        <f>Q524*H524</f>
        <v>0</v>
      </c>
      <c r="S524" s="229">
        <v>0</v>
      </c>
      <c r="T524" s="230">
        <f>S524*H524</f>
        <v>0</v>
      </c>
      <c r="U524" s="40"/>
      <c r="V524" s="40"/>
      <c r="W524" s="40"/>
      <c r="X524" s="40"/>
      <c r="Y524" s="40"/>
      <c r="Z524" s="40"/>
      <c r="AA524" s="40"/>
      <c r="AB524" s="40"/>
      <c r="AC524" s="40"/>
      <c r="AD524" s="40"/>
      <c r="AE524" s="40"/>
      <c r="AR524" s="231" t="s">
        <v>146</v>
      </c>
      <c r="AT524" s="231" t="s">
        <v>141</v>
      </c>
      <c r="AU524" s="231" t="s">
        <v>157</v>
      </c>
      <c r="AY524" s="19" t="s">
        <v>139</v>
      </c>
      <c r="BE524" s="232">
        <f>IF(N524="základní",J524,0)</f>
        <v>0</v>
      </c>
      <c r="BF524" s="232">
        <f>IF(N524="snížená",J524,0)</f>
        <v>0</v>
      </c>
      <c r="BG524" s="232">
        <f>IF(N524="zákl. přenesená",J524,0)</f>
        <v>0</v>
      </c>
      <c r="BH524" s="232">
        <f>IF(N524="sníž. přenesená",J524,0)</f>
        <v>0</v>
      </c>
      <c r="BI524" s="232">
        <f>IF(N524="nulová",J524,0)</f>
        <v>0</v>
      </c>
      <c r="BJ524" s="19" t="s">
        <v>89</v>
      </c>
      <c r="BK524" s="232">
        <f>ROUND(I524*H524,2)</f>
        <v>0</v>
      </c>
      <c r="BL524" s="19" t="s">
        <v>146</v>
      </c>
      <c r="BM524" s="231" t="s">
        <v>1219</v>
      </c>
    </row>
    <row r="525" s="13" customFormat="1">
      <c r="A525" s="13"/>
      <c r="B525" s="233"/>
      <c r="C525" s="234"/>
      <c r="D525" s="235" t="s">
        <v>148</v>
      </c>
      <c r="E525" s="236" t="s">
        <v>1</v>
      </c>
      <c r="F525" s="237" t="s">
        <v>289</v>
      </c>
      <c r="G525" s="234"/>
      <c r="H525" s="236" t="s">
        <v>1</v>
      </c>
      <c r="I525" s="238"/>
      <c r="J525" s="234"/>
      <c r="K525" s="234"/>
      <c r="L525" s="239"/>
      <c r="M525" s="240"/>
      <c r="N525" s="241"/>
      <c r="O525" s="241"/>
      <c r="P525" s="241"/>
      <c r="Q525" s="241"/>
      <c r="R525" s="241"/>
      <c r="S525" s="241"/>
      <c r="T525" s="242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43" t="s">
        <v>148</v>
      </c>
      <c r="AU525" s="243" t="s">
        <v>157</v>
      </c>
      <c r="AV525" s="13" t="s">
        <v>89</v>
      </c>
      <c r="AW525" s="13" t="s">
        <v>36</v>
      </c>
      <c r="AX525" s="13" t="s">
        <v>81</v>
      </c>
      <c r="AY525" s="243" t="s">
        <v>139</v>
      </c>
    </row>
    <row r="526" s="14" customFormat="1">
      <c r="A526" s="14"/>
      <c r="B526" s="244"/>
      <c r="C526" s="245"/>
      <c r="D526" s="235" t="s">
        <v>148</v>
      </c>
      <c r="E526" s="246" t="s">
        <v>1</v>
      </c>
      <c r="F526" s="247" t="s">
        <v>1220</v>
      </c>
      <c r="G526" s="245"/>
      <c r="H526" s="248">
        <v>507.14999999999998</v>
      </c>
      <c r="I526" s="249"/>
      <c r="J526" s="245"/>
      <c r="K526" s="245"/>
      <c r="L526" s="250"/>
      <c r="M526" s="251"/>
      <c r="N526" s="252"/>
      <c r="O526" s="252"/>
      <c r="P526" s="252"/>
      <c r="Q526" s="252"/>
      <c r="R526" s="252"/>
      <c r="S526" s="252"/>
      <c r="T526" s="253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54" t="s">
        <v>148</v>
      </c>
      <c r="AU526" s="254" t="s">
        <v>157</v>
      </c>
      <c r="AV526" s="14" t="s">
        <v>91</v>
      </c>
      <c r="AW526" s="14" t="s">
        <v>36</v>
      </c>
      <c r="AX526" s="14" t="s">
        <v>81</v>
      </c>
      <c r="AY526" s="254" t="s">
        <v>139</v>
      </c>
    </row>
    <row r="527" s="15" customFormat="1">
      <c r="A527" s="15"/>
      <c r="B527" s="255"/>
      <c r="C527" s="256"/>
      <c r="D527" s="235" t="s">
        <v>148</v>
      </c>
      <c r="E527" s="257" t="s">
        <v>1</v>
      </c>
      <c r="F527" s="258" t="s">
        <v>151</v>
      </c>
      <c r="G527" s="256"/>
      <c r="H527" s="259">
        <v>507.14999999999998</v>
      </c>
      <c r="I527" s="260"/>
      <c r="J527" s="256"/>
      <c r="K527" s="256"/>
      <c r="L527" s="261"/>
      <c r="M527" s="262"/>
      <c r="N527" s="263"/>
      <c r="O527" s="263"/>
      <c r="P527" s="263"/>
      <c r="Q527" s="263"/>
      <c r="R527" s="263"/>
      <c r="S527" s="263"/>
      <c r="T527" s="264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T527" s="265" t="s">
        <v>148</v>
      </c>
      <c r="AU527" s="265" t="s">
        <v>157</v>
      </c>
      <c r="AV527" s="15" t="s">
        <v>146</v>
      </c>
      <c r="AW527" s="15" t="s">
        <v>36</v>
      </c>
      <c r="AX527" s="15" t="s">
        <v>89</v>
      </c>
      <c r="AY527" s="265" t="s">
        <v>139</v>
      </c>
    </row>
    <row r="528" s="2" customFormat="1" ht="21.75" customHeight="1">
      <c r="A528" s="40"/>
      <c r="B528" s="41"/>
      <c r="C528" s="220" t="s">
        <v>429</v>
      </c>
      <c r="D528" s="220" t="s">
        <v>141</v>
      </c>
      <c r="E528" s="221" t="s">
        <v>1221</v>
      </c>
      <c r="F528" s="222" t="s">
        <v>1222</v>
      </c>
      <c r="G528" s="223" t="s">
        <v>299</v>
      </c>
      <c r="H528" s="224">
        <v>3.6779999999999999</v>
      </c>
      <c r="I528" s="225"/>
      <c r="J528" s="226">
        <f>ROUND(I528*H528,2)</f>
        <v>0</v>
      </c>
      <c r="K528" s="222" t="s">
        <v>145</v>
      </c>
      <c r="L528" s="46"/>
      <c r="M528" s="227" t="s">
        <v>1</v>
      </c>
      <c r="N528" s="228" t="s">
        <v>46</v>
      </c>
      <c r="O528" s="93"/>
      <c r="P528" s="229">
        <f>O528*H528</f>
        <v>0</v>
      </c>
      <c r="Q528" s="229">
        <v>0</v>
      </c>
      <c r="R528" s="229">
        <f>Q528*H528</f>
        <v>0</v>
      </c>
      <c r="S528" s="229">
        <v>0</v>
      </c>
      <c r="T528" s="230">
        <f>S528*H528</f>
        <v>0</v>
      </c>
      <c r="U528" s="40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R528" s="231" t="s">
        <v>146</v>
      </c>
      <c r="AT528" s="231" t="s">
        <v>141</v>
      </c>
      <c r="AU528" s="231" t="s">
        <v>157</v>
      </c>
      <c r="AY528" s="19" t="s">
        <v>139</v>
      </c>
      <c r="BE528" s="232">
        <f>IF(N528="základní",J528,0)</f>
        <v>0</v>
      </c>
      <c r="BF528" s="232">
        <f>IF(N528="snížená",J528,0)</f>
        <v>0</v>
      </c>
      <c r="BG528" s="232">
        <f>IF(N528="zákl. přenesená",J528,0)</f>
        <v>0</v>
      </c>
      <c r="BH528" s="232">
        <f>IF(N528="sníž. přenesená",J528,0)</f>
        <v>0</v>
      </c>
      <c r="BI528" s="232">
        <f>IF(N528="nulová",J528,0)</f>
        <v>0</v>
      </c>
      <c r="BJ528" s="19" t="s">
        <v>89</v>
      </c>
      <c r="BK528" s="232">
        <f>ROUND(I528*H528,2)</f>
        <v>0</v>
      </c>
      <c r="BL528" s="19" t="s">
        <v>146</v>
      </c>
      <c r="BM528" s="231" t="s">
        <v>1223</v>
      </c>
    </row>
    <row r="529" s="13" customFormat="1">
      <c r="A529" s="13"/>
      <c r="B529" s="233"/>
      <c r="C529" s="234"/>
      <c r="D529" s="235" t="s">
        <v>148</v>
      </c>
      <c r="E529" s="236" t="s">
        <v>1</v>
      </c>
      <c r="F529" s="237" t="s">
        <v>1224</v>
      </c>
      <c r="G529" s="234"/>
      <c r="H529" s="236" t="s">
        <v>1</v>
      </c>
      <c r="I529" s="238"/>
      <c r="J529" s="234"/>
      <c r="K529" s="234"/>
      <c r="L529" s="239"/>
      <c r="M529" s="240"/>
      <c r="N529" s="241"/>
      <c r="O529" s="241"/>
      <c r="P529" s="241"/>
      <c r="Q529" s="241"/>
      <c r="R529" s="241"/>
      <c r="S529" s="241"/>
      <c r="T529" s="242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43" t="s">
        <v>148</v>
      </c>
      <c r="AU529" s="243" t="s">
        <v>157</v>
      </c>
      <c r="AV529" s="13" t="s">
        <v>89</v>
      </c>
      <c r="AW529" s="13" t="s">
        <v>36</v>
      </c>
      <c r="AX529" s="13" t="s">
        <v>81</v>
      </c>
      <c r="AY529" s="243" t="s">
        <v>139</v>
      </c>
    </row>
    <row r="530" s="14" customFormat="1">
      <c r="A530" s="14"/>
      <c r="B530" s="244"/>
      <c r="C530" s="245"/>
      <c r="D530" s="235" t="s">
        <v>148</v>
      </c>
      <c r="E530" s="246" t="s">
        <v>1</v>
      </c>
      <c r="F530" s="247" t="s">
        <v>1225</v>
      </c>
      <c r="G530" s="245"/>
      <c r="H530" s="248">
        <v>3.0339999999999998</v>
      </c>
      <c r="I530" s="249"/>
      <c r="J530" s="245"/>
      <c r="K530" s="245"/>
      <c r="L530" s="250"/>
      <c r="M530" s="251"/>
      <c r="N530" s="252"/>
      <c r="O530" s="252"/>
      <c r="P530" s="252"/>
      <c r="Q530" s="252"/>
      <c r="R530" s="252"/>
      <c r="S530" s="252"/>
      <c r="T530" s="253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54" t="s">
        <v>148</v>
      </c>
      <c r="AU530" s="254" t="s">
        <v>157</v>
      </c>
      <c r="AV530" s="14" t="s">
        <v>91</v>
      </c>
      <c r="AW530" s="14" t="s">
        <v>36</v>
      </c>
      <c r="AX530" s="14" t="s">
        <v>81</v>
      </c>
      <c r="AY530" s="254" t="s">
        <v>139</v>
      </c>
    </row>
    <row r="531" s="13" customFormat="1">
      <c r="A531" s="13"/>
      <c r="B531" s="233"/>
      <c r="C531" s="234"/>
      <c r="D531" s="235" t="s">
        <v>148</v>
      </c>
      <c r="E531" s="236" t="s">
        <v>1</v>
      </c>
      <c r="F531" s="237" t="s">
        <v>1226</v>
      </c>
      <c r="G531" s="234"/>
      <c r="H531" s="236" t="s">
        <v>1</v>
      </c>
      <c r="I531" s="238"/>
      <c r="J531" s="234"/>
      <c r="K531" s="234"/>
      <c r="L531" s="239"/>
      <c r="M531" s="240"/>
      <c r="N531" s="241"/>
      <c r="O531" s="241"/>
      <c r="P531" s="241"/>
      <c r="Q531" s="241"/>
      <c r="R531" s="241"/>
      <c r="S531" s="241"/>
      <c r="T531" s="242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43" t="s">
        <v>148</v>
      </c>
      <c r="AU531" s="243" t="s">
        <v>157</v>
      </c>
      <c r="AV531" s="13" t="s">
        <v>89</v>
      </c>
      <c r="AW531" s="13" t="s">
        <v>36</v>
      </c>
      <c r="AX531" s="13" t="s">
        <v>81</v>
      </c>
      <c r="AY531" s="243" t="s">
        <v>139</v>
      </c>
    </row>
    <row r="532" s="14" customFormat="1">
      <c r="A532" s="14"/>
      <c r="B532" s="244"/>
      <c r="C532" s="245"/>
      <c r="D532" s="235" t="s">
        <v>148</v>
      </c>
      <c r="E532" s="246" t="s">
        <v>1</v>
      </c>
      <c r="F532" s="247" t="s">
        <v>1227</v>
      </c>
      <c r="G532" s="245"/>
      <c r="H532" s="248">
        <v>0.64400000000000002</v>
      </c>
      <c r="I532" s="249"/>
      <c r="J532" s="245"/>
      <c r="K532" s="245"/>
      <c r="L532" s="250"/>
      <c r="M532" s="251"/>
      <c r="N532" s="252"/>
      <c r="O532" s="252"/>
      <c r="P532" s="252"/>
      <c r="Q532" s="252"/>
      <c r="R532" s="252"/>
      <c r="S532" s="252"/>
      <c r="T532" s="253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254" t="s">
        <v>148</v>
      </c>
      <c r="AU532" s="254" t="s">
        <v>157</v>
      </c>
      <c r="AV532" s="14" t="s">
        <v>91</v>
      </c>
      <c r="AW532" s="14" t="s">
        <v>36</v>
      </c>
      <c r="AX532" s="14" t="s">
        <v>81</v>
      </c>
      <c r="AY532" s="254" t="s">
        <v>139</v>
      </c>
    </row>
    <row r="533" s="15" customFormat="1">
      <c r="A533" s="15"/>
      <c r="B533" s="255"/>
      <c r="C533" s="256"/>
      <c r="D533" s="235" t="s">
        <v>148</v>
      </c>
      <c r="E533" s="257" t="s">
        <v>1</v>
      </c>
      <c r="F533" s="258" t="s">
        <v>151</v>
      </c>
      <c r="G533" s="256"/>
      <c r="H533" s="259">
        <v>3.6779999999999999</v>
      </c>
      <c r="I533" s="260"/>
      <c r="J533" s="256"/>
      <c r="K533" s="256"/>
      <c r="L533" s="261"/>
      <c r="M533" s="262"/>
      <c r="N533" s="263"/>
      <c r="O533" s="263"/>
      <c r="P533" s="263"/>
      <c r="Q533" s="263"/>
      <c r="R533" s="263"/>
      <c r="S533" s="263"/>
      <c r="T533" s="264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T533" s="265" t="s">
        <v>148</v>
      </c>
      <c r="AU533" s="265" t="s">
        <v>157</v>
      </c>
      <c r="AV533" s="15" t="s">
        <v>146</v>
      </c>
      <c r="AW533" s="15" t="s">
        <v>36</v>
      </c>
      <c r="AX533" s="15" t="s">
        <v>89</v>
      </c>
      <c r="AY533" s="265" t="s">
        <v>139</v>
      </c>
    </row>
    <row r="534" s="2" customFormat="1" ht="24.15" customHeight="1">
      <c r="A534" s="40"/>
      <c r="B534" s="41"/>
      <c r="C534" s="220" t="s">
        <v>434</v>
      </c>
      <c r="D534" s="220" t="s">
        <v>141</v>
      </c>
      <c r="E534" s="221" t="s">
        <v>1228</v>
      </c>
      <c r="F534" s="222" t="s">
        <v>1229</v>
      </c>
      <c r="G534" s="223" t="s">
        <v>299</v>
      </c>
      <c r="H534" s="224">
        <v>91.950000000000003</v>
      </c>
      <c r="I534" s="225"/>
      <c r="J534" s="226">
        <f>ROUND(I534*H534,2)</f>
        <v>0</v>
      </c>
      <c r="K534" s="222" t="s">
        <v>145</v>
      </c>
      <c r="L534" s="46"/>
      <c r="M534" s="227" t="s">
        <v>1</v>
      </c>
      <c r="N534" s="228" t="s">
        <v>46</v>
      </c>
      <c r="O534" s="93"/>
      <c r="P534" s="229">
        <f>O534*H534</f>
        <v>0</v>
      </c>
      <c r="Q534" s="229">
        <v>0</v>
      </c>
      <c r="R534" s="229">
        <f>Q534*H534</f>
        <v>0</v>
      </c>
      <c r="S534" s="229">
        <v>0</v>
      </c>
      <c r="T534" s="230">
        <f>S534*H534</f>
        <v>0</v>
      </c>
      <c r="U534" s="40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  <c r="AR534" s="231" t="s">
        <v>146</v>
      </c>
      <c r="AT534" s="231" t="s">
        <v>141</v>
      </c>
      <c r="AU534" s="231" t="s">
        <v>157</v>
      </c>
      <c r="AY534" s="19" t="s">
        <v>139</v>
      </c>
      <c r="BE534" s="232">
        <f>IF(N534="základní",J534,0)</f>
        <v>0</v>
      </c>
      <c r="BF534" s="232">
        <f>IF(N534="snížená",J534,0)</f>
        <v>0</v>
      </c>
      <c r="BG534" s="232">
        <f>IF(N534="zákl. přenesená",J534,0)</f>
        <v>0</v>
      </c>
      <c r="BH534" s="232">
        <f>IF(N534="sníž. přenesená",J534,0)</f>
        <v>0</v>
      </c>
      <c r="BI534" s="232">
        <f>IF(N534="nulová",J534,0)</f>
        <v>0</v>
      </c>
      <c r="BJ534" s="19" t="s">
        <v>89</v>
      </c>
      <c r="BK534" s="232">
        <f>ROUND(I534*H534,2)</f>
        <v>0</v>
      </c>
      <c r="BL534" s="19" t="s">
        <v>146</v>
      </c>
      <c r="BM534" s="231" t="s">
        <v>1230</v>
      </c>
    </row>
    <row r="535" s="13" customFormat="1">
      <c r="A535" s="13"/>
      <c r="B535" s="233"/>
      <c r="C535" s="234"/>
      <c r="D535" s="235" t="s">
        <v>148</v>
      </c>
      <c r="E535" s="236" t="s">
        <v>1</v>
      </c>
      <c r="F535" s="237" t="s">
        <v>289</v>
      </c>
      <c r="G535" s="234"/>
      <c r="H535" s="236" t="s">
        <v>1</v>
      </c>
      <c r="I535" s="238"/>
      <c r="J535" s="234"/>
      <c r="K535" s="234"/>
      <c r="L535" s="239"/>
      <c r="M535" s="240"/>
      <c r="N535" s="241"/>
      <c r="O535" s="241"/>
      <c r="P535" s="241"/>
      <c r="Q535" s="241"/>
      <c r="R535" s="241"/>
      <c r="S535" s="241"/>
      <c r="T535" s="242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43" t="s">
        <v>148</v>
      </c>
      <c r="AU535" s="243" t="s">
        <v>157</v>
      </c>
      <c r="AV535" s="13" t="s">
        <v>89</v>
      </c>
      <c r="AW535" s="13" t="s">
        <v>36</v>
      </c>
      <c r="AX535" s="13" t="s">
        <v>81</v>
      </c>
      <c r="AY535" s="243" t="s">
        <v>139</v>
      </c>
    </row>
    <row r="536" s="14" customFormat="1">
      <c r="A536" s="14"/>
      <c r="B536" s="244"/>
      <c r="C536" s="245"/>
      <c r="D536" s="235" t="s">
        <v>148</v>
      </c>
      <c r="E536" s="246" t="s">
        <v>1</v>
      </c>
      <c r="F536" s="247" t="s">
        <v>1231</v>
      </c>
      <c r="G536" s="245"/>
      <c r="H536" s="248">
        <v>91.950000000000003</v>
      </c>
      <c r="I536" s="249"/>
      <c r="J536" s="245"/>
      <c r="K536" s="245"/>
      <c r="L536" s="250"/>
      <c r="M536" s="251"/>
      <c r="N536" s="252"/>
      <c r="O536" s="252"/>
      <c r="P536" s="252"/>
      <c r="Q536" s="252"/>
      <c r="R536" s="252"/>
      <c r="S536" s="252"/>
      <c r="T536" s="253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254" t="s">
        <v>148</v>
      </c>
      <c r="AU536" s="254" t="s">
        <v>157</v>
      </c>
      <c r="AV536" s="14" t="s">
        <v>91</v>
      </c>
      <c r="AW536" s="14" t="s">
        <v>36</v>
      </c>
      <c r="AX536" s="14" t="s">
        <v>81</v>
      </c>
      <c r="AY536" s="254" t="s">
        <v>139</v>
      </c>
    </row>
    <row r="537" s="15" customFormat="1">
      <c r="A537" s="15"/>
      <c r="B537" s="255"/>
      <c r="C537" s="256"/>
      <c r="D537" s="235" t="s">
        <v>148</v>
      </c>
      <c r="E537" s="257" t="s">
        <v>1</v>
      </c>
      <c r="F537" s="258" t="s">
        <v>151</v>
      </c>
      <c r="G537" s="256"/>
      <c r="H537" s="259">
        <v>91.950000000000003</v>
      </c>
      <c r="I537" s="260"/>
      <c r="J537" s="256"/>
      <c r="K537" s="256"/>
      <c r="L537" s="261"/>
      <c r="M537" s="262"/>
      <c r="N537" s="263"/>
      <c r="O537" s="263"/>
      <c r="P537" s="263"/>
      <c r="Q537" s="263"/>
      <c r="R537" s="263"/>
      <c r="S537" s="263"/>
      <c r="T537" s="264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T537" s="265" t="s">
        <v>148</v>
      </c>
      <c r="AU537" s="265" t="s">
        <v>157</v>
      </c>
      <c r="AV537" s="15" t="s">
        <v>146</v>
      </c>
      <c r="AW537" s="15" t="s">
        <v>36</v>
      </c>
      <c r="AX537" s="15" t="s">
        <v>89</v>
      </c>
      <c r="AY537" s="265" t="s">
        <v>139</v>
      </c>
    </row>
    <row r="538" s="2" customFormat="1" ht="44.25" customHeight="1">
      <c r="A538" s="40"/>
      <c r="B538" s="41"/>
      <c r="C538" s="220" t="s">
        <v>439</v>
      </c>
      <c r="D538" s="220" t="s">
        <v>141</v>
      </c>
      <c r="E538" s="221" t="s">
        <v>374</v>
      </c>
      <c r="F538" s="222" t="s">
        <v>375</v>
      </c>
      <c r="G538" s="223" t="s">
        <v>299</v>
      </c>
      <c r="H538" s="224">
        <v>20.286000000000001</v>
      </c>
      <c r="I538" s="225"/>
      <c r="J538" s="226">
        <f>ROUND(I538*H538,2)</f>
        <v>0</v>
      </c>
      <c r="K538" s="222" t="s">
        <v>145</v>
      </c>
      <c r="L538" s="46"/>
      <c r="M538" s="227" t="s">
        <v>1</v>
      </c>
      <c r="N538" s="228" t="s">
        <v>46</v>
      </c>
      <c r="O538" s="93"/>
      <c r="P538" s="229">
        <f>O538*H538</f>
        <v>0</v>
      </c>
      <c r="Q538" s="229">
        <v>0</v>
      </c>
      <c r="R538" s="229">
        <f>Q538*H538</f>
        <v>0</v>
      </c>
      <c r="S538" s="229">
        <v>0</v>
      </c>
      <c r="T538" s="230">
        <f>S538*H538</f>
        <v>0</v>
      </c>
      <c r="U538" s="40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R538" s="231" t="s">
        <v>146</v>
      </c>
      <c r="AT538" s="231" t="s">
        <v>141</v>
      </c>
      <c r="AU538" s="231" t="s">
        <v>157</v>
      </c>
      <c r="AY538" s="19" t="s">
        <v>139</v>
      </c>
      <c r="BE538" s="232">
        <f>IF(N538="základní",J538,0)</f>
        <v>0</v>
      </c>
      <c r="BF538" s="232">
        <f>IF(N538="snížená",J538,0)</f>
        <v>0</v>
      </c>
      <c r="BG538" s="232">
        <f>IF(N538="zákl. přenesená",J538,0)</f>
        <v>0</v>
      </c>
      <c r="BH538" s="232">
        <f>IF(N538="sníž. přenesená",J538,0)</f>
        <v>0</v>
      </c>
      <c r="BI538" s="232">
        <f>IF(N538="nulová",J538,0)</f>
        <v>0</v>
      </c>
      <c r="BJ538" s="19" t="s">
        <v>89</v>
      </c>
      <c r="BK538" s="232">
        <f>ROUND(I538*H538,2)</f>
        <v>0</v>
      </c>
      <c r="BL538" s="19" t="s">
        <v>146</v>
      </c>
      <c r="BM538" s="231" t="s">
        <v>1232</v>
      </c>
    </row>
    <row r="539" s="14" customFormat="1">
      <c r="A539" s="14"/>
      <c r="B539" s="244"/>
      <c r="C539" s="245"/>
      <c r="D539" s="235" t="s">
        <v>148</v>
      </c>
      <c r="E539" s="246" t="s">
        <v>1</v>
      </c>
      <c r="F539" s="247" t="s">
        <v>1233</v>
      </c>
      <c r="G539" s="245"/>
      <c r="H539" s="248">
        <v>20.286000000000001</v>
      </c>
      <c r="I539" s="249"/>
      <c r="J539" s="245"/>
      <c r="K539" s="245"/>
      <c r="L539" s="250"/>
      <c r="M539" s="251"/>
      <c r="N539" s="252"/>
      <c r="O539" s="252"/>
      <c r="P539" s="252"/>
      <c r="Q539" s="252"/>
      <c r="R539" s="252"/>
      <c r="S539" s="252"/>
      <c r="T539" s="253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54" t="s">
        <v>148</v>
      </c>
      <c r="AU539" s="254" t="s">
        <v>157</v>
      </c>
      <c r="AV539" s="14" t="s">
        <v>91</v>
      </c>
      <c r="AW539" s="14" t="s">
        <v>36</v>
      </c>
      <c r="AX539" s="14" t="s">
        <v>81</v>
      </c>
      <c r="AY539" s="254" t="s">
        <v>139</v>
      </c>
    </row>
    <row r="540" s="15" customFormat="1">
      <c r="A540" s="15"/>
      <c r="B540" s="255"/>
      <c r="C540" s="256"/>
      <c r="D540" s="235" t="s">
        <v>148</v>
      </c>
      <c r="E540" s="257" t="s">
        <v>1</v>
      </c>
      <c r="F540" s="258" t="s">
        <v>151</v>
      </c>
      <c r="G540" s="256"/>
      <c r="H540" s="259">
        <v>20.286000000000001</v>
      </c>
      <c r="I540" s="260"/>
      <c r="J540" s="256"/>
      <c r="K540" s="256"/>
      <c r="L540" s="261"/>
      <c r="M540" s="262"/>
      <c r="N540" s="263"/>
      <c r="O540" s="263"/>
      <c r="P540" s="263"/>
      <c r="Q540" s="263"/>
      <c r="R540" s="263"/>
      <c r="S540" s="263"/>
      <c r="T540" s="264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T540" s="265" t="s">
        <v>148</v>
      </c>
      <c r="AU540" s="265" t="s">
        <v>157</v>
      </c>
      <c r="AV540" s="15" t="s">
        <v>146</v>
      </c>
      <c r="AW540" s="15" t="s">
        <v>36</v>
      </c>
      <c r="AX540" s="15" t="s">
        <v>89</v>
      </c>
      <c r="AY540" s="265" t="s">
        <v>139</v>
      </c>
    </row>
    <row r="541" s="2" customFormat="1" ht="37.8" customHeight="1">
      <c r="A541" s="40"/>
      <c r="B541" s="41"/>
      <c r="C541" s="220" t="s">
        <v>444</v>
      </c>
      <c r="D541" s="220" t="s">
        <v>141</v>
      </c>
      <c r="E541" s="221" t="s">
        <v>1234</v>
      </c>
      <c r="F541" s="222" t="s">
        <v>1235</v>
      </c>
      <c r="G541" s="223" t="s">
        <v>299</v>
      </c>
      <c r="H541" s="224">
        <v>3.6779999999999999</v>
      </c>
      <c r="I541" s="225"/>
      <c r="J541" s="226">
        <f>ROUND(I541*H541,2)</f>
        <v>0</v>
      </c>
      <c r="K541" s="222" t="s">
        <v>145</v>
      </c>
      <c r="L541" s="46"/>
      <c r="M541" s="227" t="s">
        <v>1</v>
      </c>
      <c r="N541" s="228" t="s">
        <v>46</v>
      </c>
      <c r="O541" s="93"/>
      <c r="P541" s="229">
        <f>O541*H541</f>
        <v>0</v>
      </c>
      <c r="Q541" s="229">
        <v>0</v>
      </c>
      <c r="R541" s="229">
        <f>Q541*H541</f>
        <v>0</v>
      </c>
      <c r="S541" s="229">
        <v>0</v>
      </c>
      <c r="T541" s="230">
        <f>S541*H541</f>
        <v>0</v>
      </c>
      <c r="U541" s="40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  <c r="AR541" s="231" t="s">
        <v>146</v>
      </c>
      <c r="AT541" s="231" t="s">
        <v>141</v>
      </c>
      <c r="AU541" s="231" t="s">
        <v>157</v>
      </c>
      <c r="AY541" s="19" t="s">
        <v>139</v>
      </c>
      <c r="BE541" s="232">
        <f>IF(N541="základní",J541,0)</f>
        <v>0</v>
      </c>
      <c r="BF541" s="232">
        <f>IF(N541="snížená",J541,0)</f>
        <v>0</v>
      </c>
      <c r="BG541" s="232">
        <f>IF(N541="zákl. přenesená",J541,0)</f>
        <v>0</v>
      </c>
      <c r="BH541" s="232">
        <f>IF(N541="sníž. přenesená",J541,0)</f>
        <v>0</v>
      </c>
      <c r="BI541" s="232">
        <f>IF(N541="nulová",J541,0)</f>
        <v>0</v>
      </c>
      <c r="BJ541" s="19" t="s">
        <v>89</v>
      </c>
      <c r="BK541" s="232">
        <f>ROUND(I541*H541,2)</f>
        <v>0</v>
      </c>
      <c r="BL541" s="19" t="s">
        <v>146</v>
      </c>
      <c r="BM541" s="231" t="s">
        <v>1236</v>
      </c>
    </row>
    <row r="542" s="13" customFormat="1">
      <c r="A542" s="13"/>
      <c r="B542" s="233"/>
      <c r="C542" s="234"/>
      <c r="D542" s="235" t="s">
        <v>148</v>
      </c>
      <c r="E542" s="236" t="s">
        <v>1</v>
      </c>
      <c r="F542" s="237" t="s">
        <v>1224</v>
      </c>
      <c r="G542" s="234"/>
      <c r="H542" s="236" t="s">
        <v>1</v>
      </c>
      <c r="I542" s="238"/>
      <c r="J542" s="234"/>
      <c r="K542" s="234"/>
      <c r="L542" s="239"/>
      <c r="M542" s="240"/>
      <c r="N542" s="241"/>
      <c r="O542" s="241"/>
      <c r="P542" s="241"/>
      <c r="Q542" s="241"/>
      <c r="R542" s="241"/>
      <c r="S542" s="241"/>
      <c r="T542" s="242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43" t="s">
        <v>148</v>
      </c>
      <c r="AU542" s="243" t="s">
        <v>157</v>
      </c>
      <c r="AV542" s="13" t="s">
        <v>89</v>
      </c>
      <c r="AW542" s="13" t="s">
        <v>36</v>
      </c>
      <c r="AX542" s="13" t="s">
        <v>81</v>
      </c>
      <c r="AY542" s="243" t="s">
        <v>139</v>
      </c>
    </row>
    <row r="543" s="14" customFormat="1">
      <c r="A543" s="14"/>
      <c r="B543" s="244"/>
      <c r="C543" s="245"/>
      <c r="D543" s="235" t="s">
        <v>148</v>
      </c>
      <c r="E543" s="246" t="s">
        <v>1</v>
      </c>
      <c r="F543" s="247" t="s">
        <v>1225</v>
      </c>
      <c r="G543" s="245"/>
      <c r="H543" s="248">
        <v>3.0339999999999998</v>
      </c>
      <c r="I543" s="249"/>
      <c r="J543" s="245"/>
      <c r="K543" s="245"/>
      <c r="L543" s="250"/>
      <c r="M543" s="251"/>
      <c r="N543" s="252"/>
      <c r="O543" s="252"/>
      <c r="P543" s="252"/>
      <c r="Q543" s="252"/>
      <c r="R543" s="252"/>
      <c r="S543" s="252"/>
      <c r="T543" s="253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254" t="s">
        <v>148</v>
      </c>
      <c r="AU543" s="254" t="s">
        <v>157</v>
      </c>
      <c r="AV543" s="14" t="s">
        <v>91</v>
      </c>
      <c r="AW543" s="14" t="s">
        <v>36</v>
      </c>
      <c r="AX543" s="14" t="s">
        <v>81</v>
      </c>
      <c r="AY543" s="254" t="s">
        <v>139</v>
      </c>
    </row>
    <row r="544" s="13" customFormat="1">
      <c r="A544" s="13"/>
      <c r="B544" s="233"/>
      <c r="C544" s="234"/>
      <c r="D544" s="235" t="s">
        <v>148</v>
      </c>
      <c r="E544" s="236" t="s">
        <v>1</v>
      </c>
      <c r="F544" s="237" t="s">
        <v>1226</v>
      </c>
      <c r="G544" s="234"/>
      <c r="H544" s="236" t="s">
        <v>1</v>
      </c>
      <c r="I544" s="238"/>
      <c r="J544" s="234"/>
      <c r="K544" s="234"/>
      <c r="L544" s="239"/>
      <c r="M544" s="240"/>
      <c r="N544" s="241"/>
      <c r="O544" s="241"/>
      <c r="P544" s="241"/>
      <c r="Q544" s="241"/>
      <c r="R544" s="241"/>
      <c r="S544" s="241"/>
      <c r="T544" s="242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43" t="s">
        <v>148</v>
      </c>
      <c r="AU544" s="243" t="s">
        <v>157</v>
      </c>
      <c r="AV544" s="13" t="s">
        <v>89</v>
      </c>
      <c r="AW544" s="13" t="s">
        <v>36</v>
      </c>
      <c r="AX544" s="13" t="s">
        <v>81</v>
      </c>
      <c r="AY544" s="243" t="s">
        <v>139</v>
      </c>
    </row>
    <row r="545" s="14" customFormat="1">
      <c r="A545" s="14"/>
      <c r="B545" s="244"/>
      <c r="C545" s="245"/>
      <c r="D545" s="235" t="s">
        <v>148</v>
      </c>
      <c r="E545" s="246" t="s">
        <v>1</v>
      </c>
      <c r="F545" s="247" t="s">
        <v>1227</v>
      </c>
      <c r="G545" s="245"/>
      <c r="H545" s="248">
        <v>0.64400000000000002</v>
      </c>
      <c r="I545" s="249"/>
      <c r="J545" s="245"/>
      <c r="K545" s="245"/>
      <c r="L545" s="250"/>
      <c r="M545" s="251"/>
      <c r="N545" s="252"/>
      <c r="O545" s="252"/>
      <c r="P545" s="252"/>
      <c r="Q545" s="252"/>
      <c r="R545" s="252"/>
      <c r="S545" s="252"/>
      <c r="T545" s="253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54" t="s">
        <v>148</v>
      </c>
      <c r="AU545" s="254" t="s">
        <v>157</v>
      </c>
      <c r="AV545" s="14" t="s">
        <v>91</v>
      </c>
      <c r="AW545" s="14" t="s">
        <v>36</v>
      </c>
      <c r="AX545" s="14" t="s">
        <v>81</v>
      </c>
      <c r="AY545" s="254" t="s">
        <v>139</v>
      </c>
    </row>
    <row r="546" s="15" customFormat="1">
      <c r="A546" s="15"/>
      <c r="B546" s="255"/>
      <c r="C546" s="256"/>
      <c r="D546" s="235" t="s">
        <v>148</v>
      </c>
      <c r="E546" s="257" t="s">
        <v>1</v>
      </c>
      <c r="F546" s="258" t="s">
        <v>151</v>
      </c>
      <c r="G546" s="256"/>
      <c r="H546" s="259">
        <v>3.6779999999999999</v>
      </c>
      <c r="I546" s="260"/>
      <c r="J546" s="256"/>
      <c r="K546" s="256"/>
      <c r="L546" s="261"/>
      <c r="M546" s="262"/>
      <c r="N546" s="263"/>
      <c r="O546" s="263"/>
      <c r="P546" s="263"/>
      <c r="Q546" s="263"/>
      <c r="R546" s="263"/>
      <c r="S546" s="263"/>
      <c r="T546" s="264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T546" s="265" t="s">
        <v>148</v>
      </c>
      <c r="AU546" s="265" t="s">
        <v>157</v>
      </c>
      <c r="AV546" s="15" t="s">
        <v>146</v>
      </c>
      <c r="AW546" s="15" t="s">
        <v>36</v>
      </c>
      <c r="AX546" s="15" t="s">
        <v>89</v>
      </c>
      <c r="AY546" s="265" t="s">
        <v>139</v>
      </c>
    </row>
    <row r="547" s="2" customFormat="1" ht="16.5" customHeight="1">
      <c r="A547" s="40"/>
      <c r="B547" s="41"/>
      <c r="C547" s="220" t="s">
        <v>449</v>
      </c>
      <c r="D547" s="220" t="s">
        <v>141</v>
      </c>
      <c r="E547" s="221" t="s">
        <v>1237</v>
      </c>
      <c r="F547" s="222" t="s">
        <v>1238</v>
      </c>
      <c r="G547" s="223" t="s">
        <v>299</v>
      </c>
      <c r="H547" s="224">
        <v>49.289999999999999</v>
      </c>
      <c r="I547" s="225"/>
      <c r="J547" s="226">
        <f>ROUND(I547*H547,2)</f>
        <v>0</v>
      </c>
      <c r="K547" s="222" t="s">
        <v>145</v>
      </c>
      <c r="L547" s="46"/>
      <c r="M547" s="227" t="s">
        <v>1</v>
      </c>
      <c r="N547" s="228" t="s">
        <v>46</v>
      </c>
      <c r="O547" s="93"/>
      <c r="P547" s="229">
        <f>O547*H547</f>
        <v>0</v>
      </c>
      <c r="Q547" s="229">
        <v>0</v>
      </c>
      <c r="R547" s="229">
        <f>Q547*H547</f>
        <v>0</v>
      </c>
      <c r="S547" s="229">
        <v>0</v>
      </c>
      <c r="T547" s="230">
        <f>S547*H547</f>
        <v>0</v>
      </c>
      <c r="U547" s="40"/>
      <c r="V547" s="40"/>
      <c r="W547" s="40"/>
      <c r="X547" s="40"/>
      <c r="Y547" s="40"/>
      <c r="Z547" s="40"/>
      <c r="AA547" s="40"/>
      <c r="AB547" s="40"/>
      <c r="AC547" s="40"/>
      <c r="AD547" s="40"/>
      <c r="AE547" s="40"/>
      <c r="AR547" s="231" t="s">
        <v>146</v>
      </c>
      <c r="AT547" s="231" t="s">
        <v>141</v>
      </c>
      <c r="AU547" s="231" t="s">
        <v>157</v>
      </c>
      <c r="AY547" s="19" t="s">
        <v>139</v>
      </c>
      <c r="BE547" s="232">
        <f>IF(N547="základní",J547,0)</f>
        <v>0</v>
      </c>
      <c r="BF547" s="232">
        <f>IF(N547="snížená",J547,0)</f>
        <v>0</v>
      </c>
      <c r="BG547" s="232">
        <f>IF(N547="zákl. přenesená",J547,0)</f>
        <v>0</v>
      </c>
      <c r="BH547" s="232">
        <f>IF(N547="sníž. přenesená",J547,0)</f>
        <v>0</v>
      </c>
      <c r="BI547" s="232">
        <f>IF(N547="nulová",J547,0)</f>
        <v>0</v>
      </c>
      <c r="BJ547" s="19" t="s">
        <v>89</v>
      </c>
      <c r="BK547" s="232">
        <f>ROUND(I547*H547,2)</f>
        <v>0</v>
      </c>
      <c r="BL547" s="19" t="s">
        <v>146</v>
      </c>
      <c r="BM547" s="231" t="s">
        <v>1239</v>
      </c>
    </row>
    <row r="548" s="13" customFormat="1">
      <c r="A548" s="13"/>
      <c r="B548" s="233"/>
      <c r="C548" s="234"/>
      <c r="D548" s="235" t="s">
        <v>148</v>
      </c>
      <c r="E548" s="236" t="s">
        <v>1</v>
      </c>
      <c r="F548" s="237" t="s">
        <v>1240</v>
      </c>
      <c r="G548" s="234"/>
      <c r="H548" s="236" t="s">
        <v>1</v>
      </c>
      <c r="I548" s="238"/>
      <c r="J548" s="234"/>
      <c r="K548" s="234"/>
      <c r="L548" s="239"/>
      <c r="M548" s="240"/>
      <c r="N548" s="241"/>
      <c r="O548" s="241"/>
      <c r="P548" s="241"/>
      <c r="Q548" s="241"/>
      <c r="R548" s="241"/>
      <c r="S548" s="241"/>
      <c r="T548" s="242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43" t="s">
        <v>148</v>
      </c>
      <c r="AU548" s="243" t="s">
        <v>157</v>
      </c>
      <c r="AV548" s="13" t="s">
        <v>89</v>
      </c>
      <c r="AW548" s="13" t="s">
        <v>36</v>
      </c>
      <c r="AX548" s="13" t="s">
        <v>81</v>
      </c>
      <c r="AY548" s="243" t="s">
        <v>139</v>
      </c>
    </row>
    <row r="549" s="13" customFormat="1">
      <c r="A549" s="13"/>
      <c r="B549" s="233"/>
      <c r="C549" s="234"/>
      <c r="D549" s="235" t="s">
        <v>148</v>
      </c>
      <c r="E549" s="236" t="s">
        <v>1</v>
      </c>
      <c r="F549" s="237" t="s">
        <v>1241</v>
      </c>
      <c r="G549" s="234"/>
      <c r="H549" s="236" t="s">
        <v>1</v>
      </c>
      <c r="I549" s="238"/>
      <c r="J549" s="234"/>
      <c r="K549" s="234"/>
      <c r="L549" s="239"/>
      <c r="M549" s="240"/>
      <c r="N549" s="241"/>
      <c r="O549" s="241"/>
      <c r="P549" s="241"/>
      <c r="Q549" s="241"/>
      <c r="R549" s="241"/>
      <c r="S549" s="241"/>
      <c r="T549" s="242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43" t="s">
        <v>148</v>
      </c>
      <c r="AU549" s="243" t="s">
        <v>157</v>
      </c>
      <c r="AV549" s="13" t="s">
        <v>89</v>
      </c>
      <c r="AW549" s="13" t="s">
        <v>36</v>
      </c>
      <c r="AX549" s="13" t="s">
        <v>81</v>
      </c>
      <c r="AY549" s="243" t="s">
        <v>139</v>
      </c>
    </row>
    <row r="550" s="14" customFormat="1">
      <c r="A550" s="14"/>
      <c r="B550" s="244"/>
      <c r="C550" s="245"/>
      <c r="D550" s="235" t="s">
        <v>148</v>
      </c>
      <c r="E550" s="246" t="s">
        <v>1</v>
      </c>
      <c r="F550" s="247" t="s">
        <v>1242</v>
      </c>
      <c r="G550" s="245"/>
      <c r="H550" s="248">
        <v>7.9480000000000004</v>
      </c>
      <c r="I550" s="249"/>
      <c r="J550" s="245"/>
      <c r="K550" s="245"/>
      <c r="L550" s="250"/>
      <c r="M550" s="251"/>
      <c r="N550" s="252"/>
      <c r="O550" s="252"/>
      <c r="P550" s="252"/>
      <c r="Q550" s="252"/>
      <c r="R550" s="252"/>
      <c r="S550" s="252"/>
      <c r="T550" s="253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254" t="s">
        <v>148</v>
      </c>
      <c r="AU550" s="254" t="s">
        <v>157</v>
      </c>
      <c r="AV550" s="14" t="s">
        <v>91</v>
      </c>
      <c r="AW550" s="14" t="s">
        <v>36</v>
      </c>
      <c r="AX550" s="14" t="s">
        <v>81</v>
      </c>
      <c r="AY550" s="254" t="s">
        <v>139</v>
      </c>
    </row>
    <row r="551" s="13" customFormat="1">
      <c r="A551" s="13"/>
      <c r="B551" s="233"/>
      <c r="C551" s="234"/>
      <c r="D551" s="235" t="s">
        <v>148</v>
      </c>
      <c r="E551" s="236" t="s">
        <v>1</v>
      </c>
      <c r="F551" s="237" t="s">
        <v>1243</v>
      </c>
      <c r="G551" s="234"/>
      <c r="H551" s="236" t="s">
        <v>1</v>
      </c>
      <c r="I551" s="238"/>
      <c r="J551" s="234"/>
      <c r="K551" s="234"/>
      <c r="L551" s="239"/>
      <c r="M551" s="240"/>
      <c r="N551" s="241"/>
      <c r="O551" s="241"/>
      <c r="P551" s="241"/>
      <c r="Q551" s="241"/>
      <c r="R551" s="241"/>
      <c r="S551" s="241"/>
      <c r="T551" s="242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43" t="s">
        <v>148</v>
      </c>
      <c r="AU551" s="243" t="s">
        <v>157</v>
      </c>
      <c r="AV551" s="13" t="s">
        <v>89</v>
      </c>
      <c r="AW551" s="13" t="s">
        <v>36</v>
      </c>
      <c r="AX551" s="13" t="s">
        <v>81</v>
      </c>
      <c r="AY551" s="243" t="s">
        <v>139</v>
      </c>
    </row>
    <row r="552" s="14" customFormat="1">
      <c r="A552" s="14"/>
      <c r="B552" s="244"/>
      <c r="C552" s="245"/>
      <c r="D552" s="235" t="s">
        <v>148</v>
      </c>
      <c r="E552" s="246" t="s">
        <v>1</v>
      </c>
      <c r="F552" s="247" t="s">
        <v>1244</v>
      </c>
      <c r="G552" s="245"/>
      <c r="H552" s="248">
        <v>1.984</v>
      </c>
      <c r="I552" s="249"/>
      <c r="J552" s="245"/>
      <c r="K552" s="245"/>
      <c r="L552" s="250"/>
      <c r="M552" s="251"/>
      <c r="N552" s="252"/>
      <c r="O552" s="252"/>
      <c r="P552" s="252"/>
      <c r="Q552" s="252"/>
      <c r="R552" s="252"/>
      <c r="S552" s="252"/>
      <c r="T552" s="253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254" t="s">
        <v>148</v>
      </c>
      <c r="AU552" s="254" t="s">
        <v>157</v>
      </c>
      <c r="AV552" s="14" t="s">
        <v>91</v>
      </c>
      <c r="AW552" s="14" t="s">
        <v>36</v>
      </c>
      <c r="AX552" s="14" t="s">
        <v>81</v>
      </c>
      <c r="AY552" s="254" t="s">
        <v>139</v>
      </c>
    </row>
    <row r="553" s="13" customFormat="1">
      <c r="A553" s="13"/>
      <c r="B553" s="233"/>
      <c r="C553" s="234"/>
      <c r="D553" s="235" t="s">
        <v>148</v>
      </c>
      <c r="E553" s="236" t="s">
        <v>1</v>
      </c>
      <c r="F553" s="237" t="s">
        <v>1245</v>
      </c>
      <c r="G553" s="234"/>
      <c r="H553" s="236" t="s">
        <v>1</v>
      </c>
      <c r="I553" s="238"/>
      <c r="J553" s="234"/>
      <c r="K553" s="234"/>
      <c r="L553" s="239"/>
      <c r="M553" s="240"/>
      <c r="N553" s="241"/>
      <c r="O553" s="241"/>
      <c r="P553" s="241"/>
      <c r="Q553" s="241"/>
      <c r="R553" s="241"/>
      <c r="S553" s="241"/>
      <c r="T553" s="242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43" t="s">
        <v>148</v>
      </c>
      <c r="AU553" s="243" t="s">
        <v>157</v>
      </c>
      <c r="AV553" s="13" t="s">
        <v>89</v>
      </c>
      <c r="AW553" s="13" t="s">
        <v>36</v>
      </c>
      <c r="AX553" s="13" t="s">
        <v>81</v>
      </c>
      <c r="AY553" s="243" t="s">
        <v>139</v>
      </c>
    </row>
    <row r="554" s="14" customFormat="1">
      <c r="A554" s="14"/>
      <c r="B554" s="244"/>
      <c r="C554" s="245"/>
      <c r="D554" s="235" t="s">
        <v>148</v>
      </c>
      <c r="E554" s="246" t="s">
        <v>1</v>
      </c>
      <c r="F554" s="247" t="s">
        <v>1246</v>
      </c>
      <c r="G554" s="245"/>
      <c r="H554" s="248">
        <v>12.138</v>
      </c>
      <c r="I554" s="249"/>
      <c r="J554" s="245"/>
      <c r="K554" s="245"/>
      <c r="L554" s="250"/>
      <c r="M554" s="251"/>
      <c r="N554" s="252"/>
      <c r="O554" s="252"/>
      <c r="P554" s="252"/>
      <c r="Q554" s="252"/>
      <c r="R554" s="252"/>
      <c r="S554" s="252"/>
      <c r="T554" s="253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254" t="s">
        <v>148</v>
      </c>
      <c r="AU554" s="254" t="s">
        <v>157</v>
      </c>
      <c r="AV554" s="14" t="s">
        <v>91</v>
      </c>
      <c r="AW554" s="14" t="s">
        <v>36</v>
      </c>
      <c r="AX554" s="14" t="s">
        <v>81</v>
      </c>
      <c r="AY554" s="254" t="s">
        <v>139</v>
      </c>
    </row>
    <row r="555" s="13" customFormat="1">
      <c r="A555" s="13"/>
      <c r="B555" s="233"/>
      <c r="C555" s="234"/>
      <c r="D555" s="235" t="s">
        <v>148</v>
      </c>
      <c r="E555" s="236" t="s">
        <v>1</v>
      </c>
      <c r="F555" s="237" t="s">
        <v>1247</v>
      </c>
      <c r="G555" s="234"/>
      <c r="H555" s="236" t="s">
        <v>1</v>
      </c>
      <c r="I555" s="238"/>
      <c r="J555" s="234"/>
      <c r="K555" s="234"/>
      <c r="L555" s="239"/>
      <c r="M555" s="240"/>
      <c r="N555" s="241"/>
      <c r="O555" s="241"/>
      <c r="P555" s="241"/>
      <c r="Q555" s="241"/>
      <c r="R555" s="241"/>
      <c r="S555" s="241"/>
      <c r="T555" s="242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43" t="s">
        <v>148</v>
      </c>
      <c r="AU555" s="243" t="s">
        <v>157</v>
      </c>
      <c r="AV555" s="13" t="s">
        <v>89</v>
      </c>
      <c r="AW555" s="13" t="s">
        <v>36</v>
      </c>
      <c r="AX555" s="13" t="s">
        <v>81</v>
      </c>
      <c r="AY555" s="243" t="s">
        <v>139</v>
      </c>
    </row>
    <row r="556" s="14" customFormat="1">
      <c r="A556" s="14"/>
      <c r="B556" s="244"/>
      <c r="C556" s="245"/>
      <c r="D556" s="235" t="s">
        <v>148</v>
      </c>
      <c r="E556" s="246" t="s">
        <v>1</v>
      </c>
      <c r="F556" s="247" t="s">
        <v>1248</v>
      </c>
      <c r="G556" s="245"/>
      <c r="H556" s="248">
        <v>2.5750000000000002</v>
      </c>
      <c r="I556" s="249"/>
      <c r="J556" s="245"/>
      <c r="K556" s="245"/>
      <c r="L556" s="250"/>
      <c r="M556" s="251"/>
      <c r="N556" s="252"/>
      <c r="O556" s="252"/>
      <c r="P556" s="252"/>
      <c r="Q556" s="252"/>
      <c r="R556" s="252"/>
      <c r="S556" s="252"/>
      <c r="T556" s="253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54" t="s">
        <v>148</v>
      </c>
      <c r="AU556" s="254" t="s">
        <v>157</v>
      </c>
      <c r="AV556" s="14" t="s">
        <v>91</v>
      </c>
      <c r="AW556" s="14" t="s">
        <v>36</v>
      </c>
      <c r="AX556" s="14" t="s">
        <v>81</v>
      </c>
      <c r="AY556" s="254" t="s">
        <v>139</v>
      </c>
    </row>
    <row r="557" s="16" customFormat="1">
      <c r="A557" s="16"/>
      <c r="B557" s="266"/>
      <c r="C557" s="267"/>
      <c r="D557" s="235" t="s">
        <v>148</v>
      </c>
      <c r="E557" s="268" t="s">
        <v>1</v>
      </c>
      <c r="F557" s="269" t="s">
        <v>253</v>
      </c>
      <c r="G557" s="267"/>
      <c r="H557" s="270">
        <v>24.645</v>
      </c>
      <c r="I557" s="271"/>
      <c r="J557" s="267"/>
      <c r="K557" s="267"/>
      <c r="L557" s="272"/>
      <c r="M557" s="273"/>
      <c r="N557" s="274"/>
      <c r="O557" s="274"/>
      <c r="P557" s="274"/>
      <c r="Q557" s="274"/>
      <c r="R557" s="274"/>
      <c r="S557" s="274"/>
      <c r="T557" s="275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T557" s="276" t="s">
        <v>148</v>
      </c>
      <c r="AU557" s="276" t="s">
        <v>157</v>
      </c>
      <c r="AV557" s="16" t="s">
        <v>157</v>
      </c>
      <c r="AW557" s="16" t="s">
        <v>36</v>
      </c>
      <c r="AX557" s="16" t="s">
        <v>81</v>
      </c>
      <c r="AY557" s="276" t="s">
        <v>139</v>
      </c>
    </row>
    <row r="558" s="13" customFormat="1">
      <c r="A558" s="13"/>
      <c r="B558" s="233"/>
      <c r="C558" s="234"/>
      <c r="D558" s="235" t="s">
        <v>148</v>
      </c>
      <c r="E558" s="236" t="s">
        <v>1</v>
      </c>
      <c r="F558" s="237" t="s">
        <v>1249</v>
      </c>
      <c r="G558" s="234"/>
      <c r="H558" s="236" t="s">
        <v>1</v>
      </c>
      <c r="I558" s="238"/>
      <c r="J558" s="234"/>
      <c r="K558" s="234"/>
      <c r="L558" s="239"/>
      <c r="M558" s="240"/>
      <c r="N558" s="241"/>
      <c r="O558" s="241"/>
      <c r="P558" s="241"/>
      <c r="Q558" s="241"/>
      <c r="R558" s="241"/>
      <c r="S558" s="241"/>
      <c r="T558" s="242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43" t="s">
        <v>148</v>
      </c>
      <c r="AU558" s="243" t="s">
        <v>157</v>
      </c>
      <c r="AV558" s="13" t="s">
        <v>89</v>
      </c>
      <c r="AW558" s="13" t="s">
        <v>36</v>
      </c>
      <c r="AX558" s="13" t="s">
        <v>81</v>
      </c>
      <c r="AY558" s="243" t="s">
        <v>139</v>
      </c>
    </row>
    <row r="559" s="14" customFormat="1">
      <c r="A559" s="14"/>
      <c r="B559" s="244"/>
      <c r="C559" s="245"/>
      <c r="D559" s="235" t="s">
        <v>148</v>
      </c>
      <c r="E559" s="246" t="s">
        <v>1</v>
      </c>
      <c r="F559" s="247" t="s">
        <v>1250</v>
      </c>
      <c r="G559" s="245"/>
      <c r="H559" s="248">
        <v>49.289999999999999</v>
      </c>
      <c r="I559" s="249"/>
      <c r="J559" s="245"/>
      <c r="K559" s="245"/>
      <c r="L559" s="250"/>
      <c r="M559" s="251"/>
      <c r="N559" s="252"/>
      <c r="O559" s="252"/>
      <c r="P559" s="252"/>
      <c r="Q559" s="252"/>
      <c r="R559" s="252"/>
      <c r="S559" s="252"/>
      <c r="T559" s="253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54" t="s">
        <v>148</v>
      </c>
      <c r="AU559" s="254" t="s">
        <v>157</v>
      </c>
      <c r="AV559" s="14" t="s">
        <v>91</v>
      </c>
      <c r="AW559" s="14" t="s">
        <v>36</v>
      </c>
      <c r="AX559" s="14" t="s">
        <v>89</v>
      </c>
      <c r="AY559" s="254" t="s">
        <v>139</v>
      </c>
    </row>
    <row r="560" s="2" customFormat="1" ht="24.15" customHeight="1">
      <c r="A560" s="40"/>
      <c r="B560" s="41"/>
      <c r="C560" s="220" t="s">
        <v>456</v>
      </c>
      <c r="D560" s="220" t="s">
        <v>141</v>
      </c>
      <c r="E560" s="221" t="s">
        <v>1251</v>
      </c>
      <c r="F560" s="222" t="s">
        <v>1252</v>
      </c>
      <c r="G560" s="223" t="s">
        <v>299</v>
      </c>
      <c r="H560" s="224">
        <v>394.31999999999999</v>
      </c>
      <c r="I560" s="225"/>
      <c r="J560" s="226">
        <f>ROUND(I560*H560,2)</f>
        <v>0</v>
      </c>
      <c r="K560" s="222" t="s">
        <v>145</v>
      </c>
      <c r="L560" s="46"/>
      <c r="M560" s="227" t="s">
        <v>1</v>
      </c>
      <c r="N560" s="228" t="s">
        <v>46</v>
      </c>
      <c r="O560" s="93"/>
      <c r="P560" s="229">
        <f>O560*H560</f>
        <v>0</v>
      </c>
      <c r="Q560" s="229">
        <v>0</v>
      </c>
      <c r="R560" s="229">
        <f>Q560*H560</f>
        <v>0</v>
      </c>
      <c r="S560" s="229">
        <v>0</v>
      </c>
      <c r="T560" s="230">
        <f>S560*H560</f>
        <v>0</v>
      </c>
      <c r="U560" s="40"/>
      <c r="V560" s="40"/>
      <c r="W560" s="40"/>
      <c r="X560" s="40"/>
      <c r="Y560" s="40"/>
      <c r="Z560" s="40"/>
      <c r="AA560" s="40"/>
      <c r="AB560" s="40"/>
      <c r="AC560" s="40"/>
      <c r="AD560" s="40"/>
      <c r="AE560" s="40"/>
      <c r="AR560" s="231" t="s">
        <v>146</v>
      </c>
      <c r="AT560" s="231" t="s">
        <v>141</v>
      </c>
      <c r="AU560" s="231" t="s">
        <v>157</v>
      </c>
      <c r="AY560" s="19" t="s">
        <v>139</v>
      </c>
      <c r="BE560" s="232">
        <f>IF(N560="základní",J560,0)</f>
        <v>0</v>
      </c>
      <c r="BF560" s="232">
        <f>IF(N560="snížená",J560,0)</f>
        <v>0</v>
      </c>
      <c r="BG560" s="232">
        <f>IF(N560="zákl. přenesená",J560,0)</f>
        <v>0</v>
      </c>
      <c r="BH560" s="232">
        <f>IF(N560="sníž. přenesená",J560,0)</f>
        <v>0</v>
      </c>
      <c r="BI560" s="232">
        <f>IF(N560="nulová",J560,0)</f>
        <v>0</v>
      </c>
      <c r="BJ560" s="19" t="s">
        <v>89</v>
      </c>
      <c r="BK560" s="232">
        <f>ROUND(I560*H560,2)</f>
        <v>0</v>
      </c>
      <c r="BL560" s="19" t="s">
        <v>146</v>
      </c>
      <c r="BM560" s="231" t="s">
        <v>1253</v>
      </c>
    </row>
    <row r="561" s="13" customFormat="1">
      <c r="A561" s="13"/>
      <c r="B561" s="233"/>
      <c r="C561" s="234"/>
      <c r="D561" s="235" t="s">
        <v>148</v>
      </c>
      <c r="E561" s="236" t="s">
        <v>1</v>
      </c>
      <c r="F561" s="237" t="s">
        <v>1254</v>
      </c>
      <c r="G561" s="234"/>
      <c r="H561" s="236" t="s">
        <v>1</v>
      </c>
      <c r="I561" s="238"/>
      <c r="J561" s="234"/>
      <c r="K561" s="234"/>
      <c r="L561" s="239"/>
      <c r="M561" s="240"/>
      <c r="N561" s="241"/>
      <c r="O561" s="241"/>
      <c r="P561" s="241"/>
      <c r="Q561" s="241"/>
      <c r="R561" s="241"/>
      <c r="S561" s="241"/>
      <c r="T561" s="242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43" t="s">
        <v>148</v>
      </c>
      <c r="AU561" s="243" t="s">
        <v>157</v>
      </c>
      <c r="AV561" s="13" t="s">
        <v>89</v>
      </c>
      <c r="AW561" s="13" t="s">
        <v>36</v>
      </c>
      <c r="AX561" s="13" t="s">
        <v>81</v>
      </c>
      <c r="AY561" s="243" t="s">
        <v>139</v>
      </c>
    </row>
    <row r="562" s="13" customFormat="1">
      <c r="A562" s="13"/>
      <c r="B562" s="233"/>
      <c r="C562" s="234"/>
      <c r="D562" s="235" t="s">
        <v>148</v>
      </c>
      <c r="E562" s="236" t="s">
        <v>1</v>
      </c>
      <c r="F562" s="237" t="s">
        <v>1249</v>
      </c>
      <c r="G562" s="234"/>
      <c r="H562" s="236" t="s">
        <v>1</v>
      </c>
      <c r="I562" s="238"/>
      <c r="J562" s="234"/>
      <c r="K562" s="234"/>
      <c r="L562" s="239"/>
      <c r="M562" s="240"/>
      <c r="N562" s="241"/>
      <c r="O562" s="241"/>
      <c r="P562" s="241"/>
      <c r="Q562" s="241"/>
      <c r="R562" s="241"/>
      <c r="S562" s="241"/>
      <c r="T562" s="242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43" t="s">
        <v>148</v>
      </c>
      <c r="AU562" s="243" t="s">
        <v>157</v>
      </c>
      <c r="AV562" s="13" t="s">
        <v>89</v>
      </c>
      <c r="AW562" s="13" t="s">
        <v>36</v>
      </c>
      <c r="AX562" s="13" t="s">
        <v>81</v>
      </c>
      <c r="AY562" s="243" t="s">
        <v>139</v>
      </c>
    </row>
    <row r="563" s="14" customFormat="1">
      <c r="A563" s="14"/>
      <c r="B563" s="244"/>
      <c r="C563" s="245"/>
      <c r="D563" s="235" t="s">
        <v>148</v>
      </c>
      <c r="E563" s="246" t="s">
        <v>1</v>
      </c>
      <c r="F563" s="247" t="s">
        <v>1255</v>
      </c>
      <c r="G563" s="245"/>
      <c r="H563" s="248">
        <v>394.31999999999999</v>
      </c>
      <c r="I563" s="249"/>
      <c r="J563" s="245"/>
      <c r="K563" s="245"/>
      <c r="L563" s="250"/>
      <c r="M563" s="251"/>
      <c r="N563" s="252"/>
      <c r="O563" s="252"/>
      <c r="P563" s="252"/>
      <c r="Q563" s="252"/>
      <c r="R563" s="252"/>
      <c r="S563" s="252"/>
      <c r="T563" s="253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T563" s="254" t="s">
        <v>148</v>
      </c>
      <c r="AU563" s="254" t="s">
        <v>157</v>
      </c>
      <c r="AV563" s="14" t="s">
        <v>91</v>
      </c>
      <c r="AW563" s="14" t="s">
        <v>36</v>
      </c>
      <c r="AX563" s="14" t="s">
        <v>89</v>
      </c>
      <c r="AY563" s="254" t="s">
        <v>139</v>
      </c>
    </row>
    <row r="564" s="2" customFormat="1" ht="24.15" customHeight="1">
      <c r="A564" s="40"/>
      <c r="B564" s="41"/>
      <c r="C564" s="220" t="s">
        <v>464</v>
      </c>
      <c r="D564" s="220" t="s">
        <v>141</v>
      </c>
      <c r="E564" s="221" t="s">
        <v>1256</v>
      </c>
      <c r="F564" s="222" t="s">
        <v>1257</v>
      </c>
      <c r="G564" s="223" t="s">
        <v>299</v>
      </c>
      <c r="H564" s="224">
        <v>24.645</v>
      </c>
      <c r="I564" s="225"/>
      <c r="J564" s="226">
        <f>ROUND(I564*H564,2)</f>
        <v>0</v>
      </c>
      <c r="K564" s="222" t="s">
        <v>145</v>
      </c>
      <c r="L564" s="46"/>
      <c r="M564" s="227" t="s">
        <v>1</v>
      </c>
      <c r="N564" s="228" t="s">
        <v>46</v>
      </c>
      <c r="O564" s="93"/>
      <c r="P564" s="229">
        <f>O564*H564</f>
        <v>0</v>
      </c>
      <c r="Q564" s="229">
        <v>0</v>
      </c>
      <c r="R564" s="229">
        <f>Q564*H564</f>
        <v>0</v>
      </c>
      <c r="S564" s="229">
        <v>0</v>
      </c>
      <c r="T564" s="230">
        <f>S564*H564</f>
        <v>0</v>
      </c>
      <c r="U564" s="40"/>
      <c r="V564" s="40"/>
      <c r="W564" s="40"/>
      <c r="X564" s="40"/>
      <c r="Y564" s="40"/>
      <c r="Z564" s="40"/>
      <c r="AA564" s="40"/>
      <c r="AB564" s="40"/>
      <c r="AC564" s="40"/>
      <c r="AD564" s="40"/>
      <c r="AE564" s="40"/>
      <c r="AR564" s="231" t="s">
        <v>146</v>
      </c>
      <c r="AT564" s="231" t="s">
        <v>141</v>
      </c>
      <c r="AU564" s="231" t="s">
        <v>157</v>
      </c>
      <c r="AY564" s="19" t="s">
        <v>139</v>
      </c>
      <c r="BE564" s="232">
        <f>IF(N564="základní",J564,0)</f>
        <v>0</v>
      </c>
      <c r="BF564" s="232">
        <f>IF(N564="snížená",J564,0)</f>
        <v>0</v>
      </c>
      <c r="BG564" s="232">
        <f>IF(N564="zákl. přenesená",J564,0)</f>
        <v>0</v>
      </c>
      <c r="BH564" s="232">
        <f>IF(N564="sníž. přenesená",J564,0)</f>
        <v>0</v>
      </c>
      <c r="BI564" s="232">
        <f>IF(N564="nulová",J564,0)</f>
        <v>0</v>
      </c>
      <c r="BJ564" s="19" t="s">
        <v>89</v>
      </c>
      <c r="BK564" s="232">
        <f>ROUND(I564*H564,2)</f>
        <v>0</v>
      </c>
      <c r="BL564" s="19" t="s">
        <v>146</v>
      </c>
      <c r="BM564" s="231" t="s">
        <v>1258</v>
      </c>
    </row>
    <row r="565" s="13" customFormat="1">
      <c r="A565" s="13"/>
      <c r="B565" s="233"/>
      <c r="C565" s="234"/>
      <c r="D565" s="235" t="s">
        <v>148</v>
      </c>
      <c r="E565" s="236" t="s">
        <v>1</v>
      </c>
      <c r="F565" s="237" t="s">
        <v>1240</v>
      </c>
      <c r="G565" s="234"/>
      <c r="H565" s="236" t="s">
        <v>1</v>
      </c>
      <c r="I565" s="238"/>
      <c r="J565" s="234"/>
      <c r="K565" s="234"/>
      <c r="L565" s="239"/>
      <c r="M565" s="240"/>
      <c r="N565" s="241"/>
      <c r="O565" s="241"/>
      <c r="P565" s="241"/>
      <c r="Q565" s="241"/>
      <c r="R565" s="241"/>
      <c r="S565" s="241"/>
      <c r="T565" s="242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43" t="s">
        <v>148</v>
      </c>
      <c r="AU565" s="243" t="s">
        <v>157</v>
      </c>
      <c r="AV565" s="13" t="s">
        <v>89</v>
      </c>
      <c r="AW565" s="13" t="s">
        <v>36</v>
      </c>
      <c r="AX565" s="13" t="s">
        <v>81</v>
      </c>
      <c r="AY565" s="243" t="s">
        <v>139</v>
      </c>
    </row>
    <row r="566" s="13" customFormat="1">
      <c r="A566" s="13"/>
      <c r="B566" s="233"/>
      <c r="C566" s="234"/>
      <c r="D566" s="235" t="s">
        <v>148</v>
      </c>
      <c r="E566" s="236" t="s">
        <v>1</v>
      </c>
      <c r="F566" s="237" t="s">
        <v>1241</v>
      </c>
      <c r="G566" s="234"/>
      <c r="H566" s="236" t="s">
        <v>1</v>
      </c>
      <c r="I566" s="238"/>
      <c r="J566" s="234"/>
      <c r="K566" s="234"/>
      <c r="L566" s="239"/>
      <c r="M566" s="240"/>
      <c r="N566" s="241"/>
      <c r="O566" s="241"/>
      <c r="P566" s="241"/>
      <c r="Q566" s="241"/>
      <c r="R566" s="241"/>
      <c r="S566" s="241"/>
      <c r="T566" s="242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43" t="s">
        <v>148</v>
      </c>
      <c r="AU566" s="243" t="s">
        <v>157</v>
      </c>
      <c r="AV566" s="13" t="s">
        <v>89</v>
      </c>
      <c r="AW566" s="13" t="s">
        <v>36</v>
      </c>
      <c r="AX566" s="13" t="s">
        <v>81</v>
      </c>
      <c r="AY566" s="243" t="s">
        <v>139</v>
      </c>
    </row>
    <row r="567" s="14" customFormat="1">
      <c r="A567" s="14"/>
      <c r="B567" s="244"/>
      <c r="C567" s="245"/>
      <c r="D567" s="235" t="s">
        <v>148</v>
      </c>
      <c r="E567" s="246" t="s">
        <v>1</v>
      </c>
      <c r="F567" s="247" t="s">
        <v>1242</v>
      </c>
      <c r="G567" s="245"/>
      <c r="H567" s="248">
        <v>7.9480000000000004</v>
      </c>
      <c r="I567" s="249"/>
      <c r="J567" s="245"/>
      <c r="K567" s="245"/>
      <c r="L567" s="250"/>
      <c r="M567" s="251"/>
      <c r="N567" s="252"/>
      <c r="O567" s="252"/>
      <c r="P567" s="252"/>
      <c r="Q567" s="252"/>
      <c r="R567" s="252"/>
      <c r="S567" s="252"/>
      <c r="T567" s="253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254" t="s">
        <v>148</v>
      </c>
      <c r="AU567" s="254" t="s">
        <v>157</v>
      </c>
      <c r="AV567" s="14" t="s">
        <v>91</v>
      </c>
      <c r="AW567" s="14" t="s">
        <v>36</v>
      </c>
      <c r="AX567" s="14" t="s">
        <v>81</v>
      </c>
      <c r="AY567" s="254" t="s">
        <v>139</v>
      </c>
    </row>
    <row r="568" s="13" customFormat="1">
      <c r="A568" s="13"/>
      <c r="B568" s="233"/>
      <c r="C568" s="234"/>
      <c r="D568" s="235" t="s">
        <v>148</v>
      </c>
      <c r="E568" s="236" t="s">
        <v>1</v>
      </c>
      <c r="F568" s="237" t="s">
        <v>1243</v>
      </c>
      <c r="G568" s="234"/>
      <c r="H568" s="236" t="s">
        <v>1</v>
      </c>
      <c r="I568" s="238"/>
      <c r="J568" s="234"/>
      <c r="K568" s="234"/>
      <c r="L568" s="239"/>
      <c r="M568" s="240"/>
      <c r="N568" s="241"/>
      <c r="O568" s="241"/>
      <c r="P568" s="241"/>
      <c r="Q568" s="241"/>
      <c r="R568" s="241"/>
      <c r="S568" s="241"/>
      <c r="T568" s="242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43" t="s">
        <v>148</v>
      </c>
      <c r="AU568" s="243" t="s">
        <v>157</v>
      </c>
      <c r="AV568" s="13" t="s">
        <v>89</v>
      </c>
      <c r="AW568" s="13" t="s">
        <v>36</v>
      </c>
      <c r="AX568" s="13" t="s">
        <v>81</v>
      </c>
      <c r="AY568" s="243" t="s">
        <v>139</v>
      </c>
    </row>
    <row r="569" s="14" customFormat="1">
      <c r="A569" s="14"/>
      <c r="B569" s="244"/>
      <c r="C569" s="245"/>
      <c r="D569" s="235" t="s">
        <v>148</v>
      </c>
      <c r="E569" s="246" t="s">
        <v>1</v>
      </c>
      <c r="F569" s="247" t="s">
        <v>1244</v>
      </c>
      <c r="G569" s="245"/>
      <c r="H569" s="248">
        <v>1.984</v>
      </c>
      <c r="I569" s="249"/>
      <c r="J569" s="245"/>
      <c r="K569" s="245"/>
      <c r="L569" s="250"/>
      <c r="M569" s="251"/>
      <c r="N569" s="252"/>
      <c r="O569" s="252"/>
      <c r="P569" s="252"/>
      <c r="Q569" s="252"/>
      <c r="R569" s="252"/>
      <c r="S569" s="252"/>
      <c r="T569" s="253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T569" s="254" t="s">
        <v>148</v>
      </c>
      <c r="AU569" s="254" t="s">
        <v>157</v>
      </c>
      <c r="AV569" s="14" t="s">
        <v>91</v>
      </c>
      <c r="AW569" s="14" t="s">
        <v>36</v>
      </c>
      <c r="AX569" s="14" t="s">
        <v>81</v>
      </c>
      <c r="AY569" s="254" t="s">
        <v>139</v>
      </c>
    </row>
    <row r="570" s="13" customFormat="1">
      <c r="A570" s="13"/>
      <c r="B570" s="233"/>
      <c r="C570" s="234"/>
      <c r="D570" s="235" t="s">
        <v>148</v>
      </c>
      <c r="E570" s="236" t="s">
        <v>1</v>
      </c>
      <c r="F570" s="237" t="s">
        <v>1245</v>
      </c>
      <c r="G570" s="234"/>
      <c r="H570" s="236" t="s">
        <v>1</v>
      </c>
      <c r="I570" s="238"/>
      <c r="J570" s="234"/>
      <c r="K570" s="234"/>
      <c r="L570" s="239"/>
      <c r="M570" s="240"/>
      <c r="N570" s="241"/>
      <c r="O570" s="241"/>
      <c r="P570" s="241"/>
      <c r="Q570" s="241"/>
      <c r="R570" s="241"/>
      <c r="S570" s="241"/>
      <c r="T570" s="242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43" t="s">
        <v>148</v>
      </c>
      <c r="AU570" s="243" t="s">
        <v>157</v>
      </c>
      <c r="AV570" s="13" t="s">
        <v>89</v>
      </c>
      <c r="AW570" s="13" t="s">
        <v>36</v>
      </c>
      <c r="AX570" s="13" t="s">
        <v>81</v>
      </c>
      <c r="AY570" s="243" t="s">
        <v>139</v>
      </c>
    </row>
    <row r="571" s="14" customFormat="1">
      <c r="A571" s="14"/>
      <c r="B571" s="244"/>
      <c r="C571" s="245"/>
      <c r="D571" s="235" t="s">
        <v>148</v>
      </c>
      <c r="E571" s="246" t="s">
        <v>1</v>
      </c>
      <c r="F571" s="247" t="s">
        <v>1246</v>
      </c>
      <c r="G571" s="245"/>
      <c r="H571" s="248">
        <v>12.138</v>
      </c>
      <c r="I571" s="249"/>
      <c r="J571" s="245"/>
      <c r="K571" s="245"/>
      <c r="L571" s="250"/>
      <c r="M571" s="251"/>
      <c r="N571" s="252"/>
      <c r="O571" s="252"/>
      <c r="P571" s="252"/>
      <c r="Q571" s="252"/>
      <c r="R571" s="252"/>
      <c r="S571" s="252"/>
      <c r="T571" s="253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T571" s="254" t="s">
        <v>148</v>
      </c>
      <c r="AU571" s="254" t="s">
        <v>157</v>
      </c>
      <c r="AV571" s="14" t="s">
        <v>91</v>
      </c>
      <c r="AW571" s="14" t="s">
        <v>36</v>
      </c>
      <c r="AX571" s="14" t="s">
        <v>81</v>
      </c>
      <c r="AY571" s="254" t="s">
        <v>139</v>
      </c>
    </row>
    <row r="572" s="13" customFormat="1">
      <c r="A572" s="13"/>
      <c r="B572" s="233"/>
      <c r="C572" s="234"/>
      <c r="D572" s="235" t="s">
        <v>148</v>
      </c>
      <c r="E572" s="236" t="s">
        <v>1</v>
      </c>
      <c r="F572" s="237" t="s">
        <v>1247</v>
      </c>
      <c r="G572" s="234"/>
      <c r="H572" s="236" t="s">
        <v>1</v>
      </c>
      <c r="I572" s="238"/>
      <c r="J572" s="234"/>
      <c r="K572" s="234"/>
      <c r="L572" s="239"/>
      <c r="M572" s="240"/>
      <c r="N572" s="241"/>
      <c r="O572" s="241"/>
      <c r="P572" s="241"/>
      <c r="Q572" s="241"/>
      <c r="R572" s="241"/>
      <c r="S572" s="241"/>
      <c r="T572" s="242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43" t="s">
        <v>148</v>
      </c>
      <c r="AU572" s="243" t="s">
        <v>157</v>
      </c>
      <c r="AV572" s="13" t="s">
        <v>89</v>
      </c>
      <c r="AW572" s="13" t="s">
        <v>36</v>
      </c>
      <c r="AX572" s="13" t="s">
        <v>81</v>
      </c>
      <c r="AY572" s="243" t="s">
        <v>139</v>
      </c>
    </row>
    <row r="573" s="14" customFormat="1">
      <c r="A573" s="14"/>
      <c r="B573" s="244"/>
      <c r="C573" s="245"/>
      <c r="D573" s="235" t="s">
        <v>148</v>
      </c>
      <c r="E573" s="246" t="s">
        <v>1</v>
      </c>
      <c r="F573" s="247" t="s">
        <v>1248</v>
      </c>
      <c r="G573" s="245"/>
      <c r="H573" s="248">
        <v>2.5750000000000002</v>
      </c>
      <c r="I573" s="249"/>
      <c r="J573" s="245"/>
      <c r="K573" s="245"/>
      <c r="L573" s="250"/>
      <c r="M573" s="251"/>
      <c r="N573" s="252"/>
      <c r="O573" s="252"/>
      <c r="P573" s="252"/>
      <c r="Q573" s="252"/>
      <c r="R573" s="252"/>
      <c r="S573" s="252"/>
      <c r="T573" s="253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254" t="s">
        <v>148</v>
      </c>
      <c r="AU573" s="254" t="s">
        <v>157</v>
      </c>
      <c r="AV573" s="14" t="s">
        <v>91</v>
      </c>
      <c r="AW573" s="14" t="s">
        <v>36</v>
      </c>
      <c r="AX573" s="14" t="s">
        <v>81</v>
      </c>
      <c r="AY573" s="254" t="s">
        <v>139</v>
      </c>
    </row>
    <row r="574" s="15" customFormat="1">
      <c r="A574" s="15"/>
      <c r="B574" s="255"/>
      <c r="C574" s="256"/>
      <c r="D574" s="235" t="s">
        <v>148</v>
      </c>
      <c r="E574" s="257" t="s">
        <v>1</v>
      </c>
      <c r="F574" s="258" t="s">
        <v>151</v>
      </c>
      <c r="G574" s="256"/>
      <c r="H574" s="259">
        <v>24.645</v>
      </c>
      <c r="I574" s="260"/>
      <c r="J574" s="256"/>
      <c r="K574" s="256"/>
      <c r="L574" s="261"/>
      <c r="M574" s="262"/>
      <c r="N574" s="263"/>
      <c r="O574" s="263"/>
      <c r="P574" s="263"/>
      <c r="Q574" s="263"/>
      <c r="R574" s="263"/>
      <c r="S574" s="263"/>
      <c r="T574" s="264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T574" s="265" t="s">
        <v>148</v>
      </c>
      <c r="AU574" s="265" t="s">
        <v>157</v>
      </c>
      <c r="AV574" s="15" t="s">
        <v>146</v>
      </c>
      <c r="AW574" s="15" t="s">
        <v>36</v>
      </c>
      <c r="AX574" s="15" t="s">
        <v>89</v>
      </c>
      <c r="AY574" s="265" t="s">
        <v>139</v>
      </c>
    </row>
    <row r="575" s="12" customFormat="1" ht="22.8" customHeight="1">
      <c r="A575" s="12"/>
      <c r="B575" s="204"/>
      <c r="C575" s="205"/>
      <c r="D575" s="206" t="s">
        <v>80</v>
      </c>
      <c r="E575" s="218" t="s">
        <v>157</v>
      </c>
      <c r="F575" s="218" t="s">
        <v>1259</v>
      </c>
      <c r="G575" s="205"/>
      <c r="H575" s="205"/>
      <c r="I575" s="208"/>
      <c r="J575" s="219">
        <f>BK575</f>
        <v>0</v>
      </c>
      <c r="K575" s="205"/>
      <c r="L575" s="210"/>
      <c r="M575" s="211"/>
      <c r="N575" s="212"/>
      <c r="O575" s="212"/>
      <c r="P575" s="213">
        <f>SUM(P576:P605)</f>
        <v>0</v>
      </c>
      <c r="Q575" s="212"/>
      <c r="R575" s="213">
        <f>SUM(R576:R605)</f>
        <v>4.38529605</v>
      </c>
      <c r="S575" s="212"/>
      <c r="T575" s="214">
        <f>SUM(T576:T605)</f>
        <v>0</v>
      </c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R575" s="215" t="s">
        <v>89</v>
      </c>
      <c r="AT575" s="216" t="s">
        <v>80</v>
      </c>
      <c r="AU575" s="216" t="s">
        <v>89</v>
      </c>
      <c r="AY575" s="215" t="s">
        <v>139</v>
      </c>
      <c r="BK575" s="217">
        <f>SUM(BK576:BK605)</f>
        <v>0</v>
      </c>
    </row>
    <row r="576" s="2" customFormat="1" ht="24.15" customHeight="1">
      <c r="A576" s="40"/>
      <c r="B576" s="41"/>
      <c r="C576" s="220" t="s">
        <v>469</v>
      </c>
      <c r="D576" s="220" t="s">
        <v>141</v>
      </c>
      <c r="E576" s="221" t="s">
        <v>1260</v>
      </c>
      <c r="F576" s="222" t="s">
        <v>1261</v>
      </c>
      <c r="G576" s="223" t="s">
        <v>203</v>
      </c>
      <c r="H576" s="224">
        <v>0.10299999999999999</v>
      </c>
      <c r="I576" s="225"/>
      <c r="J576" s="226">
        <f>ROUND(I576*H576,2)</f>
        <v>0</v>
      </c>
      <c r="K576" s="222" t="s">
        <v>145</v>
      </c>
      <c r="L576" s="46"/>
      <c r="M576" s="227" t="s">
        <v>1</v>
      </c>
      <c r="N576" s="228" t="s">
        <v>46</v>
      </c>
      <c r="O576" s="93"/>
      <c r="P576" s="229">
        <f>O576*H576</f>
        <v>0</v>
      </c>
      <c r="Q576" s="229">
        <v>2.39757</v>
      </c>
      <c r="R576" s="229">
        <f>Q576*H576</f>
        <v>0.24694970999999999</v>
      </c>
      <c r="S576" s="229">
        <v>0</v>
      </c>
      <c r="T576" s="230">
        <f>S576*H576</f>
        <v>0</v>
      </c>
      <c r="U576" s="40"/>
      <c r="V576" s="40"/>
      <c r="W576" s="40"/>
      <c r="X576" s="40"/>
      <c r="Y576" s="40"/>
      <c r="Z576" s="40"/>
      <c r="AA576" s="40"/>
      <c r="AB576" s="40"/>
      <c r="AC576" s="40"/>
      <c r="AD576" s="40"/>
      <c r="AE576" s="40"/>
      <c r="AR576" s="231" t="s">
        <v>146</v>
      </c>
      <c r="AT576" s="231" t="s">
        <v>141</v>
      </c>
      <c r="AU576" s="231" t="s">
        <v>91</v>
      </c>
      <c r="AY576" s="19" t="s">
        <v>139</v>
      </c>
      <c r="BE576" s="232">
        <f>IF(N576="základní",J576,0)</f>
        <v>0</v>
      </c>
      <c r="BF576" s="232">
        <f>IF(N576="snížená",J576,0)</f>
        <v>0</v>
      </c>
      <c r="BG576" s="232">
        <f>IF(N576="zákl. přenesená",J576,0)</f>
        <v>0</v>
      </c>
      <c r="BH576" s="232">
        <f>IF(N576="sníž. přenesená",J576,0)</f>
        <v>0</v>
      </c>
      <c r="BI576" s="232">
        <f>IF(N576="nulová",J576,0)</f>
        <v>0</v>
      </c>
      <c r="BJ576" s="19" t="s">
        <v>89</v>
      </c>
      <c r="BK576" s="232">
        <f>ROUND(I576*H576,2)</f>
        <v>0</v>
      </c>
      <c r="BL576" s="19" t="s">
        <v>146</v>
      </c>
      <c r="BM576" s="231" t="s">
        <v>1262</v>
      </c>
    </row>
    <row r="577" s="2" customFormat="1">
      <c r="A577" s="40"/>
      <c r="B577" s="41"/>
      <c r="C577" s="42"/>
      <c r="D577" s="235" t="s">
        <v>306</v>
      </c>
      <c r="E577" s="42"/>
      <c r="F577" s="277" t="s">
        <v>1263</v>
      </c>
      <c r="G577" s="42"/>
      <c r="H577" s="42"/>
      <c r="I577" s="278"/>
      <c r="J577" s="42"/>
      <c r="K577" s="42"/>
      <c r="L577" s="46"/>
      <c r="M577" s="279"/>
      <c r="N577" s="280"/>
      <c r="O577" s="93"/>
      <c r="P577" s="93"/>
      <c r="Q577" s="93"/>
      <c r="R577" s="93"/>
      <c r="S577" s="93"/>
      <c r="T577" s="94"/>
      <c r="U577" s="40"/>
      <c r="V577" s="40"/>
      <c r="W577" s="40"/>
      <c r="X577" s="40"/>
      <c r="Y577" s="40"/>
      <c r="Z577" s="40"/>
      <c r="AA577" s="40"/>
      <c r="AB577" s="40"/>
      <c r="AC577" s="40"/>
      <c r="AD577" s="40"/>
      <c r="AE577" s="40"/>
      <c r="AT577" s="19" t="s">
        <v>306</v>
      </c>
      <c r="AU577" s="19" t="s">
        <v>91</v>
      </c>
    </row>
    <row r="578" s="13" customFormat="1">
      <c r="A578" s="13"/>
      <c r="B578" s="233"/>
      <c r="C578" s="234"/>
      <c r="D578" s="235" t="s">
        <v>148</v>
      </c>
      <c r="E578" s="236" t="s">
        <v>1</v>
      </c>
      <c r="F578" s="237" t="s">
        <v>1264</v>
      </c>
      <c r="G578" s="234"/>
      <c r="H578" s="236" t="s">
        <v>1</v>
      </c>
      <c r="I578" s="238"/>
      <c r="J578" s="234"/>
      <c r="K578" s="234"/>
      <c r="L578" s="239"/>
      <c r="M578" s="240"/>
      <c r="N578" s="241"/>
      <c r="O578" s="241"/>
      <c r="P578" s="241"/>
      <c r="Q578" s="241"/>
      <c r="R578" s="241"/>
      <c r="S578" s="241"/>
      <c r="T578" s="242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43" t="s">
        <v>148</v>
      </c>
      <c r="AU578" s="243" t="s">
        <v>91</v>
      </c>
      <c r="AV578" s="13" t="s">
        <v>89</v>
      </c>
      <c r="AW578" s="13" t="s">
        <v>36</v>
      </c>
      <c r="AX578" s="13" t="s">
        <v>81</v>
      </c>
      <c r="AY578" s="243" t="s">
        <v>139</v>
      </c>
    </row>
    <row r="579" s="13" customFormat="1">
      <c r="A579" s="13"/>
      <c r="B579" s="233"/>
      <c r="C579" s="234"/>
      <c r="D579" s="235" t="s">
        <v>148</v>
      </c>
      <c r="E579" s="236" t="s">
        <v>1</v>
      </c>
      <c r="F579" s="237" t="s">
        <v>1016</v>
      </c>
      <c r="G579" s="234"/>
      <c r="H579" s="236" t="s">
        <v>1</v>
      </c>
      <c r="I579" s="238"/>
      <c r="J579" s="234"/>
      <c r="K579" s="234"/>
      <c r="L579" s="239"/>
      <c r="M579" s="240"/>
      <c r="N579" s="241"/>
      <c r="O579" s="241"/>
      <c r="P579" s="241"/>
      <c r="Q579" s="241"/>
      <c r="R579" s="241"/>
      <c r="S579" s="241"/>
      <c r="T579" s="242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243" t="s">
        <v>148</v>
      </c>
      <c r="AU579" s="243" t="s">
        <v>91</v>
      </c>
      <c r="AV579" s="13" t="s">
        <v>89</v>
      </c>
      <c r="AW579" s="13" t="s">
        <v>36</v>
      </c>
      <c r="AX579" s="13" t="s">
        <v>81</v>
      </c>
      <c r="AY579" s="243" t="s">
        <v>139</v>
      </c>
    </row>
    <row r="580" s="13" customFormat="1">
      <c r="A580" s="13"/>
      <c r="B580" s="233"/>
      <c r="C580" s="234"/>
      <c r="D580" s="235" t="s">
        <v>148</v>
      </c>
      <c r="E580" s="236" t="s">
        <v>1</v>
      </c>
      <c r="F580" s="237" t="s">
        <v>1265</v>
      </c>
      <c r="G580" s="234"/>
      <c r="H580" s="236" t="s">
        <v>1</v>
      </c>
      <c r="I580" s="238"/>
      <c r="J580" s="234"/>
      <c r="K580" s="234"/>
      <c r="L580" s="239"/>
      <c r="M580" s="240"/>
      <c r="N580" s="241"/>
      <c r="O580" s="241"/>
      <c r="P580" s="241"/>
      <c r="Q580" s="241"/>
      <c r="R580" s="241"/>
      <c r="S580" s="241"/>
      <c r="T580" s="242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43" t="s">
        <v>148</v>
      </c>
      <c r="AU580" s="243" t="s">
        <v>91</v>
      </c>
      <c r="AV580" s="13" t="s">
        <v>89</v>
      </c>
      <c r="AW580" s="13" t="s">
        <v>36</v>
      </c>
      <c r="AX580" s="13" t="s">
        <v>81</v>
      </c>
      <c r="AY580" s="243" t="s">
        <v>139</v>
      </c>
    </row>
    <row r="581" s="14" customFormat="1">
      <c r="A581" s="14"/>
      <c r="B581" s="244"/>
      <c r="C581" s="245"/>
      <c r="D581" s="235" t="s">
        <v>148</v>
      </c>
      <c r="E581" s="246" t="s">
        <v>1</v>
      </c>
      <c r="F581" s="247" t="s">
        <v>1266</v>
      </c>
      <c r="G581" s="245"/>
      <c r="H581" s="248">
        <v>0.10299999999999999</v>
      </c>
      <c r="I581" s="249"/>
      <c r="J581" s="245"/>
      <c r="K581" s="245"/>
      <c r="L581" s="250"/>
      <c r="M581" s="251"/>
      <c r="N581" s="252"/>
      <c r="O581" s="252"/>
      <c r="P581" s="252"/>
      <c r="Q581" s="252"/>
      <c r="R581" s="252"/>
      <c r="S581" s="252"/>
      <c r="T581" s="253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54" t="s">
        <v>148</v>
      </c>
      <c r="AU581" s="254" t="s">
        <v>91</v>
      </c>
      <c r="AV581" s="14" t="s">
        <v>91</v>
      </c>
      <c r="AW581" s="14" t="s">
        <v>36</v>
      </c>
      <c r="AX581" s="14" t="s">
        <v>81</v>
      </c>
      <c r="AY581" s="254" t="s">
        <v>139</v>
      </c>
    </row>
    <row r="582" s="15" customFormat="1">
      <c r="A582" s="15"/>
      <c r="B582" s="255"/>
      <c r="C582" s="256"/>
      <c r="D582" s="235" t="s">
        <v>148</v>
      </c>
      <c r="E582" s="257" t="s">
        <v>1</v>
      </c>
      <c r="F582" s="258" t="s">
        <v>151</v>
      </c>
      <c r="G582" s="256"/>
      <c r="H582" s="259">
        <v>0.10299999999999999</v>
      </c>
      <c r="I582" s="260"/>
      <c r="J582" s="256"/>
      <c r="K582" s="256"/>
      <c r="L582" s="261"/>
      <c r="M582" s="262"/>
      <c r="N582" s="263"/>
      <c r="O582" s="263"/>
      <c r="P582" s="263"/>
      <c r="Q582" s="263"/>
      <c r="R582" s="263"/>
      <c r="S582" s="263"/>
      <c r="T582" s="264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T582" s="265" t="s">
        <v>148</v>
      </c>
      <c r="AU582" s="265" t="s">
        <v>91</v>
      </c>
      <c r="AV582" s="15" t="s">
        <v>146</v>
      </c>
      <c r="AW582" s="15" t="s">
        <v>36</v>
      </c>
      <c r="AX582" s="15" t="s">
        <v>89</v>
      </c>
      <c r="AY582" s="265" t="s">
        <v>139</v>
      </c>
    </row>
    <row r="583" s="2" customFormat="1" ht="24.15" customHeight="1">
      <c r="A583" s="40"/>
      <c r="B583" s="41"/>
      <c r="C583" s="220" t="s">
        <v>474</v>
      </c>
      <c r="D583" s="220" t="s">
        <v>141</v>
      </c>
      <c r="E583" s="221" t="s">
        <v>1267</v>
      </c>
      <c r="F583" s="222" t="s">
        <v>1268</v>
      </c>
      <c r="G583" s="223" t="s">
        <v>263</v>
      </c>
      <c r="H583" s="224">
        <v>2.8799999999999999</v>
      </c>
      <c r="I583" s="225"/>
      <c r="J583" s="226">
        <f>ROUND(I583*H583,2)</f>
        <v>0</v>
      </c>
      <c r="K583" s="222" t="s">
        <v>145</v>
      </c>
      <c r="L583" s="46"/>
      <c r="M583" s="227" t="s">
        <v>1</v>
      </c>
      <c r="N583" s="228" t="s">
        <v>46</v>
      </c>
      <c r="O583" s="93"/>
      <c r="P583" s="229">
        <f>O583*H583</f>
        <v>0</v>
      </c>
      <c r="Q583" s="229">
        <v>0.028570000000000002</v>
      </c>
      <c r="R583" s="229">
        <f>Q583*H583</f>
        <v>0.082281599999999996</v>
      </c>
      <c r="S583" s="229">
        <v>0</v>
      </c>
      <c r="T583" s="230">
        <f>S583*H583</f>
        <v>0</v>
      </c>
      <c r="U583" s="40"/>
      <c r="V583" s="40"/>
      <c r="W583" s="40"/>
      <c r="X583" s="40"/>
      <c r="Y583" s="40"/>
      <c r="Z583" s="40"/>
      <c r="AA583" s="40"/>
      <c r="AB583" s="40"/>
      <c r="AC583" s="40"/>
      <c r="AD583" s="40"/>
      <c r="AE583" s="40"/>
      <c r="AR583" s="231" t="s">
        <v>146</v>
      </c>
      <c r="AT583" s="231" t="s">
        <v>141</v>
      </c>
      <c r="AU583" s="231" t="s">
        <v>91</v>
      </c>
      <c r="AY583" s="19" t="s">
        <v>139</v>
      </c>
      <c r="BE583" s="232">
        <f>IF(N583="základní",J583,0)</f>
        <v>0</v>
      </c>
      <c r="BF583" s="232">
        <f>IF(N583="snížená",J583,0)</f>
        <v>0</v>
      </c>
      <c r="BG583" s="232">
        <f>IF(N583="zákl. přenesená",J583,0)</f>
        <v>0</v>
      </c>
      <c r="BH583" s="232">
        <f>IF(N583="sníž. přenesená",J583,0)</f>
        <v>0</v>
      </c>
      <c r="BI583" s="232">
        <f>IF(N583="nulová",J583,0)</f>
        <v>0</v>
      </c>
      <c r="BJ583" s="19" t="s">
        <v>89</v>
      </c>
      <c r="BK583" s="232">
        <f>ROUND(I583*H583,2)</f>
        <v>0</v>
      </c>
      <c r="BL583" s="19" t="s">
        <v>146</v>
      </c>
      <c r="BM583" s="231" t="s">
        <v>1269</v>
      </c>
    </row>
    <row r="584" s="13" customFormat="1">
      <c r="A584" s="13"/>
      <c r="B584" s="233"/>
      <c r="C584" s="234"/>
      <c r="D584" s="235" t="s">
        <v>148</v>
      </c>
      <c r="E584" s="236" t="s">
        <v>1</v>
      </c>
      <c r="F584" s="237" t="s">
        <v>1264</v>
      </c>
      <c r="G584" s="234"/>
      <c r="H584" s="236" t="s">
        <v>1</v>
      </c>
      <c r="I584" s="238"/>
      <c r="J584" s="234"/>
      <c r="K584" s="234"/>
      <c r="L584" s="239"/>
      <c r="M584" s="240"/>
      <c r="N584" s="241"/>
      <c r="O584" s="241"/>
      <c r="P584" s="241"/>
      <c r="Q584" s="241"/>
      <c r="R584" s="241"/>
      <c r="S584" s="241"/>
      <c r="T584" s="242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43" t="s">
        <v>148</v>
      </c>
      <c r="AU584" s="243" t="s">
        <v>91</v>
      </c>
      <c r="AV584" s="13" t="s">
        <v>89</v>
      </c>
      <c r="AW584" s="13" t="s">
        <v>36</v>
      </c>
      <c r="AX584" s="13" t="s">
        <v>81</v>
      </c>
      <c r="AY584" s="243" t="s">
        <v>139</v>
      </c>
    </row>
    <row r="585" s="13" customFormat="1">
      <c r="A585" s="13"/>
      <c r="B585" s="233"/>
      <c r="C585" s="234"/>
      <c r="D585" s="235" t="s">
        <v>148</v>
      </c>
      <c r="E585" s="236" t="s">
        <v>1</v>
      </c>
      <c r="F585" s="237" t="s">
        <v>1016</v>
      </c>
      <c r="G585" s="234"/>
      <c r="H585" s="236" t="s">
        <v>1</v>
      </c>
      <c r="I585" s="238"/>
      <c r="J585" s="234"/>
      <c r="K585" s="234"/>
      <c r="L585" s="239"/>
      <c r="M585" s="240"/>
      <c r="N585" s="241"/>
      <c r="O585" s="241"/>
      <c r="P585" s="241"/>
      <c r="Q585" s="241"/>
      <c r="R585" s="241"/>
      <c r="S585" s="241"/>
      <c r="T585" s="242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43" t="s">
        <v>148</v>
      </c>
      <c r="AU585" s="243" t="s">
        <v>91</v>
      </c>
      <c r="AV585" s="13" t="s">
        <v>89</v>
      </c>
      <c r="AW585" s="13" t="s">
        <v>36</v>
      </c>
      <c r="AX585" s="13" t="s">
        <v>81</v>
      </c>
      <c r="AY585" s="243" t="s">
        <v>139</v>
      </c>
    </row>
    <row r="586" s="14" customFormat="1">
      <c r="A586" s="14"/>
      <c r="B586" s="244"/>
      <c r="C586" s="245"/>
      <c r="D586" s="235" t="s">
        <v>148</v>
      </c>
      <c r="E586" s="246" t="s">
        <v>1</v>
      </c>
      <c r="F586" s="247" t="s">
        <v>1270</v>
      </c>
      <c r="G586" s="245"/>
      <c r="H586" s="248">
        <v>2.8799999999999999</v>
      </c>
      <c r="I586" s="249"/>
      <c r="J586" s="245"/>
      <c r="K586" s="245"/>
      <c r="L586" s="250"/>
      <c r="M586" s="251"/>
      <c r="N586" s="252"/>
      <c r="O586" s="252"/>
      <c r="P586" s="252"/>
      <c r="Q586" s="252"/>
      <c r="R586" s="252"/>
      <c r="S586" s="252"/>
      <c r="T586" s="253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54" t="s">
        <v>148</v>
      </c>
      <c r="AU586" s="254" t="s">
        <v>91</v>
      </c>
      <c r="AV586" s="14" t="s">
        <v>91</v>
      </c>
      <c r="AW586" s="14" t="s">
        <v>36</v>
      </c>
      <c r="AX586" s="14" t="s">
        <v>81</v>
      </c>
      <c r="AY586" s="254" t="s">
        <v>139</v>
      </c>
    </row>
    <row r="587" s="15" customFormat="1">
      <c r="A587" s="15"/>
      <c r="B587" s="255"/>
      <c r="C587" s="256"/>
      <c r="D587" s="235" t="s">
        <v>148</v>
      </c>
      <c r="E587" s="257" t="s">
        <v>1</v>
      </c>
      <c r="F587" s="258" t="s">
        <v>151</v>
      </c>
      <c r="G587" s="256"/>
      <c r="H587" s="259">
        <v>2.8799999999999999</v>
      </c>
      <c r="I587" s="260"/>
      <c r="J587" s="256"/>
      <c r="K587" s="256"/>
      <c r="L587" s="261"/>
      <c r="M587" s="262"/>
      <c r="N587" s="263"/>
      <c r="O587" s="263"/>
      <c r="P587" s="263"/>
      <c r="Q587" s="263"/>
      <c r="R587" s="263"/>
      <c r="S587" s="263"/>
      <c r="T587" s="264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T587" s="265" t="s">
        <v>148</v>
      </c>
      <c r="AU587" s="265" t="s">
        <v>91</v>
      </c>
      <c r="AV587" s="15" t="s">
        <v>146</v>
      </c>
      <c r="AW587" s="15" t="s">
        <v>36</v>
      </c>
      <c r="AX587" s="15" t="s">
        <v>89</v>
      </c>
      <c r="AY587" s="265" t="s">
        <v>139</v>
      </c>
    </row>
    <row r="588" s="2" customFormat="1" ht="37.8" customHeight="1">
      <c r="A588" s="40"/>
      <c r="B588" s="41"/>
      <c r="C588" s="220" t="s">
        <v>479</v>
      </c>
      <c r="D588" s="220" t="s">
        <v>141</v>
      </c>
      <c r="E588" s="221" t="s">
        <v>1271</v>
      </c>
      <c r="F588" s="222" t="s">
        <v>1272</v>
      </c>
      <c r="G588" s="223" t="s">
        <v>203</v>
      </c>
      <c r="H588" s="224">
        <v>1.5029999999999999</v>
      </c>
      <c r="I588" s="225"/>
      <c r="J588" s="226">
        <f>ROUND(I588*H588,2)</f>
        <v>0</v>
      </c>
      <c r="K588" s="222" t="s">
        <v>145</v>
      </c>
      <c r="L588" s="46"/>
      <c r="M588" s="227" t="s">
        <v>1</v>
      </c>
      <c r="N588" s="228" t="s">
        <v>46</v>
      </c>
      <c r="O588" s="93"/>
      <c r="P588" s="229">
        <f>O588*H588</f>
        <v>0</v>
      </c>
      <c r="Q588" s="229">
        <v>2.5242300000000002</v>
      </c>
      <c r="R588" s="229">
        <f>Q588*H588</f>
        <v>3.7939176900000002</v>
      </c>
      <c r="S588" s="229">
        <v>0</v>
      </c>
      <c r="T588" s="230">
        <f>S588*H588</f>
        <v>0</v>
      </c>
      <c r="U588" s="40"/>
      <c r="V588" s="40"/>
      <c r="W588" s="40"/>
      <c r="X588" s="40"/>
      <c r="Y588" s="40"/>
      <c r="Z588" s="40"/>
      <c r="AA588" s="40"/>
      <c r="AB588" s="40"/>
      <c r="AC588" s="40"/>
      <c r="AD588" s="40"/>
      <c r="AE588" s="40"/>
      <c r="AR588" s="231" t="s">
        <v>146</v>
      </c>
      <c r="AT588" s="231" t="s">
        <v>141</v>
      </c>
      <c r="AU588" s="231" t="s">
        <v>91</v>
      </c>
      <c r="AY588" s="19" t="s">
        <v>139</v>
      </c>
      <c r="BE588" s="232">
        <f>IF(N588="základní",J588,0)</f>
        <v>0</v>
      </c>
      <c r="BF588" s="232">
        <f>IF(N588="snížená",J588,0)</f>
        <v>0</v>
      </c>
      <c r="BG588" s="232">
        <f>IF(N588="zákl. přenesená",J588,0)</f>
        <v>0</v>
      </c>
      <c r="BH588" s="232">
        <f>IF(N588="sníž. přenesená",J588,0)</f>
        <v>0</v>
      </c>
      <c r="BI588" s="232">
        <f>IF(N588="nulová",J588,0)</f>
        <v>0</v>
      </c>
      <c r="BJ588" s="19" t="s">
        <v>89</v>
      </c>
      <c r="BK588" s="232">
        <f>ROUND(I588*H588,2)</f>
        <v>0</v>
      </c>
      <c r="BL588" s="19" t="s">
        <v>146</v>
      </c>
      <c r="BM588" s="231" t="s">
        <v>1273</v>
      </c>
    </row>
    <row r="589" s="13" customFormat="1">
      <c r="A589" s="13"/>
      <c r="B589" s="233"/>
      <c r="C589" s="234"/>
      <c r="D589" s="235" t="s">
        <v>148</v>
      </c>
      <c r="E589" s="236" t="s">
        <v>1</v>
      </c>
      <c r="F589" s="237" t="s">
        <v>1264</v>
      </c>
      <c r="G589" s="234"/>
      <c r="H589" s="236" t="s">
        <v>1</v>
      </c>
      <c r="I589" s="238"/>
      <c r="J589" s="234"/>
      <c r="K589" s="234"/>
      <c r="L589" s="239"/>
      <c r="M589" s="240"/>
      <c r="N589" s="241"/>
      <c r="O589" s="241"/>
      <c r="P589" s="241"/>
      <c r="Q589" s="241"/>
      <c r="R589" s="241"/>
      <c r="S589" s="241"/>
      <c r="T589" s="242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43" t="s">
        <v>148</v>
      </c>
      <c r="AU589" s="243" t="s">
        <v>91</v>
      </c>
      <c r="AV589" s="13" t="s">
        <v>89</v>
      </c>
      <c r="AW589" s="13" t="s">
        <v>36</v>
      </c>
      <c r="AX589" s="13" t="s">
        <v>81</v>
      </c>
      <c r="AY589" s="243" t="s">
        <v>139</v>
      </c>
    </row>
    <row r="590" s="13" customFormat="1">
      <c r="A590" s="13"/>
      <c r="B590" s="233"/>
      <c r="C590" s="234"/>
      <c r="D590" s="235" t="s">
        <v>148</v>
      </c>
      <c r="E590" s="236" t="s">
        <v>1</v>
      </c>
      <c r="F590" s="237" t="s">
        <v>1016</v>
      </c>
      <c r="G590" s="234"/>
      <c r="H590" s="236" t="s">
        <v>1</v>
      </c>
      <c r="I590" s="238"/>
      <c r="J590" s="234"/>
      <c r="K590" s="234"/>
      <c r="L590" s="239"/>
      <c r="M590" s="240"/>
      <c r="N590" s="241"/>
      <c r="O590" s="241"/>
      <c r="P590" s="241"/>
      <c r="Q590" s="241"/>
      <c r="R590" s="241"/>
      <c r="S590" s="241"/>
      <c r="T590" s="242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43" t="s">
        <v>148</v>
      </c>
      <c r="AU590" s="243" t="s">
        <v>91</v>
      </c>
      <c r="AV590" s="13" t="s">
        <v>89</v>
      </c>
      <c r="AW590" s="13" t="s">
        <v>36</v>
      </c>
      <c r="AX590" s="13" t="s">
        <v>81</v>
      </c>
      <c r="AY590" s="243" t="s">
        <v>139</v>
      </c>
    </row>
    <row r="591" s="14" customFormat="1">
      <c r="A591" s="14"/>
      <c r="B591" s="244"/>
      <c r="C591" s="245"/>
      <c r="D591" s="235" t="s">
        <v>148</v>
      </c>
      <c r="E591" s="246" t="s">
        <v>1</v>
      </c>
      <c r="F591" s="247" t="s">
        <v>1274</v>
      </c>
      <c r="G591" s="245"/>
      <c r="H591" s="248">
        <v>1.2949999999999999</v>
      </c>
      <c r="I591" s="249"/>
      <c r="J591" s="245"/>
      <c r="K591" s="245"/>
      <c r="L591" s="250"/>
      <c r="M591" s="251"/>
      <c r="N591" s="252"/>
      <c r="O591" s="252"/>
      <c r="P591" s="252"/>
      <c r="Q591" s="252"/>
      <c r="R591" s="252"/>
      <c r="S591" s="252"/>
      <c r="T591" s="253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54" t="s">
        <v>148</v>
      </c>
      <c r="AU591" s="254" t="s">
        <v>91</v>
      </c>
      <c r="AV591" s="14" t="s">
        <v>91</v>
      </c>
      <c r="AW591" s="14" t="s">
        <v>36</v>
      </c>
      <c r="AX591" s="14" t="s">
        <v>81</v>
      </c>
      <c r="AY591" s="254" t="s">
        <v>139</v>
      </c>
    </row>
    <row r="592" s="14" customFormat="1">
      <c r="A592" s="14"/>
      <c r="B592" s="244"/>
      <c r="C592" s="245"/>
      <c r="D592" s="235" t="s">
        <v>148</v>
      </c>
      <c r="E592" s="246" t="s">
        <v>1</v>
      </c>
      <c r="F592" s="247" t="s">
        <v>1275</v>
      </c>
      <c r="G592" s="245"/>
      <c r="H592" s="248">
        <v>0.20799999999999999</v>
      </c>
      <c r="I592" s="249"/>
      <c r="J592" s="245"/>
      <c r="K592" s="245"/>
      <c r="L592" s="250"/>
      <c r="M592" s="251"/>
      <c r="N592" s="252"/>
      <c r="O592" s="252"/>
      <c r="P592" s="252"/>
      <c r="Q592" s="252"/>
      <c r="R592" s="252"/>
      <c r="S592" s="252"/>
      <c r="T592" s="253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54" t="s">
        <v>148</v>
      </c>
      <c r="AU592" s="254" t="s">
        <v>91</v>
      </c>
      <c r="AV592" s="14" t="s">
        <v>91</v>
      </c>
      <c r="AW592" s="14" t="s">
        <v>36</v>
      </c>
      <c r="AX592" s="14" t="s">
        <v>81</v>
      </c>
      <c r="AY592" s="254" t="s">
        <v>139</v>
      </c>
    </row>
    <row r="593" s="15" customFormat="1">
      <c r="A593" s="15"/>
      <c r="B593" s="255"/>
      <c r="C593" s="256"/>
      <c r="D593" s="235" t="s">
        <v>148</v>
      </c>
      <c r="E593" s="257" t="s">
        <v>1</v>
      </c>
      <c r="F593" s="258" t="s">
        <v>151</v>
      </c>
      <c r="G593" s="256"/>
      <c r="H593" s="259">
        <v>1.5029999999999999</v>
      </c>
      <c r="I593" s="260"/>
      <c r="J593" s="256"/>
      <c r="K593" s="256"/>
      <c r="L593" s="261"/>
      <c r="M593" s="262"/>
      <c r="N593" s="263"/>
      <c r="O593" s="263"/>
      <c r="P593" s="263"/>
      <c r="Q593" s="263"/>
      <c r="R593" s="263"/>
      <c r="S593" s="263"/>
      <c r="T593" s="264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T593" s="265" t="s">
        <v>148</v>
      </c>
      <c r="AU593" s="265" t="s">
        <v>91</v>
      </c>
      <c r="AV593" s="15" t="s">
        <v>146</v>
      </c>
      <c r="AW593" s="15" t="s">
        <v>36</v>
      </c>
      <c r="AX593" s="15" t="s">
        <v>89</v>
      </c>
      <c r="AY593" s="265" t="s">
        <v>139</v>
      </c>
    </row>
    <row r="594" s="2" customFormat="1" ht="24.15" customHeight="1">
      <c r="A594" s="40"/>
      <c r="B594" s="41"/>
      <c r="C594" s="220" t="s">
        <v>484</v>
      </c>
      <c r="D594" s="220" t="s">
        <v>141</v>
      </c>
      <c r="E594" s="221" t="s">
        <v>1276</v>
      </c>
      <c r="F594" s="222" t="s">
        <v>1277</v>
      </c>
      <c r="G594" s="223" t="s">
        <v>263</v>
      </c>
      <c r="H594" s="224">
        <v>10.619999999999999</v>
      </c>
      <c r="I594" s="225"/>
      <c r="J594" s="226">
        <f>ROUND(I594*H594,2)</f>
        <v>0</v>
      </c>
      <c r="K594" s="222" t="s">
        <v>145</v>
      </c>
      <c r="L594" s="46"/>
      <c r="M594" s="227" t="s">
        <v>1</v>
      </c>
      <c r="N594" s="228" t="s">
        <v>46</v>
      </c>
      <c r="O594" s="93"/>
      <c r="P594" s="229">
        <f>O594*H594</f>
        <v>0</v>
      </c>
      <c r="Q594" s="229">
        <v>0.0043200000000000001</v>
      </c>
      <c r="R594" s="229">
        <f>Q594*H594</f>
        <v>0.0458784</v>
      </c>
      <c r="S594" s="229">
        <v>0</v>
      </c>
      <c r="T594" s="230">
        <f>S594*H594</f>
        <v>0</v>
      </c>
      <c r="U594" s="40"/>
      <c r="V594" s="40"/>
      <c r="W594" s="40"/>
      <c r="X594" s="40"/>
      <c r="Y594" s="40"/>
      <c r="Z594" s="40"/>
      <c r="AA594" s="40"/>
      <c r="AB594" s="40"/>
      <c r="AC594" s="40"/>
      <c r="AD594" s="40"/>
      <c r="AE594" s="40"/>
      <c r="AR594" s="231" t="s">
        <v>146</v>
      </c>
      <c r="AT594" s="231" t="s">
        <v>141</v>
      </c>
      <c r="AU594" s="231" t="s">
        <v>91</v>
      </c>
      <c r="AY594" s="19" t="s">
        <v>139</v>
      </c>
      <c r="BE594" s="232">
        <f>IF(N594="základní",J594,0)</f>
        <v>0</v>
      </c>
      <c r="BF594" s="232">
        <f>IF(N594="snížená",J594,0)</f>
        <v>0</v>
      </c>
      <c r="BG594" s="232">
        <f>IF(N594="zákl. přenesená",J594,0)</f>
        <v>0</v>
      </c>
      <c r="BH594" s="232">
        <f>IF(N594="sníž. přenesená",J594,0)</f>
        <v>0</v>
      </c>
      <c r="BI594" s="232">
        <f>IF(N594="nulová",J594,0)</f>
        <v>0</v>
      </c>
      <c r="BJ594" s="19" t="s">
        <v>89</v>
      </c>
      <c r="BK594" s="232">
        <f>ROUND(I594*H594,2)</f>
        <v>0</v>
      </c>
      <c r="BL594" s="19" t="s">
        <v>146</v>
      </c>
      <c r="BM594" s="231" t="s">
        <v>1278</v>
      </c>
    </row>
    <row r="595" s="13" customFormat="1">
      <c r="A595" s="13"/>
      <c r="B595" s="233"/>
      <c r="C595" s="234"/>
      <c r="D595" s="235" t="s">
        <v>148</v>
      </c>
      <c r="E595" s="236" t="s">
        <v>1</v>
      </c>
      <c r="F595" s="237" t="s">
        <v>1264</v>
      </c>
      <c r="G595" s="234"/>
      <c r="H595" s="236" t="s">
        <v>1</v>
      </c>
      <c r="I595" s="238"/>
      <c r="J595" s="234"/>
      <c r="K595" s="234"/>
      <c r="L595" s="239"/>
      <c r="M595" s="240"/>
      <c r="N595" s="241"/>
      <c r="O595" s="241"/>
      <c r="P595" s="241"/>
      <c r="Q595" s="241"/>
      <c r="R595" s="241"/>
      <c r="S595" s="241"/>
      <c r="T595" s="242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243" t="s">
        <v>148</v>
      </c>
      <c r="AU595" s="243" t="s">
        <v>91</v>
      </c>
      <c r="AV595" s="13" t="s">
        <v>89</v>
      </c>
      <c r="AW595" s="13" t="s">
        <v>36</v>
      </c>
      <c r="AX595" s="13" t="s">
        <v>81</v>
      </c>
      <c r="AY595" s="243" t="s">
        <v>139</v>
      </c>
    </row>
    <row r="596" s="13" customFormat="1">
      <c r="A596" s="13"/>
      <c r="B596" s="233"/>
      <c r="C596" s="234"/>
      <c r="D596" s="235" t="s">
        <v>148</v>
      </c>
      <c r="E596" s="236" t="s">
        <v>1</v>
      </c>
      <c r="F596" s="237" t="s">
        <v>1016</v>
      </c>
      <c r="G596" s="234"/>
      <c r="H596" s="236" t="s">
        <v>1</v>
      </c>
      <c r="I596" s="238"/>
      <c r="J596" s="234"/>
      <c r="K596" s="234"/>
      <c r="L596" s="239"/>
      <c r="M596" s="240"/>
      <c r="N596" s="241"/>
      <c r="O596" s="241"/>
      <c r="P596" s="241"/>
      <c r="Q596" s="241"/>
      <c r="R596" s="241"/>
      <c r="S596" s="241"/>
      <c r="T596" s="242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43" t="s">
        <v>148</v>
      </c>
      <c r="AU596" s="243" t="s">
        <v>91</v>
      </c>
      <c r="AV596" s="13" t="s">
        <v>89</v>
      </c>
      <c r="AW596" s="13" t="s">
        <v>36</v>
      </c>
      <c r="AX596" s="13" t="s">
        <v>81</v>
      </c>
      <c r="AY596" s="243" t="s">
        <v>139</v>
      </c>
    </row>
    <row r="597" s="14" customFormat="1">
      <c r="A597" s="14"/>
      <c r="B597" s="244"/>
      <c r="C597" s="245"/>
      <c r="D597" s="235" t="s">
        <v>148</v>
      </c>
      <c r="E597" s="246" t="s">
        <v>1</v>
      </c>
      <c r="F597" s="247" t="s">
        <v>1279</v>
      </c>
      <c r="G597" s="245"/>
      <c r="H597" s="248">
        <v>8.7699999999999996</v>
      </c>
      <c r="I597" s="249"/>
      <c r="J597" s="245"/>
      <c r="K597" s="245"/>
      <c r="L597" s="250"/>
      <c r="M597" s="251"/>
      <c r="N597" s="252"/>
      <c r="O597" s="252"/>
      <c r="P597" s="252"/>
      <c r="Q597" s="252"/>
      <c r="R597" s="252"/>
      <c r="S597" s="252"/>
      <c r="T597" s="253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T597" s="254" t="s">
        <v>148</v>
      </c>
      <c r="AU597" s="254" t="s">
        <v>91</v>
      </c>
      <c r="AV597" s="14" t="s">
        <v>91</v>
      </c>
      <c r="AW597" s="14" t="s">
        <v>36</v>
      </c>
      <c r="AX597" s="14" t="s">
        <v>81</v>
      </c>
      <c r="AY597" s="254" t="s">
        <v>139</v>
      </c>
    </row>
    <row r="598" s="14" customFormat="1">
      <c r="A598" s="14"/>
      <c r="B598" s="244"/>
      <c r="C598" s="245"/>
      <c r="D598" s="235" t="s">
        <v>148</v>
      </c>
      <c r="E598" s="246" t="s">
        <v>1</v>
      </c>
      <c r="F598" s="247" t="s">
        <v>1280</v>
      </c>
      <c r="G598" s="245"/>
      <c r="H598" s="248">
        <v>1.8500000000000001</v>
      </c>
      <c r="I598" s="249"/>
      <c r="J598" s="245"/>
      <c r="K598" s="245"/>
      <c r="L598" s="250"/>
      <c r="M598" s="251"/>
      <c r="N598" s="252"/>
      <c r="O598" s="252"/>
      <c r="P598" s="252"/>
      <c r="Q598" s="252"/>
      <c r="R598" s="252"/>
      <c r="S598" s="252"/>
      <c r="T598" s="253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T598" s="254" t="s">
        <v>148</v>
      </c>
      <c r="AU598" s="254" t="s">
        <v>91</v>
      </c>
      <c r="AV598" s="14" t="s">
        <v>91</v>
      </c>
      <c r="AW598" s="14" t="s">
        <v>36</v>
      </c>
      <c r="AX598" s="14" t="s">
        <v>81</v>
      </c>
      <c r="AY598" s="254" t="s">
        <v>139</v>
      </c>
    </row>
    <row r="599" s="15" customFormat="1">
      <c r="A599" s="15"/>
      <c r="B599" s="255"/>
      <c r="C599" s="256"/>
      <c r="D599" s="235" t="s">
        <v>148</v>
      </c>
      <c r="E599" s="257" t="s">
        <v>1</v>
      </c>
      <c r="F599" s="258" t="s">
        <v>151</v>
      </c>
      <c r="G599" s="256"/>
      <c r="H599" s="259">
        <v>10.619999999999999</v>
      </c>
      <c r="I599" s="260"/>
      <c r="J599" s="256"/>
      <c r="K599" s="256"/>
      <c r="L599" s="261"/>
      <c r="M599" s="262"/>
      <c r="N599" s="263"/>
      <c r="O599" s="263"/>
      <c r="P599" s="263"/>
      <c r="Q599" s="263"/>
      <c r="R599" s="263"/>
      <c r="S599" s="263"/>
      <c r="T599" s="264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T599" s="265" t="s">
        <v>148</v>
      </c>
      <c r="AU599" s="265" t="s">
        <v>91</v>
      </c>
      <c r="AV599" s="15" t="s">
        <v>146</v>
      </c>
      <c r="AW599" s="15" t="s">
        <v>36</v>
      </c>
      <c r="AX599" s="15" t="s">
        <v>89</v>
      </c>
      <c r="AY599" s="265" t="s">
        <v>139</v>
      </c>
    </row>
    <row r="600" s="2" customFormat="1" ht="33" customHeight="1">
      <c r="A600" s="40"/>
      <c r="B600" s="41"/>
      <c r="C600" s="220" t="s">
        <v>489</v>
      </c>
      <c r="D600" s="220" t="s">
        <v>141</v>
      </c>
      <c r="E600" s="221" t="s">
        <v>1281</v>
      </c>
      <c r="F600" s="222" t="s">
        <v>1282</v>
      </c>
      <c r="G600" s="223" t="s">
        <v>263</v>
      </c>
      <c r="H600" s="224">
        <v>10.619999999999999</v>
      </c>
      <c r="I600" s="225"/>
      <c r="J600" s="226">
        <f>ROUND(I600*H600,2)</f>
        <v>0</v>
      </c>
      <c r="K600" s="222" t="s">
        <v>145</v>
      </c>
      <c r="L600" s="46"/>
      <c r="M600" s="227" t="s">
        <v>1</v>
      </c>
      <c r="N600" s="228" t="s">
        <v>46</v>
      </c>
      <c r="O600" s="93"/>
      <c r="P600" s="229">
        <f>O600*H600</f>
        <v>0</v>
      </c>
      <c r="Q600" s="229">
        <v>0</v>
      </c>
      <c r="R600" s="229">
        <f>Q600*H600</f>
        <v>0</v>
      </c>
      <c r="S600" s="229">
        <v>0</v>
      </c>
      <c r="T600" s="230">
        <f>S600*H600</f>
        <v>0</v>
      </c>
      <c r="U600" s="40"/>
      <c r="V600" s="40"/>
      <c r="W600" s="40"/>
      <c r="X600" s="40"/>
      <c r="Y600" s="40"/>
      <c r="Z600" s="40"/>
      <c r="AA600" s="40"/>
      <c r="AB600" s="40"/>
      <c r="AC600" s="40"/>
      <c r="AD600" s="40"/>
      <c r="AE600" s="40"/>
      <c r="AR600" s="231" t="s">
        <v>146</v>
      </c>
      <c r="AT600" s="231" t="s">
        <v>141</v>
      </c>
      <c r="AU600" s="231" t="s">
        <v>91</v>
      </c>
      <c r="AY600" s="19" t="s">
        <v>139</v>
      </c>
      <c r="BE600" s="232">
        <f>IF(N600="základní",J600,0)</f>
        <v>0</v>
      </c>
      <c r="BF600" s="232">
        <f>IF(N600="snížená",J600,0)</f>
        <v>0</v>
      </c>
      <c r="BG600" s="232">
        <f>IF(N600="zákl. přenesená",J600,0)</f>
        <v>0</v>
      </c>
      <c r="BH600" s="232">
        <f>IF(N600="sníž. přenesená",J600,0)</f>
        <v>0</v>
      </c>
      <c r="BI600" s="232">
        <f>IF(N600="nulová",J600,0)</f>
        <v>0</v>
      </c>
      <c r="BJ600" s="19" t="s">
        <v>89</v>
      </c>
      <c r="BK600" s="232">
        <f>ROUND(I600*H600,2)</f>
        <v>0</v>
      </c>
      <c r="BL600" s="19" t="s">
        <v>146</v>
      </c>
      <c r="BM600" s="231" t="s">
        <v>1283</v>
      </c>
    </row>
    <row r="601" s="14" customFormat="1">
      <c r="A601" s="14"/>
      <c r="B601" s="244"/>
      <c r="C601" s="245"/>
      <c r="D601" s="235" t="s">
        <v>148</v>
      </c>
      <c r="E601" s="246" t="s">
        <v>1</v>
      </c>
      <c r="F601" s="247" t="s">
        <v>1284</v>
      </c>
      <c r="G601" s="245"/>
      <c r="H601" s="248">
        <v>10.619999999999999</v>
      </c>
      <c r="I601" s="249"/>
      <c r="J601" s="245"/>
      <c r="K601" s="245"/>
      <c r="L601" s="250"/>
      <c r="M601" s="251"/>
      <c r="N601" s="252"/>
      <c r="O601" s="252"/>
      <c r="P601" s="252"/>
      <c r="Q601" s="252"/>
      <c r="R601" s="252"/>
      <c r="S601" s="252"/>
      <c r="T601" s="253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T601" s="254" t="s">
        <v>148</v>
      </c>
      <c r="AU601" s="254" t="s">
        <v>91</v>
      </c>
      <c r="AV601" s="14" t="s">
        <v>91</v>
      </c>
      <c r="AW601" s="14" t="s">
        <v>36</v>
      </c>
      <c r="AX601" s="14" t="s">
        <v>89</v>
      </c>
      <c r="AY601" s="254" t="s">
        <v>139</v>
      </c>
    </row>
    <row r="602" s="2" customFormat="1" ht="24.15" customHeight="1">
      <c r="A602" s="40"/>
      <c r="B602" s="41"/>
      <c r="C602" s="220" t="s">
        <v>495</v>
      </c>
      <c r="D602" s="220" t="s">
        <v>141</v>
      </c>
      <c r="E602" s="221" t="s">
        <v>1285</v>
      </c>
      <c r="F602" s="222" t="s">
        <v>1286</v>
      </c>
      <c r="G602" s="223" t="s">
        <v>299</v>
      </c>
      <c r="H602" s="224">
        <v>0.19500000000000001</v>
      </c>
      <c r="I602" s="225"/>
      <c r="J602" s="226">
        <f>ROUND(I602*H602,2)</f>
        <v>0</v>
      </c>
      <c r="K602" s="222" t="s">
        <v>145</v>
      </c>
      <c r="L602" s="46"/>
      <c r="M602" s="227" t="s">
        <v>1</v>
      </c>
      <c r="N602" s="228" t="s">
        <v>46</v>
      </c>
      <c r="O602" s="93"/>
      <c r="P602" s="229">
        <f>O602*H602</f>
        <v>0</v>
      </c>
      <c r="Q602" s="229">
        <v>1.10907</v>
      </c>
      <c r="R602" s="229">
        <f>Q602*H602</f>
        <v>0.21626865000000001</v>
      </c>
      <c r="S602" s="229">
        <v>0</v>
      </c>
      <c r="T602" s="230">
        <f>S602*H602</f>
        <v>0</v>
      </c>
      <c r="U602" s="40"/>
      <c r="V602" s="40"/>
      <c r="W602" s="40"/>
      <c r="X602" s="40"/>
      <c r="Y602" s="40"/>
      <c r="Z602" s="40"/>
      <c r="AA602" s="40"/>
      <c r="AB602" s="40"/>
      <c r="AC602" s="40"/>
      <c r="AD602" s="40"/>
      <c r="AE602" s="40"/>
      <c r="AR602" s="231" t="s">
        <v>146</v>
      </c>
      <c r="AT602" s="231" t="s">
        <v>141</v>
      </c>
      <c r="AU602" s="231" t="s">
        <v>91</v>
      </c>
      <c r="AY602" s="19" t="s">
        <v>139</v>
      </c>
      <c r="BE602" s="232">
        <f>IF(N602="základní",J602,0)</f>
        <v>0</v>
      </c>
      <c r="BF602" s="232">
        <f>IF(N602="snížená",J602,0)</f>
        <v>0</v>
      </c>
      <c r="BG602" s="232">
        <f>IF(N602="zákl. přenesená",J602,0)</f>
        <v>0</v>
      </c>
      <c r="BH602" s="232">
        <f>IF(N602="sníž. přenesená",J602,0)</f>
        <v>0</v>
      </c>
      <c r="BI602" s="232">
        <f>IF(N602="nulová",J602,0)</f>
        <v>0</v>
      </c>
      <c r="BJ602" s="19" t="s">
        <v>89</v>
      </c>
      <c r="BK602" s="232">
        <f>ROUND(I602*H602,2)</f>
        <v>0</v>
      </c>
      <c r="BL602" s="19" t="s">
        <v>146</v>
      </c>
      <c r="BM602" s="231" t="s">
        <v>1287</v>
      </c>
    </row>
    <row r="603" s="13" customFormat="1">
      <c r="A603" s="13"/>
      <c r="B603" s="233"/>
      <c r="C603" s="234"/>
      <c r="D603" s="235" t="s">
        <v>148</v>
      </c>
      <c r="E603" s="236" t="s">
        <v>1</v>
      </c>
      <c r="F603" s="237" t="s">
        <v>1288</v>
      </c>
      <c r="G603" s="234"/>
      <c r="H603" s="236" t="s">
        <v>1</v>
      </c>
      <c r="I603" s="238"/>
      <c r="J603" s="234"/>
      <c r="K603" s="234"/>
      <c r="L603" s="239"/>
      <c r="M603" s="240"/>
      <c r="N603" s="241"/>
      <c r="O603" s="241"/>
      <c r="P603" s="241"/>
      <c r="Q603" s="241"/>
      <c r="R603" s="241"/>
      <c r="S603" s="241"/>
      <c r="T603" s="242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T603" s="243" t="s">
        <v>148</v>
      </c>
      <c r="AU603" s="243" t="s">
        <v>91</v>
      </c>
      <c r="AV603" s="13" t="s">
        <v>89</v>
      </c>
      <c r="AW603" s="13" t="s">
        <v>36</v>
      </c>
      <c r="AX603" s="13" t="s">
        <v>81</v>
      </c>
      <c r="AY603" s="243" t="s">
        <v>139</v>
      </c>
    </row>
    <row r="604" s="14" customFormat="1">
      <c r="A604" s="14"/>
      <c r="B604" s="244"/>
      <c r="C604" s="245"/>
      <c r="D604" s="235" t="s">
        <v>148</v>
      </c>
      <c r="E604" s="246" t="s">
        <v>1</v>
      </c>
      <c r="F604" s="247" t="s">
        <v>1289</v>
      </c>
      <c r="G604" s="245"/>
      <c r="H604" s="248">
        <v>0.19500000000000001</v>
      </c>
      <c r="I604" s="249"/>
      <c r="J604" s="245"/>
      <c r="K604" s="245"/>
      <c r="L604" s="250"/>
      <c r="M604" s="251"/>
      <c r="N604" s="252"/>
      <c r="O604" s="252"/>
      <c r="P604" s="252"/>
      <c r="Q604" s="252"/>
      <c r="R604" s="252"/>
      <c r="S604" s="252"/>
      <c r="T604" s="253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T604" s="254" t="s">
        <v>148</v>
      </c>
      <c r="AU604" s="254" t="s">
        <v>91</v>
      </c>
      <c r="AV604" s="14" t="s">
        <v>91</v>
      </c>
      <c r="AW604" s="14" t="s">
        <v>36</v>
      </c>
      <c r="AX604" s="14" t="s">
        <v>81</v>
      </c>
      <c r="AY604" s="254" t="s">
        <v>139</v>
      </c>
    </row>
    <row r="605" s="15" customFormat="1">
      <c r="A605" s="15"/>
      <c r="B605" s="255"/>
      <c r="C605" s="256"/>
      <c r="D605" s="235" t="s">
        <v>148</v>
      </c>
      <c r="E605" s="257" t="s">
        <v>1</v>
      </c>
      <c r="F605" s="258" t="s">
        <v>151</v>
      </c>
      <c r="G605" s="256"/>
      <c r="H605" s="259">
        <v>0.19500000000000001</v>
      </c>
      <c r="I605" s="260"/>
      <c r="J605" s="256"/>
      <c r="K605" s="256"/>
      <c r="L605" s="261"/>
      <c r="M605" s="262"/>
      <c r="N605" s="263"/>
      <c r="O605" s="263"/>
      <c r="P605" s="263"/>
      <c r="Q605" s="263"/>
      <c r="R605" s="263"/>
      <c r="S605" s="263"/>
      <c r="T605" s="264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T605" s="265" t="s">
        <v>148</v>
      </c>
      <c r="AU605" s="265" t="s">
        <v>91</v>
      </c>
      <c r="AV605" s="15" t="s">
        <v>146</v>
      </c>
      <c r="AW605" s="15" t="s">
        <v>36</v>
      </c>
      <c r="AX605" s="15" t="s">
        <v>89</v>
      </c>
      <c r="AY605" s="265" t="s">
        <v>139</v>
      </c>
    </row>
    <row r="606" s="12" customFormat="1" ht="22.8" customHeight="1">
      <c r="A606" s="12"/>
      <c r="B606" s="204"/>
      <c r="C606" s="205"/>
      <c r="D606" s="206" t="s">
        <v>80</v>
      </c>
      <c r="E606" s="218" t="s">
        <v>146</v>
      </c>
      <c r="F606" s="218" t="s">
        <v>378</v>
      </c>
      <c r="G606" s="205"/>
      <c r="H606" s="205"/>
      <c r="I606" s="208"/>
      <c r="J606" s="219">
        <f>BK606</f>
        <v>0</v>
      </c>
      <c r="K606" s="205"/>
      <c r="L606" s="210"/>
      <c r="M606" s="211"/>
      <c r="N606" s="212"/>
      <c r="O606" s="212"/>
      <c r="P606" s="213">
        <f>SUM(P607:P645)</f>
        <v>0</v>
      </c>
      <c r="Q606" s="212"/>
      <c r="R606" s="213">
        <f>SUM(R607:R645)</f>
        <v>17.687304940000001</v>
      </c>
      <c r="S606" s="212"/>
      <c r="T606" s="214">
        <f>SUM(T607:T645)</f>
        <v>0</v>
      </c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R606" s="215" t="s">
        <v>89</v>
      </c>
      <c r="AT606" s="216" t="s">
        <v>80</v>
      </c>
      <c r="AU606" s="216" t="s">
        <v>89</v>
      </c>
      <c r="AY606" s="215" t="s">
        <v>139</v>
      </c>
      <c r="BK606" s="217">
        <f>SUM(BK607:BK645)</f>
        <v>0</v>
      </c>
    </row>
    <row r="607" s="2" customFormat="1" ht="33" customHeight="1">
      <c r="A607" s="40"/>
      <c r="B607" s="41"/>
      <c r="C607" s="220" t="s">
        <v>506</v>
      </c>
      <c r="D607" s="220" t="s">
        <v>141</v>
      </c>
      <c r="E607" s="221" t="s">
        <v>386</v>
      </c>
      <c r="F607" s="222" t="s">
        <v>387</v>
      </c>
      <c r="G607" s="223" t="s">
        <v>203</v>
      </c>
      <c r="H607" s="224">
        <v>9.3499999999999996</v>
      </c>
      <c r="I607" s="225"/>
      <c r="J607" s="226">
        <f>ROUND(I607*H607,2)</f>
        <v>0</v>
      </c>
      <c r="K607" s="222" t="s">
        <v>1</v>
      </c>
      <c r="L607" s="46"/>
      <c r="M607" s="227" t="s">
        <v>1</v>
      </c>
      <c r="N607" s="228" t="s">
        <v>46</v>
      </c>
      <c r="O607" s="93"/>
      <c r="P607" s="229">
        <f>O607*H607</f>
        <v>0</v>
      </c>
      <c r="Q607" s="229">
        <v>1.8907700000000001</v>
      </c>
      <c r="R607" s="229">
        <f>Q607*H607</f>
        <v>17.6786995</v>
      </c>
      <c r="S607" s="229">
        <v>0</v>
      </c>
      <c r="T607" s="230">
        <f>S607*H607</f>
        <v>0</v>
      </c>
      <c r="U607" s="40"/>
      <c r="V607" s="40"/>
      <c r="W607" s="40"/>
      <c r="X607" s="40"/>
      <c r="Y607" s="40"/>
      <c r="Z607" s="40"/>
      <c r="AA607" s="40"/>
      <c r="AB607" s="40"/>
      <c r="AC607" s="40"/>
      <c r="AD607" s="40"/>
      <c r="AE607" s="40"/>
      <c r="AR607" s="231" t="s">
        <v>146</v>
      </c>
      <c r="AT607" s="231" t="s">
        <v>141</v>
      </c>
      <c r="AU607" s="231" t="s">
        <v>91</v>
      </c>
      <c r="AY607" s="19" t="s">
        <v>139</v>
      </c>
      <c r="BE607" s="232">
        <f>IF(N607="základní",J607,0)</f>
        <v>0</v>
      </c>
      <c r="BF607" s="232">
        <f>IF(N607="snížená",J607,0)</f>
        <v>0</v>
      </c>
      <c r="BG607" s="232">
        <f>IF(N607="zákl. přenesená",J607,0)</f>
        <v>0</v>
      </c>
      <c r="BH607" s="232">
        <f>IF(N607="sníž. přenesená",J607,0)</f>
        <v>0</v>
      </c>
      <c r="BI607" s="232">
        <f>IF(N607="nulová",J607,0)</f>
        <v>0</v>
      </c>
      <c r="BJ607" s="19" t="s">
        <v>89</v>
      </c>
      <c r="BK607" s="232">
        <f>ROUND(I607*H607,2)</f>
        <v>0</v>
      </c>
      <c r="BL607" s="19" t="s">
        <v>146</v>
      </c>
      <c r="BM607" s="231" t="s">
        <v>1290</v>
      </c>
    </row>
    <row r="608" s="13" customFormat="1">
      <c r="A608" s="13"/>
      <c r="B608" s="233"/>
      <c r="C608" s="234"/>
      <c r="D608" s="235" t="s">
        <v>148</v>
      </c>
      <c r="E608" s="236" t="s">
        <v>1</v>
      </c>
      <c r="F608" s="237" t="s">
        <v>1022</v>
      </c>
      <c r="G608" s="234"/>
      <c r="H608" s="236" t="s">
        <v>1</v>
      </c>
      <c r="I608" s="238"/>
      <c r="J608" s="234"/>
      <c r="K608" s="234"/>
      <c r="L608" s="239"/>
      <c r="M608" s="240"/>
      <c r="N608" s="241"/>
      <c r="O608" s="241"/>
      <c r="P608" s="241"/>
      <c r="Q608" s="241"/>
      <c r="R608" s="241"/>
      <c r="S608" s="241"/>
      <c r="T608" s="242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243" t="s">
        <v>148</v>
      </c>
      <c r="AU608" s="243" t="s">
        <v>91</v>
      </c>
      <c r="AV608" s="13" t="s">
        <v>89</v>
      </c>
      <c r="AW608" s="13" t="s">
        <v>36</v>
      </c>
      <c r="AX608" s="13" t="s">
        <v>81</v>
      </c>
      <c r="AY608" s="243" t="s">
        <v>139</v>
      </c>
    </row>
    <row r="609" s="13" customFormat="1">
      <c r="A609" s="13"/>
      <c r="B609" s="233"/>
      <c r="C609" s="234"/>
      <c r="D609" s="235" t="s">
        <v>148</v>
      </c>
      <c r="E609" s="236" t="s">
        <v>1</v>
      </c>
      <c r="F609" s="237" t="s">
        <v>239</v>
      </c>
      <c r="G609" s="234"/>
      <c r="H609" s="236" t="s">
        <v>1</v>
      </c>
      <c r="I609" s="238"/>
      <c r="J609" s="234"/>
      <c r="K609" s="234"/>
      <c r="L609" s="239"/>
      <c r="M609" s="240"/>
      <c r="N609" s="241"/>
      <c r="O609" s="241"/>
      <c r="P609" s="241"/>
      <c r="Q609" s="241"/>
      <c r="R609" s="241"/>
      <c r="S609" s="241"/>
      <c r="T609" s="242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243" t="s">
        <v>148</v>
      </c>
      <c r="AU609" s="243" t="s">
        <v>91</v>
      </c>
      <c r="AV609" s="13" t="s">
        <v>89</v>
      </c>
      <c r="AW609" s="13" t="s">
        <v>36</v>
      </c>
      <c r="AX609" s="13" t="s">
        <v>81</v>
      </c>
      <c r="AY609" s="243" t="s">
        <v>139</v>
      </c>
    </row>
    <row r="610" s="14" customFormat="1">
      <c r="A610" s="14"/>
      <c r="B610" s="244"/>
      <c r="C610" s="245"/>
      <c r="D610" s="235" t="s">
        <v>148</v>
      </c>
      <c r="E610" s="246" t="s">
        <v>1</v>
      </c>
      <c r="F610" s="247" t="s">
        <v>1291</v>
      </c>
      <c r="G610" s="245"/>
      <c r="H610" s="248">
        <v>3.0289999999999999</v>
      </c>
      <c r="I610" s="249"/>
      <c r="J610" s="245"/>
      <c r="K610" s="245"/>
      <c r="L610" s="250"/>
      <c r="M610" s="251"/>
      <c r="N610" s="252"/>
      <c r="O610" s="252"/>
      <c r="P610" s="252"/>
      <c r="Q610" s="252"/>
      <c r="R610" s="252"/>
      <c r="S610" s="252"/>
      <c r="T610" s="253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T610" s="254" t="s">
        <v>148</v>
      </c>
      <c r="AU610" s="254" t="s">
        <v>91</v>
      </c>
      <c r="AV610" s="14" t="s">
        <v>91</v>
      </c>
      <c r="AW610" s="14" t="s">
        <v>36</v>
      </c>
      <c r="AX610" s="14" t="s">
        <v>81</v>
      </c>
      <c r="AY610" s="254" t="s">
        <v>139</v>
      </c>
    </row>
    <row r="611" s="14" customFormat="1">
      <c r="A611" s="14"/>
      <c r="B611" s="244"/>
      <c r="C611" s="245"/>
      <c r="D611" s="235" t="s">
        <v>148</v>
      </c>
      <c r="E611" s="246" t="s">
        <v>1</v>
      </c>
      <c r="F611" s="247" t="s">
        <v>1292</v>
      </c>
      <c r="G611" s="245"/>
      <c r="H611" s="248">
        <v>0.42099999999999999</v>
      </c>
      <c r="I611" s="249"/>
      <c r="J611" s="245"/>
      <c r="K611" s="245"/>
      <c r="L611" s="250"/>
      <c r="M611" s="251"/>
      <c r="N611" s="252"/>
      <c r="O611" s="252"/>
      <c r="P611" s="252"/>
      <c r="Q611" s="252"/>
      <c r="R611" s="252"/>
      <c r="S611" s="252"/>
      <c r="T611" s="253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T611" s="254" t="s">
        <v>148</v>
      </c>
      <c r="AU611" s="254" t="s">
        <v>91</v>
      </c>
      <c r="AV611" s="14" t="s">
        <v>91</v>
      </c>
      <c r="AW611" s="14" t="s">
        <v>36</v>
      </c>
      <c r="AX611" s="14" t="s">
        <v>81</v>
      </c>
      <c r="AY611" s="254" t="s">
        <v>139</v>
      </c>
    </row>
    <row r="612" s="14" customFormat="1">
      <c r="A612" s="14"/>
      <c r="B612" s="244"/>
      <c r="C612" s="245"/>
      <c r="D612" s="235" t="s">
        <v>148</v>
      </c>
      <c r="E612" s="246" t="s">
        <v>1</v>
      </c>
      <c r="F612" s="247" t="s">
        <v>1293</v>
      </c>
      <c r="G612" s="245"/>
      <c r="H612" s="248">
        <v>1.448</v>
      </c>
      <c r="I612" s="249"/>
      <c r="J612" s="245"/>
      <c r="K612" s="245"/>
      <c r="L612" s="250"/>
      <c r="M612" s="251"/>
      <c r="N612" s="252"/>
      <c r="O612" s="252"/>
      <c r="P612" s="252"/>
      <c r="Q612" s="252"/>
      <c r="R612" s="252"/>
      <c r="S612" s="252"/>
      <c r="T612" s="253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T612" s="254" t="s">
        <v>148</v>
      </c>
      <c r="AU612" s="254" t="s">
        <v>91</v>
      </c>
      <c r="AV612" s="14" t="s">
        <v>91</v>
      </c>
      <c r="AW612" s="14" t="s">
        <v>36</v>
      </c>
      <c r="AX612" s="14" t="s">
        <v>81</v>
      </c>
      <c r="AY612" s="254" t="s">
        <v>139</v>
      </c>
    </row>
    <row r="613" s="14" customFormat="1">
      <c r="A613" s="14"/>
      <c r="B613" s="244"/>
      <c r="C613" s="245"/>
      <c r="D613" s="235" t="s">
        <v>148</v>
      </c>
      <c r="E613" s="246" t="s">
        <v>1</v>
      </c>
      <c r="F613" s="247" t="s">
        <v>1294</v>
      </c>
      <c r="G613" s="245"/>
      <c r="H613" s="248">
        <v>0.57899999999999996</v>
      </c>
      <c r="I613" s="249"/>
      <c r="J613" s="245"/>
      <c r="K613" s="245"/>
      <c r="L613" s="250"/>
      <c r="M613" s="251"/>
      <c r="N613" s="252"/>
      <c r="O613" s="252"/>
      <c r="P613" s="252"/>
      <c r="Q613" s="252"/>
      <c r="R613" s="252"/>
      <c r="S613" s="252"/>
      <c r="T613" s="253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254" t="s">
        <v>148</v>
      </c>
      <c r="AU613" s="254" t="s">
        <v>91</v>
      </c>
      <c r="AV613" s="14" t="s">
        <v>91</v>
      </c>
      <c r="AW613" s="14" t="s">
        <v>36</v>
      </c>
      <c r="AX613" s="14" t="s">
        <v>81</v>
      </c>
      <c r="AY613" s="254" t="s">
        <v>139</v>
      </c>
    </row>
    <row r="614" s="14" customFormat="1">
      <c r="A614" s="14"/>
      <c r="B614" s="244"/>
      <c r="C614" s="245"/>
      <c r="D614" s="235" t="s">
        <v>148</v>
      </c>
      <c r="E614" s="246" t="s">
        <v>1</v>
      </c>
      <c r="F614" s="247" t="s">
        <v>1295</v>
      </c>
      <c r="G614" s="245"/>
      <c r="H614" s="248">
        <v>0.58299999999999996</v>
      </c>
      <c r="I614" s="249"/>
      <c r="J614" s="245"/>
      <c r="K614" s="245"/>
      <c r="L614" s="250"/>
      <c r="M614" s="251"/>
      <c r="N614" s="252"/>
      <c r="O614" s="252"/>
      <c r="P614" s="252"/>
      <c r="Q614" s="252"/>
      <c r="R614" s="252"/>
      <c r="S614" s="252"/>
      <c r="T614" s="253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254" t="s">
        <v>148</v>
      </c>
      <c r="AU614" s="254" t="s">
        <v>91</v>
      </c>
      <c r="AV614" s="14" t="s">
        <v>91</v>
      </c>
      <c r="AW614" s="14" t="s">
        <v>36</v>
      </c>
      <c r="AX614" s="14" t="s">
        <v>81</v>
      </c>
      <c r="AY614" s="254" t="s">
        <v>139</v>
      </c>
    </row>
    <row r="615" s="14" customFormat="1">
      <c r="A615" s="14"/>
      <c r="B615" s="244"/>
      <c r="C615" s="245"/>
      <c r="D615" s="235" t="s">
        <v>148</v>
      </c>
      <c r="E615" s="246" t="s">
        <v>1</v>
      </c>
      <c r="F615" s="247" t="s">
        <v>1296</v>
      </c>
      <c r="G615" s="245"/>
      <c r="H615" s="248">
        <v>0.59099999999999997</v>
      </c>
      <c r="I615" s="249"/>
      <c r="J615" s="245"/>
      <c r="K615" s="245"/>
      <c r="L615" s="250"/>
      <c r="M615" s="251"/>
      <c r="N615" s="252"/>
      <c r="O615" s="252"/>
      <c r="P615" s="252"/>
      <c r="Q615" s="252"/>
      <c r="R615" s="252"/>
      <c r="S615" s="252"/>
      <c r="T615" s="253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54" t="s">
        <v>148</v>
      </c>
      <c r="AU615" s="254" t="s">
        <v>91</v>
      </c>
      <c r="AV615" s="14" t="s">
        <v>91</v>
      </c>
      <c r="AW615" s="14" t="s">
        <v>36</v>
      </c>
      <c r="AX615" s="14" t="s">
        <v>81</v>
      </c>
      <c r="AY615" s="254" t="s">
        <v>139</v>
      </c>
    </row>
    <row r="616" s="14" customFormat="1">
      <c r="A616" s="14"/>
      <c r="B616" s="244"/>
      <c r="C616" s="245"/>
      <c r="D616" s="235" t="s">
        <v>148</v>
      </c>
      <c r="E616" s="246" t="s">
        <v>1</v>
      </c>
      <c r="F616" s="247" t="s">
        <v>1297</v>
      </c>
      <c r="G616" s="245"/>
      <c r="H616" s="248">
        <v>0.59599999999999997</v>
      </c>
      <c r="I616" s="249"/>
      <c r="J616" s="245"/>
      <c r="K616" s="245"/>
      <c r="L616" s="250"/>
      <c r="M616" s="251"/>
      <c r="N616" s="252"/>
      <c r="O616" s="252"/>
      <c r="P616" s="252"/>
      <c r="Q616" s="252"/>
      <c r="R616" s="252"/>
      <c r="S616" s="252"/>
      <c r="T616" s="253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54" t="s">
        <v>148</v>
      </c>
      <c r="AU616" s="254" t="s">
        <v>91</v>
      </c>
      <c r="AV616" s="14" t="s">
        <v>91</v>
      </c>
      <c r="AW616" s="14" t="s">
        <v>36</v>
      </c>
      <c r="AX616" s="14" t="s">
        <v>81</v>
      </c>
      <c r="AY616" s="254" t="s">
        <v>139</v>
      </c>
    </row>
    <row r="617" s="14" customFormat="1">
      <c r="A617" s="14"/>
      <c r="B617" s="244"/>
      <c r="C617" s="245"/>
      <c r="D617" s="235" t="s">
        <v>148</v>
      </c>
      <c r="E617" s="246" t="s">
        <v>1</v>
      </c>
      <c r="F617" s="247" t="s">
        <v>1298</v>
      </c>
      <c r="G617" s="245"/>
      <c r="H617" s="248">
        <v>0.48999999999999999</v>
      </c>
      <c r="I617" s="249"/>
      <c r="J617" s="245"/>
      <c r="K617" s="245"/>
      <c r="L617" s="250"/>
      <c r="M617" s="251"/>
      <c r="N617" s="252"/>
      <c r="O617" s="252"/>
      <c r="P617" s="252"/>
      <c r="Q617" s="252"/>
      <c r="R617" s="252"/>
      <c r="S617" s="252"/>
      <c r="T617" s="253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T617" s="254" t="s">
        <v>148</v>
      </c>
      <c r="AU617" s="254" t="s">
        <v>91</v>
      </c>
      <c r="AV617" s="14" t="s">
        <v>91</v>
      </c>
      <c r="AW617" s="14" t="s">
        <v>36</v>
      </c>
      <c r="AX617" s="14" t="s">
        <v>81</v>
      </c>
      <c r="AY617" s="254" t="s">
        <v>139</v>
      </c>
    </row>
    <row r="618" s="14" customFormat="1">
      <c r="A618" s="14"/>
      <c r="B618" s="244"/>
      <c r="C618" s="245"/>
      <c r="D618" s="235" t="s">
        <v>148</v>
      </c>
      <c r="E618" s="246" t="s">
        <v>1</v>
      </c>
      <c r="F618" s="247" t="s">
        <v>1299</v>
      </c>
      <c r="G618" s="245"/>
      <c r="H618" s="248">
        <v>0.51400000000000001</v>
      </c>
      <c r="I618" s="249"/>
      <c r="J618" s="245"/>
      <c r="K618" s="245"/>
      <c r="L618" s="250"/>
      <c r="M618" s="251"/>
      <c r="N618" s="252"/>
      <c r="O618" s="252"/>
      <c r="P618" s="252"/>
      <c r="Q618" s="252"/>
      <c r="R618" s="252"/>
      <c r="S618" s="252"/>
      <c r="T618" s="253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T618" s="254" t="s">
        <v>148</v>
      </c>
      <c r="AU618" s="254" t="s">
        <v>91</v>
      </c>
      <c r="AV618" s="14" t="s">
        <v>91</v>
      </c>
      <c r="AW618" s="14" t="s">
        <v>36</v>
      </c>
      <c r="AX618" s="14" t="s">
        <v>81</v>
      </c>
      <c r="AY618" s="254" t="s">
        <v>139</v>
      </c>
    </row>
    <row r="619" s="14" customFormat="1">
      <c r="A619" s="14"/>
      <c r="B619" s="244"/>
      <c r="C619" s="245"/>
      <c r="D619" s="235" t="s">
        <v>148</v>
      </c>
      <c r="E619" s="246" t="s">
        <v>1</v>
      </c>
      <c r="F619" s="247" t="s">
        <v>1300</v>
      </c>
      <c r="G619" s="245"/>
      <c r="H619" s="248">
        <v>0.52200000000000002</v>
      </c>
      <c r="I619" s="249"/>
      <c r="J619" s="245"/>
      <c r="K619" s="245"/>
      <c r="L619" s="250"/>
      <c r="M619" s="251"/>
      <c r="N619" s="252"/>
      <c r="O619" s="252"/>
      <c r="P619" s="252"/>
      <c r="Q619" s="252"/>
      <c r="R619" s="252"/>
      <c r="S619" s="252"/>
      <c r="T619" s="253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T619" s="254" t="s">
        <v>148</v>
      </c>
      <c r="AU619" s="254" t="s">
        <v>91</v>
      </c>
      <c r="AV619" s="14" t="s">
        <v>91</v>
      </c>
      <c r="AW619" s="14" t="s">
        <v>36</v>
      </c>
      <c r="AX619" s="14" t="s">
        <v>81</v>
      </c>
      <c r="AY619" s="254" t="s">
        <v>139</v>
      </c>
    </row>
    <row r="620" s="14" customFormat="1">
      <c r="A620" s="14"/>
      <c r="B620" s="244"/>
      <c r="C620" s="245"/>
      <c r="D620" s="235" t="s">
        <v>148</v>
      </c>
      <c r="E620" s="246" t="s">
        <v>1</v>
      </c>
      <c r="F620" s="247" t="s">
        <v>1301</v>
      </c>
      <c r="G620" s="245"/>
      <c r="H620" s="248">
        <v>0.57699999999999996</v>
      </c>
      <c r="I620" s="249"/>
      <c r="J620" s="245"/>
      <c r="K620" s="245"/>
      <c r="L620" s="250"/>
      <c r="M620" s="251"/>
      <c r="N620" s="252"/>
      <c r="O620" s="252"/>
      <c r="P620" s="252"/>
      <c r="Q620" s="252"/>
      <c r="R620" s="252"/>
      <c r="S620" s="252"/>
      <c r="T620" s="253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T620" s="254" t="s">
        <v>148</v>
      </c>
      <c r="AU620" s="254" t="s">
        <v>91</v>
      </c>
      <c r="AV620" s="14" t="s">
        <v>91</v>
      </c>
      <c r="AW620" s="14" t="s">
        <v>36</v>
      </c>
      <c r="AX620" s="14" t="s">
        <v>81</v>
      </c>
      <c r="AY620" s="254" t="s">
        <v>139</v>
      </c>
    </row>
    <row r="621" s="15" customFormat="1">
      <c r="A621" s="15"/>
      <c r="B621" s="255"/>
      <c r="C621" s="256"/>
      <c r="D621" s="235" t="s">
        <v>148</v>
      </c>
      <c r="E621" s="257" t="s">
        <v>1</v>
      </c>
      <c r="F621" s="258" t="s">
        <v>151</v>
      </c>
      <c r="G621" s="256"/>
      <c r="H621" s="259">
        <v>9.3499999999999996</v>
      </c>
      <c r="I621" s="260"/>
      <c r="J621" s="256"/>
      <c r="K621" s="256"/>
      <c r="L621" s="261"/>
      <c r="M621" s="262"/>
      <c r="N621" s="263"/>
      <c r="O621" s="263"/>
      <c r="P621" s="263"/>
      <c r="Q621" s="263"/>
      <c r="R621" s="263"/>
      <c r="S621" s="263"/>
      <c r="T621" s="264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T621" s="265" t="s">
        <v>148</v>
      </c>
      <c r="AU621" s="265" t="s">
        <v>91</v>
      </c>
      <c r="AV621" s="15" t="s">
        <v>146</v>
      </c>
      <c r="AW621" s="15" t="s">
        <v>36</v>
      </c>
      <c r="AX621" s="15" t="s">
        <v>89</v>
      </c>
      <c r="AY621" s="265" t="s">
        <v>139</v>
      </c>
    </row>
    <row r="622" s="2" customFormat="1" ht="33" customHeight="1">
      <c r="A622" s="40"/>
      <c r="B622" s="41"/>
      <c r="C622" s="220" t="s">
        <v>511</v>
      </c>
      <c r="D622" s="220" t="s">
        <v>141</v>
      </c>
      <c r="E622" s="221" t="s">
        <v>1302</v>
      </c>
      <c r="F622" s="222" t="s">
        <v>1303</v>
      </c>
      <c r="G622" s="223" t="s">
        <v>203</v>
      </c>
      <c r="H622" s="224">
        <v>0.035999999999999997</v>
      </c>
      <c r="I622" s="225"/>
      <c r="J622" s="226">
        <f>ROUND(I622*H622,2)</f>
        <v>0</v>
      </c>
      <c r="K622" s="222" t="s">
        <v>145</v>
      </c>
      <c r="L622" s="46"/>
      <c r="M622" s="227" t="s">
        <v>1</v>
      </c>
      <c r="N622" s="228" t="s">
        <v>46</v>
      </c>
      <c r="O622" s="93"/>
      <c r="P622" s="229">
        <f>O622*H622</f>
        <v>0</v>
      </c>
      <c r="Q622" s="229">
        <v>0</v>
      </c>
      <c r="R622" s="229">
        <f>Q622*H622</f>
        <v>0</v>
      </c>
      <c r="S622" s="229">
        <v>0</v>
      </c>
      <c r="T622" s="230">
        <f>S622*H622</f>
        <v>0</v>
      </c>
      <c r="U622" s="40"/>
      <c r="V622" s="40"/>
      <c r="W622" s="40"/>
      <c r="X622" s="40"/>
      <c r="Y622" s="40"/>
      <c r="Z622" s="40"/>
      <c r="AA622" s="40"/>
      <c r="AB622" s="40"/>
      <c r="AC622" s="40"/>
      <c r="AD622" s="40"/>
      <c r="AE622" s="40"/>
      <c r="AR622" s="231" t="s">
        <v>146</v>
      </c>
      <c r="AT622" s="231" t="s">
        <v>141</v>
      </c>
      <c r="AU622" s="231" t="s">
        <v>91</v>
      </c>
      <c r="AY622" s="19" t="s">
        <v>139</v>
      </c>
      <c r="BE622" s="232">
        <f>IF(N622="základní",J622,0)</f>
        <v>0</v>
      </c>
      <c r="BF622" s="232">
        <f>IF(N622="snížená",J622,0)</f>
        <v>0</v>
      </c>
      <c r="BG622" s="232">
        <f>IF(N622="zákl. přenesená",J622,0)</f>
        <v>0</v>
      </c>
      <c r="BH622" s="232">
        <f>IF(N622="sníž. přenesená",J622,0)</f>
        <v>0</v>
      </c>
      <c r="BI622" s="232">
        <f>IF(N622="nulová",J622,0)</f>
        <v>0</v>
      </c>
      <c r="BJ622" s="19" t="s">
        <v>89</v>
      </c>
      <c r="BK622" s="232">
        <f>ROUND(I622*H622,2)</f>
        <v>0</v>
      </c>
      <c r="BL622" s="19" t="s">
        <v>146</v>
      </c>
      <c r="BM622" s="231" t="s">
        <v>1304</v>
      </c>
    </row>
    <row r="623" s="13" customFormat="1">
      <c r="A623" s="13"/>
      <c r="B623" s="233"/>
      <c r="C623" s="234"/>
      <c r="D623" s="235" t="s">
        <v>148</v>
      </c>
      <c r="E623" s="236" t="s">
        <v>1</v>
      </c>
      <c r="F623" s="237" t="s">
        <v>1264</v>
      </c>
      <c r="G623" s="234"/>
      <c r="H623" s="236" t="s">
        <v>1</v>
      </c>
      <c r="I623" s="238"/>
      <c r="J623" s="234"/>
      <c r="K623" s="234"/>
      <c r="L623" s="239"/>
      <c r="M623" s="240"/>
      <c r="N623" s="241"/>
      <c r="O623" s="241"/>
      <c r="P623" s="241"/>
      <c r="Q623" s="241"/>
      <c r="R623" s="241"/>
      <c r="S623" s="241"/>
      <c r="T623" s="242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T623" s="243" t="s">
        <v>148</v>
      </c>
      <c r="AU623" s="243" t="s">
        <v>91</v>
      </c>
      <c r="AV623" s="13" t="s">
        <v>89</v>
      </c>
      <c r="AW623" s="13" t="s">
        <v>36</v>
      </c>
      <c r="AX623" s="13" t="s">
        <v>81</v>
      </c>
      <c r="AY623" s="243" t="s">
        <v>139</v>
      </c>
    </row>
    <row r="624" s="13" customFormat="1">
      <c r="A624" s="13"/>
      <c r="B624" s="233"/>
      <c r="C624" s="234"/>
      <c r="D624" s="235" t="s">
        <v>148</v>
      </c>
      <c r="E624" s="236" t="s">
        <v>1</v>
      </c>
      <c r="F624" s="237" t="s">
        <v>1016</v>
      </c>
      <c r="G624" s="234"/>
      <c r="H624" s="236" t="s">
        <v>1</v>
      </c>
      <c r="I624" s="238"/>
      <c r="J624" s="234"/>
      <c r="K624" s="234"/>
      <c r="L624" s="239"/>
      <c r="M624" s="240"/>
      <c r="N624" s="241"/>
      <c r="O624" s="241"/>
      <c r="P624" s="241"/>
      <c r="Q624" s="241"/>
      <c r="R624" s="241"/>
      <c r="S624" s="241"/>
      <c r="T624" s="242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T624" s="243" t="s">
        <v>148</v>
      </c>
      <c r="AU624" s="243" t="s">
        <v>91</v>
      </c>
      <c r="AV624" s="13" t="s">
        <v>89</v>
      </c>
      <c r="AW624" s="13" t="s">
        <v>36</v>
      </c>
      <c r="AX624" s="13" t="s">
        <v>81</v>
      </c>
      <c r="AY624" s="243" t="s">
        <v>139</v>
      </c>
    </row>
    <row r="625" s="14" customFormat="1">
      <c r="A625" s="14"/>
      <c r="B625" s="244"/>
      <c r="C625" s="245"/>
      <c r="D625" s="235" t="s">
        <v>148</v>
      </c>
      <c r="E625" s="246" t="s">
        <v>1</v>
      </c>
      <c r="F625" s="247" t="s">
        <v>1305</v>
      </c>
      <c r="G625" s="245"/>
      <c r="H625" s="248">
        <v>0.035999999999999997</v>
      </c>
      <c r="I625" s="249"/>
      <c r="J625" s="245"/>
      <c r="K625" s="245"/>
      <c r="L625" s="250"/>
      <c r="M625" s="251"/>
      <c r="N625" s="252"/>
      <c r="O625" s="252"/>
      <c r="P625" s="252"/>
      <c r="Q625" s="252"/>
      <c r="R625" s="252"/>
      <c r="S625" s="252"/>
      <c r="T625" s="253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T625" s="254" t="s">
        <v>148</v>
      </c>
      <c r="AU625" s="254" t="s">
        <v>91</v>
      </c>
      <c r="AV625" s="14" t="s">
        <v>91</v>
      </c>
      <c r="AW625" s="14" t="s">
        <v>36</v>
      </c>
      <c r="AX625" s="14" t="s">
        <v>81</v>
      </c>
      <c r="AY625" s="254" t="s">
        <v>139</v>
      </c>
    </row>
    <row r="626" s="15" customFormat="1">
      <c r="A626" s="15"/>
      <c r="B626" s="255"/>
      <c r="C626" s="256"/>
      <c r="D626" s="235" t="s">
        <v>148</v>
      </c>
      <c r="E626" s="257" t="s">
        <v>1</v>
      </c>
      <c r="F626" s="258" t="s">
        <v>151</v>
      </c>
      <c r="G626" s="256"/>
      <c r="H626" s="259">
        <v>0.035999999999999997</v>
      </c>
      <c r="I626" s="260"/>
      <c r="J626" s="256"/>
      <c r="K626" s="256"/>
      <c r="L626" s="261"/>
      <c r="M626" s="262"/>
      <c r="N626" s="263"/>
      <c r="O626" s="263"/>
      <c r="P626" s="263"/>
      <c r="Q626" s="263"/>
      <c r="R626" s="263"/>
      <c r="S626" s="263"/>
      <c r="T626" s="264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T626" s="265" t="s">
        <v>148</v>
      </c>
      <c r="AU626" s="265" t="s">
        <v>91</v>
      </c>
      <c r="AV626" s="15" t="s">
        <v>146</v>
      </c>
      <c r="AW626" s="15" t="s">
        <v>36</v>
      </c>
      <c r="AX626" s="15" t="s">
        <v>89</v>
      </c>
      <c r="AY626" s="265" t="s">
        <v>139</v>
      </c>
    </row>
    <row r="627" s="2" customFormat="1" ht="24.15" customHeight="1">
      <c r="A627" s="40"/>
      <c r="B627" s="41"/>
      <c r="C627" s="220" t="s">
        <v>516</v>
      </c>
      <c r="D627" s="220" t="s">
        <v>141</v>
      </c>
      <c r="E627" s="221" t="s">
        <v>411</v>
      </c>
      <c r="F627" s="222" t="s">
        <v>412</v>
      </c>
      <c r="G627" s="223" t="s">
        <v>263</v>
      </c>
      <c r="H627" s="224">
        <v>0.64800000000000002</v>
      </c>
      <c r="I627" s="225"/>
      <c r="J627" s="226">
        <f>ROUND(I627*H627,2)</f>
        <v>0</v>
      </c>
      <c r="K627" s="222" t="s">
        <v>145</v>
      </c>
      <c r="L627" s="46"/>
      <c r="M627" s="227" t="s">
        <v>1</v>
      </c>
      <c r="N627" s="228" t="s">
        <v>46</v>
      </c>
      <c r="O627" s="93"/>
      <c r="P627" s="229">
        <f>O627*H627</f>
        <v>0</v>
      </c>
      <c r="Q627" s="229">
        <v>0.01328</v>
      </c>
      <c r="R627" s="229">
        <f>Q627*H627</f>
        <v>0.0086054400000000007</v>
      </c>
      <c r="S627" s="229">
        <v>0</v>
      </c>
      <c r="T627" s="230">
        <f>S627*H627</f>
        <v>0</v>
      </c>
      <c r="U627" s="40"/>
      <c r="V627" s="40"/>
      <c r="W627" s="40"/>
      <c r="X627" s="40"/>
      <c r="Y627" s="40"/>
      <c r="Z627" s="40"/>
      <c r="AA627" s="40"/>
      <c r="AB627" s="40"/>
      <c r="AC627" s="40"/>
      <c r="AD627" s="40"/>
      <c r="AE627" s="40"/>
      <c r="AR627" s="231" t="s">
        <v>146</v>
      </c>
      <c r="AT627" s="231" t="s">
        <v>141</v>
      </c>
      <c r="AU627" s="231" t="s">
        <v>91</v>
      </c>
      <c r="AY627" s="19" t="s">
        <v>139</v>
      </c>
      <c r="BE627" s="232">
        <f>IF(N627="základní",J627,0)</f>
        <v>0</v>
      </c>
      <c r="BF627" s="232">
        <f>IF(N627="snížená",J627,0)</f>
        <v>0</v>
      </c>
      <c r="BG627" s="232">
        <f>IF(N627="zákl. přenesená",J627,0)</f>
        <v>0</v>
      </c>
      <c r="BH627" s="232">
        <f>IF(N627="sníž. přenesená",J627,0)</f>
        <v>0</v>
      </c>
      <c r="BI627" s="232">
        <f>IF(N627="nulová",J627,0)</f>
        <v>0</v>
      </c>
      <c r="BJ627" s="19" t="s">
        <v>89</v>
      </c>
      <c r="BK627" s="232">
        <f>ROUND(I627*H627,2)</f>
        <v>0</v>
      </c>
      <c r="BL627" s="19" t="s">
        <v>146</v>
      </c>
      <c r="BM627" s="231" t="s">
        <v>1306</v>
      </c>
    </row>
    <row r="628" s="13" customFormat="1">
      <c r="A628" s="13"/>
      <c r="B628" s="233"/>
      <c r="C628" s="234"/>
      <c r="D628" s="235" t="s">
        <v>148</v>
      </c>
      <c r="E628" s="236" t="s">
        <v>1</v>
      </c>
      <c r="F628" s="237" t="s">
        <v>1264</v>
      </c>
      <c r="G628" s="234"/>
      <c r="H628" s="236" t="s">
        <v>1</v>
      </c>
      <c r="I628" s="238"/>
      <c r="J628" s="234"/>
      <c r="K628" s="234"/>
      <c r="L628" s="239"/>
      <c r="M628" s="240"/>
      <c r="N628" s="241"/>
      <c r="O628" s="241"/>
      <c r="P628" s="241"/>
      <c r="Q628" s="241"/>
      <c r="R628" s="241"/>
      <c r="S628" s="241"/>
      <c r="T628" s="242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43" t="s">
        <v>148</v>
      </c>
      <c r="AU628" s="243" t="s">
        <v>91</v>
      </c>
      <c r="AV628" s="13" t="s">
        <v>89</v>
      </c>
      <c r="AW628" s="13" t="s">
        <v>36</v>
      </c>
      <c r="AX628" s="13" t="s">
        <v>81</v>
      </c>
      <c r="AY628" s="243" t="s">
        <v>139</v>
      </c>
    </row>
    <row r="629" s="13" customFormat="1">
      <c r="A629" s="13"/>
      <c r="B629" s="233"/>
      <c r="C629" s="234"/>
      <c r="D629" s="235" t="s">
        <v>148</v>
      </c>
      <c r="E629" s="236" t="s">
        <v>1</v>
      </c>
      <c r="F629" s="237" t="s">
        <v>1016</v>
      </c>
      <c r="G629" s="234"/>
      <c r="H629" s="236" t="s">
        <v>1</v>
      </c>
      <c r="I629" s="238"/>
      <c r="J629" s="234"/>
      <c r="K629" s="234"/>
      <c r="L629" s="239"/>
      <c r="M629" s="240"/>
      <c r="N629" s="241"/>
      <c r="O629" s="241"/>
      <c r="P629" s="241"/>
      <c r="Q629" s="241"/>
      <c r="R629" s="241"/>
      <c r="S629" s="241"/>
      <c r="T629" s="242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243" t="s">
        <v>148</v>
      </c>
      <c r="AU629" s="243" t="s">
        <v>91</v>
      </c>
      <c r="AV629" s="13" t="s">
        <v>89</v>
      </c>
      <c r="AW629" s="13" t="s">
        <v>36</v>
      </c>
      <c r="AX629" s="13" t="s">
        <v>81</v>
      </c>
      <c r="AY629" s="243" t="s">
        <v>139</v>
      </c>
    </row>
    <row r="630" s="14" customFormat="1">
      <c r="A630" s="14"/>
      <c r="B630" s="244"/>
      <c r="C630" s="245"/>
      <c r="D630" s="235" t="s">
        <v>148</v>
      </c>
      <c r="E630" s="246" t="s">
        <v>1</v>
      </c>
      <c r="F630" s="247" t="s">
        <v>1307</v>
      </c>
      <c r="G630" s="245"/>
      <c r="H630" s="248">
        <v>0.64800000000000002</v>
      </c>
      <c r="I630" s="249"/>
      <c r="J630" s="245"/>
      <c r="K630" s="245"/>
      <c r="L630" s="250"/>
      <c r="M630" s="251"/>
      <c r="N630" s="252"/>
      <c r="O630" s="252"/>
      <c r="P630" s="252"/>
      <c r="Q630" s="252"/>
      <c r="R630" s="252"/>
      <c r="S630" s="252"/>
      <c r="T630" s="253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254" t="s">
        <v>148</v>
      </c>
      <c r="AU630" s="254" t="s">
        <v>91</v>
      </c>
      <c r="AV630" s="14" t="s">
        <v>91</v>
      </c>
      <c r="AW630" s="14" t="s">
        <v>36</v>
      </c>
      <c r="AX630" s="14" t="s">
        <v>81</v>
      </c>
      <c r="AY630" s="254" t="s">
        <v>139</v>
      </c>
    </row>
    <row r="631" s="15" customFormat="1">
      <c r="A631" s="15"/>
      <c r="B631" s="255"/>
      <c r="C631" s="256"/>
      <c r="D631" s="235" t="s">
        <v>148</v>
      </c>
      <c r="E631" s="257" t="s">
        <v>1</v>
      </c>
      <c r="F631" s="258" t="s">
        <v>151</v>
      </c>
      <c r="G631" s="256"/>
      <c r="H631" s="259">
        <v>0.64800000000000002</v>
      </c>
      <c r="I631" s="260"/>
      <c r="J631" s="256"/>
      <c r="K631" s="256"/>
      <c r="L631" s="261"/>
      <c r="M631" s="262"/>
      <c r="N631" s="263"/>
      <c r="O631" s="263"/>
      <c r="P631" s="263"/>
      <c r="Q631" s="263"/>
      <c r="R631" s="263"/>
      <c r="S631" s="263"/>
      <c r="T631" s="264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T631" s="265" t="s">
        <v>148</v>
      </c>
      <c r="AU631" s="265" t="s">
        <v>91</v>
      </c>
      <c r="AV631" s="15" t="s">
        <v>146</v>
      </c>
      <c r="AW631" s="15" t="s">
        <v>36</v>
      </c>
      <c r="AX631" s="15" t="s">
        <v>89</v>
      </c>
      <c r="AY631" s="265" t="s">
        <v>139</v>
      </c>
    </row>
    <row r="632" s="2" customFormat="1" ht="24.15" customHeight="1">
      <c r="A632" s="40"/>
      <c r="B632" s="41"/>
      <c r="C632" s="220" t="s">
        <v>521</v>
      </c>
      <c r="D632" s="220" t="s">
        <v>141</v>
      </c>
      <c r="E632" s="221" t="s">
        <v>424</v>
      </c>
      <c r="F632" s="222" t="s">
        <v>425</v>
      </c>
      <c r="G632" s="223" t="s">
        <v>263</v>
      </c>
      <c r="H632" s="224">
        <v>0.64800000000000002</v>
      </c>
      <c r="I632" s="225"/>
      <c r="J632" s="226">
        <f>ROUND(I632*H632,2)</f>
        <v>0</v>
      </c>
      <c r="K632" s="222" t="s">
        <v>145</v>
      </c>
      <c r="L632" s="46"/>
      <c r="M632" s="227" t="s">
        <v>1</v>
      </c>
      <c r="N632" s="228" t="s">
        <v>46</v>
      </c>
      <c r="O632" s="93"/>
      <c r="P632" s="229">
        <f>O632*H632</f>
        <v>0</v>
      </c>
      <c r="Q632" s="229">
        <v>0</v>
      </c>
      <c r="R632" s="229">
        <f>Q632*H632</f>
        <v>0</v>
      </c>
      <c r="S632" s="229">
        <v>0</v>
      </c>
      <c r="T632" s="230">
        <f>S632*H632</f>
        <v>0</v>
      </c>
      <c r="U632" s="40"/>
      <c r="V632" s="40"/>
      <c r="W632" s="40"/>
      <c r="X632" s="40"/>
      <c r="Y632" s="40"/>
      <c r="Z632" s="40"/>
      <c r="AA632" s="40"/>
      <c r="AB632" s="40"/>
      <c r="AC632" s="40"/>
      <c r="AD632" s="40"/>
      <c r="AE632" s="40"/>
      <c r="AR632" s="231" t="s">
        <v>146</v>
      </c>
      <c r="AT632" s="231" t="s">
        <v>141</v>
      </c>
      <c r="AU632" s="231" t="s">
        <v>91</v>
      </c>
      <c r="AY632" s="19" t="s">
        <v>139</v>
      </c>
      <c r="BE632" s="232">
        <f>IF(N632="základní",J632,0)</f>
        <v>0</v>
      </c>
      <c r="BF632" s="232">
        <f>IF(N632="snížená",J632,0)</f>
        <v>0</v>
      </c>
      <c r="BG632" s="232">
        <f>IF(N632="zákl. přenesená",J632,0)</f>
        <v>0</v>
      </c>
      <c r="BH632" s="232">
        <f>IF(N632="sníž. přenesená",J632,0)</f>
        <v>0</v>
      </c>
      <c r="BI632" s="232">
        <f>IF(N632="nulová",J632,0)</f>
        <v>0</v>
      </c>
      <c r="BJ632" s="19" t="s">
        <v>89</v>
      </c>
      <c r="BK632" s="232">
        <f>ROUND(I632*H632,2)</f>
        <v>0</v>
      </c>
      <c r="BL632" s="19" t="s">
        <v>146</v>
      </c>
      <c r="BM632" s="231" t="s">
        <v>1308</v>
      </c>
    </row>
    <row r="633" s="14" customFormat="1">
      <c r="A633" s="14"/>
      <c r="B633" s="244"/>
      <c r="C633" s="245"/>
      <c r="D633" s="235" t="s">
        <v>148</v>
      </c>
      <c r="E633" s="246" t="s">
        <v>1</v>
      </c>
      <c r="F633" s="247" t="s">
        <v>1309</v>
      </c>
      <c r="G633" s="245"/>
      <c r="H633" s="248">
        <v>0.64800000000000002</v>
      </c>
      <c r="I633" s="249"/>
      <c r="J633" s="245"/>
      <c r="K633" s="245"/>
      <c r="L633" s="250"/>
      <c r="M633" s="251"/>
      <c r="N633" s="252"/>
      <c r="O633" s="252"/>
      <c r="P633" s="252"/>
      <c r="Q633" s="252"/>
      <c r="R633" s="252"/>
      <c r="S633" s="252"/>
      <c r="T633" s="253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T633" s="254" t="s">
        <v>148</v>
      </c>
      <c r="AU633" s="254" t="s">
        <v>91</v>
      </c>
      <c r="AV633" s="14" t="s">
        <v>91</v>
      </c>
      <c r="AW633" s="14" t="s">
        <v>36</v>
      </c>
      <c r="AX633" s="14" t="s">
        <v>89</v>
      </c>
      <c r="AY633" s="254" t="s">
        <v>139</v>
      </c>
    </row>
    <row r="634" s="2" customFormat="1" ht="24.15" customHeight="1">
      <c r="A634" s="40"/>
      <c r="B634" s="41"/>
      <c r="C634" s="220" t="s">
        <v>529</v>
      </c>
      <c r="D634" s="220" t="s">
        <v>141</v>
      </c>
      <c r="E634" s="221" t="s">
        <v>1310</v>
      </c>
      <c r="F634" s="222" t="s">
        <v>1311</v>
      </c>
      <c r="G634" s="223" t="s">
        <v>203</v>
      </c>
      <c r="H634" s="224">
        <v>0.021000000000000001</v>
      </c>
      <c r="I634" s="225"/>
      <c r="J634" s="226">
        <f>ROUND(I634*H634,2)</f>
        <v>0</v>
      </c>
      <c r="K634" s="222" t="s">
        <v>145</v>
      </c>
      <c r="L634" s="46"/>
      <c r="M634" s="227" t="s">
        <v>1</v>
      </c>
      <c r="N634" s="228" t="s">
        <v>46</v>
      </c>
      <c r="O634" s="93"/>
      <c r="P634" s="229">
        <f>O634*H634</f>
        <v>0</v>
      </c>
      <c r="Q634" s="229">
        <v>0</v>
      </c>
      <c r="R634" s="229">
        <f>Q634*H634</f>
        <v>0</v>
      </c>
      <c r="S634" s="229">
        <v>0</v>
      </c>
      <c r="T634" s="230">
        <f>S634*H634</f>
        <v>0</v>
      </c>
      <c r="U634" s="40"/>
      <c r="V634" s="40"/>
      <c r="W634" s="40"/>
      <c r="X634" s="40"/>
      <c r="Y634" s="40"/>
      <c r="Z634" s="40"/>
      <c r="AA634" s="40"/>
      <c r="AB634" s="40"/>
      <c r="AC634" s="40"/>
      <c r="AD634" s="40"/>
      <c r="AE634" s="40"/>
      <c r="AR634" s="231" t="s">
        <v>146</v>
      </c>
      <c r="AT634" s="231" t="s">
        <v>141</v>
      </c>
      <c r="AU634" s="231" t="s">
        <v>91</v>
      </c>
      <c r="AY634" s="19" t="s">
        <v>139</v>
      </c>
      <c r="BE634" s="232">
        <f>IF(N634="základní",J634,0)</f>
        <v>0</v>
      </c>
      <c r="BF634" s="232">
        <f>IF(N634="snížená",J634,0)</f>
        <v>0</v>
      </c>
      <c r="BG634" s="232">
        <f>IF(N634="zákl. přenesená",J634,0)</f>
        <v>0</v>
      </c>
      <c r="BH634" s="232">
        <f>IF(N634="sníž. přenesená",J634,0)</f>
        <v>0</v>
      </c>
      <c r="BI634" s="232">
        <f>IF(N634="nulová",J634,0)</f>
        <v>0</v>
      </c>
      <c r="BJ634" s="19" t="s">
        <v>89</v>
      </c>
      <c r="BK634" s="232">
        <f>ROUND(I634*H634,2)</f>
        <v>0</v>
      </c>
      <c r="BL634" s="19" t="s">
        <v>146</v>
      </c>
      <c r="BM634" s="231" t="s">
        <v>1312</v>
      </c>
    </row>
    <row r="635" s="13" customFormat="1">
      <c r="A635" s="13"/>
      <c r="B635" s="233"/>
      <c r="C635" s="234"/>
      <c r="D635" s="235" t="s">
        <v>148</v>
      </c>
      <c r="E635" s="236" t="s">
        <v>1</v>
      </c>
      <c r="F635" s="237" t="s">
        <v>1264</v>
      </c>
      <c r="G635" s="234"/>
      <c r="H635" s="236" t="s">
        <v>1</v>
      </c>
      <c r="I635" s="238"/>
      <c r="J635" s="234"/>
      <c r="K635" s="234"/>
      <c r="L635" s="239"/>
      <c r="M635" s="240"/>
      <c r="N635" s="241"/>
      <c r="O635" s="241"/>
      <c r="P635" s="241"/>
      <c r="Q635" s="241"/>
      <c r="R635" s="241"/>
      <c r="S635" s="241"/>
      <c r="T635" s="242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243" t="s">
        <v>148</v>
      </c>
      <c r="AU635" s="243" t="s">
        <v>91</v>
      </c>
      <c r="AV635" s="13" t="s">
        <v>89</v>
      </c>
      <c r="AW635" s="13" t="s">
        <v>36</v>
      </c>
      <c r="AX635" s="13" t="s">
        <v>81</v>
      </c>
      <c r="AY635" s="243" t="s">
        <v>139</v>
      </c>
    </row>
    <row r="636" s="13" customFormat="1">
      <c r="A636" s="13"/>
      <c r="B636" s="233"/>
      <c r="C636" s="234"/>
      <c r="D636" s="235" t="s">
        <v>148</v>
      </c>
      <c r="E636" s="236" t="s">
        <v>1</v>
      </c>
      <c r="F636" s="237" t="s">
        <v>1016</v>
      </c>
      <c r="G636" s="234"/>
      <c r="H636" s="236" t="s">
        <v>1</v>
      </c>
      <c r="I636" s="238"/>
      <c r="J636" s="234"/>
      <c r="K636" s="234"/>
      <c r="L636" s="239"/>
      <c r="M636" s="240"/>
      <c r="N636" s="241"/>
      <c r="O636" s="241"/>
      <c r="P636" s="241"/>
      <c r="Q636" s="241"/>
      <c r="R636" s="241"/>
      <c r="S636" s="241"/>
      <c r="T636" s="242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243" t="s">
        <v>148</v>
      </c>
      <c r="AU636" s="243" t="s">
        <v>91</v>
      </c>
      <c r="AV636" s="13" t="s">
        <v>89</v>
      </c>
      <c r="AW636" s="13" t="s">
        <v>36</v>
      </c>
      <c r="AX636" s="13" t="s">
        <v>81</v>
      </c>
      <c r="AY636" s="243" t="s">
        <v>139</v>
      </c>
    </row>
    <row r="637" s="13" customFormat="1">
      <c r="A637" s="13"/>
      <c r="B637" s="233"/>
      <c r="C637" s="234"/>
      <c r="D637" s="235" t="s">
        <v>148</v>
      </c>
      <c r="E637" s="236" t="s">
        <v>1</v>
      </c>
      <c r="F637" s="237" t="s">
        <v>1313</v>
      </c>
      <c r="G637" s="234"/>
      <c r="H637" s="236" t="s">
        <v>1</v>
      </c>
      <c r="I637" s="238"/>
      <c r="J637" s="234"/>
      <c r="K637" s="234"/>
      <c r="L637" s="239"/>
      <c r="M637" s="240"/>
      <c r="N637" s="241"/>
      <c r="O637" s="241"/>
      <c r="P637" s="241"/>
      <c r="Q637" s="241"/>
      <c r="R637" s="241"/>
      <c r="S637" s="241"/>
      <c r="T637" s="242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243" t="s">
        <v>148</v>
      </c>
      <c r="AU637" s="243" t="s">
        <v>91</v>
      </c>
      <c r="AV637" s="13" t="s">
        <v>89</v>
      </c>
      <c r="AW637" s="13" t="s">
        <v>36</v>
      </c>
      <c r="AX637" s="13" t="s">
        <v>81</v>
      </c>
      <c r="AY637" s="243" t="s">
        <v>139</v>
      </c>
    </row>
    <row r="638" s="14" customFormat="1">
      <c r="A638" s="14"/>
      <c r="B638" s="244"/>
      <c r="C638" s="245"/>
      <c r="D638" s="235" t="s">
        <v>148</v>
      </c>
      <c r="E638" s="246" t="s">
        <v>1</v>
      </c>
      <c r="F638" s="247" t="s">
        <v>1314</v>
      </c>
      <c r="G638" s="245"/>
      <c r="H638" s="248">
        <v>0.021000000000000001</v>
      </c>
      <c r="I638" s="249"/>
      <c r="J638" s="245"/>
      <c r="K638" s="245"/>
      <c r="L638" s="250"/>
      <c r="M638" s="251"/>
      <c r="N638" s="252"/>
      <c r="O638" s="252"/>
      <c r="P638" s="252"/>
      <c r="Q638" s="252"/>
      <c r="R638" s="252"/>
      <c r="S638" s="252"/>
      <c r="T638" s="253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T638" s="254" t="s">
        <v>148</v>
      </c>
      <c r="AU638" s="254" t="s">
        <v>91</v>
      </c>
      <c r="AV638" s="14" t="s">
        <v>91</v>
      </c>
      <c r="AW638" s="14" t="s">
        <v>36</v>
      </c>
      <c r="AX638" s="14" t="s">
        <v>81</v>
      </c>
      <c r="AY638" s="254" t="s">
        <v>139</v>
      </c>
    </row>
    <row r="639" s="15" customFormat="1">
      <c r="A639" s="15"/>
      <c r="B639" s="255"/>
      <c r="C639" s="256"/>
      <c r="D639" s="235" t="s">
        <v>148</v>
      </c>
      <c r="E639" s="257" t="s">
        <v>1</v>
      </c>
      <c r="F639" s="258" t="s">
        <v>151</v>
      </c>
      <c r="G639" s="256"/>
      <c r="H639" s="259">
        <v>0.021000000000000001</v>
      </c>
      <c r="I639" s="260"/>
      <c r="J639" s="256"/>
      <c r="K639" s="256"/>
      <c r="L639" s="261"/>
      <c r="M639" s="262"/>
      <c r="N639" s="263"/>
      <c r="O639" s="263"/>
      <c r="P639" s="263"/>
      <c r="Q639" s="263"/>
      <c r="R639" s="263"/>
      <c r="S639" s="263"/>
      <c r="T639" s="264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T639" s="265" t="s">
        <v>148</v>
      </c>
      <c r="AU639" s="265" t="s">
        <v>91</v>
      </c>
      <c r="AV639" s="15" t="s">
        <v>146</v>
      </c>
      <c r="AW639" s="15" t="s">
        <v>36</v>
      </c>
      <c r="AX639" s="15" t="s">
        <v>89</v>
      </c>
      <c r="AY639" s="265" t="s">
        <v>139</v>
      </c>
    </row>
    <row r="640" s="2" customFormat="1" ht="24.15" customHeight="1">
      <c r="A640" s="40"/>
      <c r="B640" s="41"/>
      <c r="C640" s="220" t="s">
        <v>534</v>
      </c>
      <c r="D640" s="220" t="s">
        <v>141</v>
      </c>
      <c r="E640" s="221" t="s">
        <v>1315</v>
      </c>
      <c r="F640" s="222" t="s">
        <v>1316</v>
      </c>
      <c r="G640" s="223" t="s">
        <v>203</v>
      </c>
      <c r="H640" s="224">
        <v>0.32600000000000001</v>
      </c>
      <c r="I640" s="225"/>
      <c r="J640" s="226">
        <f>ROUND(I640*H640,2)</f>
        <v>0</v>
      </c>
      <c r="K640" s="222" t="s">
        <v>145</v>
      </c>
      <c r="L640" s="46"/>
      <c r="M640" s="227" t="s">
        <v>1</v>
      </c>
      <c r="N640" s="228" t="s">
        <v>46</v>
      </c>
      <c r="O640" s="93"/>
      <c r="P640" s="229">
        <f>O640*H640</f>
        <v>0</v>
      </c>
      <c r="Q640" s="229">
        <v>0</v>
      </c>
      <c r="R640" s="229">
        <f>Q640*H640</f>
        <v>0</v>
      </c>
      <c r="S640" s="229">
        <v>0</v>
      </c>
      <c r="T640" s="230">
        <f>S640*H640</f>
        <v>0</v>
      </c>
      <c r="U640" s="40"/>
      <c r="V640" s="40"/>
      <c r="W640" s="40"/>
      <c r="X640" s="40"/>
      <c r="Y640" s="40"/>
      <c r="Z640" s="40"/>
      <c r="AA640" s="40"/>
      <c r="AB640" s="40"/>
      <c r="AC640" s="40"/>
      <c r="AD640" s="40"/>
      <c r="AE640" s="40"/>
      <c r="AR640" s="231" t="s">
        <v>146</v>
      </c>
      <c r="AT640" s="231" t="s">
        <v>141</v>
      </c>
      <c r="AU640" s="231" t="s">
        <v>91</v>
      </c>
      <c r="AY640" s="19" t="s">
        <v>139</v>
      </c>
      <c r="BE640" s="232">
        <f>IF(N640="základní",J640,0)</f>
        <v>0</v>
      </c>
      <c r="BF640" s="232">
        <f>IF(N640="snížená",J640,0)</f>
        <v>0</v>
      </c>
      <c r="BG640" s="232">
        <f>IF(N640="zákl. přenesená",J640,0)</f>
        <v>0</v>
      </c>
      <c r="BH640" s="232">
        <f>IF(N640="sníž. přenesená",J640,0)</f>
        <v>0</v>
      </c>
      <c r="BI640" s="232">
        <f>IF(N640="nulová",J640,0)</f>
        <v>0</v>
      </c>
      <c r="BJ640" s="19" t="s">
        <v>89</v>
      </c>
      <c r="BK640" s="232">
        <f>ROUND(I640*H640,2)</f>
        <v>0</v>
      </c>
      <c r="BL640" s="19" t="s">
        <v>146</v>
      </c>
      <c r="BM640" s="231" t="s">
        <v>1317</v>
      </c>
    </row>
    <row r="641" s="13" customFormat="1">
      <c r="A641" s="13"/>
      <c r="B641" s="233"/>
      <c r="C641" s="234"/>
      <c r="D641" s="235" t="s">
        <v>148</v>
      </c>
      <c r="E641" s="236" t="s">
        <v>1</v>
      </c>
      <c r="F641" s="237" t="s">
        <v>1264</v>
      </c>
      <c r="G641" s="234"/>
      <c r="H641" s="236" t="s">
        <v>1</v>
      </c>
      <c r="I641" s="238"/>
      <c r="J641" s="234"/>
      <c r="K641" s="234"/>
      <c r="L641" s="239"/>
      <c r="M641" s="240"/>
      <c r="N641" s="241"/>
      <c r="O641" s="241"/>
      <c r="P641" s="241"/>
      <c r="Q641" s="241"/>
      <c r="R641" s="241"/>
      <c r="S641" s="241"/>
      <c r="T641" s="242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T641" s="243" t="s">
        <v>148</v>
      </c>
      <c r="AU641" s="243" t="s">
        <v>91</v>
      </c>
      <c r="AV641" s="13" t="s">
        <v>89</v>
      </c>
      <c r="AW641" s="13" t="s">
        <v>36</v>
      </c>
      <c r="AX641" s="13" t="s">
        <v>81</v>
      </c>
      <c r="AY641" s="243" t="s">
        <v>139</v>
      </c>
    </row>
    <row r="642" s="13" customFormat="1">
      <c r="A642" s="13"/>
      <c r="B642" s="233"/>
      <c r="C642" s="234"/>
      <c r="D642" s="235" t="s">
        <v>148</v>
      </c>
      <c r="E642" s="236" t="s">
        <v>1</v>
      </c>
      <c r="F642" s="237" t="s">
        <v>1016</v>
      </c>
      <c r="G642" s="234"/>
      <c r="H642" s="236" t="s">
        <v>1</v>
      </c>
      <c r="I642" s="238"/>
      <c r="J642" s="234"/>
      <c r="K642" s="234"/>
      <c r="L642" s="239"/>
      <c r="M642" s="240"/>
      <c r="N642" s="241"/>
      <c r="O642" s="241"/>
      <c r="P642" s="241"/>
      <c r="Q642" s="241"/>
      <c r="R642" s="241"/>
      <c r="S642" s="241"/>
      <c r="T642" s="242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T642" s="243" t="s">
        <v>148</v>
      </c>
      <c r="AU642" s="243" t="s">
        <v>91</v>
      </c>
      <c r="AV642" s="13" t="s">
        <v>89</v>
      </c>
      <c r="AW642" s="13" t="s">
        <v>36</v>
      </c>
      <c r="AX642" s="13" t="s">
        <v>81</v>
      </c>
      <c r="AY642" s="243" t="s">
        <v>139</v>
      </c>
    </row>
    <row r="643" s="13" customFormat="1">
      <c r="A643" s="13"/>
      <c r="B643" s="233"/>
      <c r="C643" s="234"/>
      <c r="D643" s="235" t="s">
        <v>148</v>
      </c>
      <c r="E643" s="236" t="s">
        <v>1</v>
      </c>
      <c r="F643" s="237" t="s">
        <v>1318</v>
      </c>
      <c r="G643" s="234"/>
      <c r="H643" s="236" t="s">
        <v>1</v>
      </c>
      <c r="I643" s="238"/>
      <c r="J643" s="234"/>
      <c r="K643" s="234"/>
      <c r="L643" s="239"/>
      <c r="M643" s="240"/>
      <c r="N643" s="241"/>
      <c r="O643" s="241"/>
      <c r="P643" s="241"/>
      <c r="Q643" s="241"/>
      <c r="R643" s="241"/>
      <c r="S643" s="241"/>
      <c r="T643" s="242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43" t="s">
        <v>148</v>
      </c>
      <c r="AU643" s="243" t="s">
        <v>91</v>
      </c>
      <c r="AV643" s="13" t="s">
        <v>89</v>
      </c>
      <c r="AW643" s="13" t="s">
        <v>36</v>
      </c>
      <c r="AX643" s="13" t="s">
        <v>81</v>
      </c>
      <c r="AY643" s="243" t="s">
        <v>139</v>
      </c>
    </row>
    <row r="644" s="14" customFormat="1">
      <c r="A644" s="14"/>
      <c r="B644" s="244"/>
      <c r="C644" s="245"/>
      <c r="D644" s="235" t="s">
        <v>148</v>
      </c>
      <c r="E644" s="246" t="s">
        <v>1</v>
      </c>
      <c r="F644" s="247" t="s">
        <v>1319</v>
      </c>
      <c r="G644" s="245"/>
      <c r="H644" s="248">
        <v>0.32600000000000001</v>
      </c>
      <c r="I644" s="249"/>
      <c r="J644" s="245"/>
      <c r="K644" s="245"/>
      <c r="L644" s="250"/>
      <c r="M644" s="251"/>
      <c r="N644" s="252"/>
      <c r="O644" s="252"/>
      <c r="P644" s="252"/>
      <c r="Q644" s="252"/>
      <c r="R644" s="252"/>
      <c r="S644" s="252"/>
      <c r="T644" s="253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T644" s="254" t="s">
        <v>148</v>
      </c>
      <c r="AU644" s="254" t="s">
        <v>91</v>
      </c>
      <c r="AV644" s="14" t="s">
        <v>91</v>
      </c>
      <c r="AW644" s="14" t="s">
        <v>36</v>
      </c>
      <c r="AX644" s="14" t="s">
        <v>81</v>
      </c>
      <c r="AY644" s="254" t="s">
        <v>139</v>
      </c>
    </row>
    <row r="645" s="15" customFormat="1">
      <c r="A645" s="15"/>
      <c r="B645" s="255"/>
      <c r="C645" s="256"/>
      <c r="D645" s="235" t="s">
        <v>148</v>
      </c>
      <c r="E645" s="257" t="s">
        <v>1</v>
      </c>
      <c r="F645" s="258" t="s">
        <v>151</v>
      </c>
      <c r="G645" s="256"/>
      <c r="H645" s="259">
        <v>0.32600000000000001</v>
      </c>
      <c r="I645" s="260"/>
      <c r="J645" s="256"/>
      <c r="K645" s="256"/>
      <c r="L645" s="261"/>
      <c r="M645" s="262"/>
      <c r="N645" s="263"/>
      <c r="O645" s="263"/>
      <c r="P645" s="263"/>
      <c r="Q645" s="263"/>
      <c r="R645" s="263"/>
      <c r="S645" s="263"/>
      <c r="T645" s="264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T645" s="265" t="s">
        <v>148</v>
      </c>
      <c r="AU645" s="265" t="s">
        <v>91</v>
      </c>
      <c r="AV645" s="15" t="s">
        <v>146</v>
      </c>
      <c r="AW645" s="15" t="s">
        <v>36</v>
      </c>
      <c r="AX645" s="15" t="s">
        <v>89</v>
      </c>
      <c r="AY645" s="265" t="s">
        <v>139</v>
      </c>
    </row>
    <row r="646" s="12" customFormat="1" ht="22.8" customHeight="1">
      <c r="A646" s="12"/>
      <c r="B646" s="204"/>
      <c r="C646" s="205"/>
      <c r="D646" s="206" t="s">
        <v>80</v>
      </c>
      <c r="E646" s="218" t="s">
        <v>173</v>
      </c>
      <c r="F646" s="218" t="s">
        <v>428</v>
      </c>
      <c r="G646" s="205"/>
      <c r="H646" s="205"/>
      <c r="I646" s="208"/>
      <c r="J646" s="219">
        <f>BK646</f>
        <v>0</v>
      </c>
      <c r="K646" s="205"/>
      <c r="L646" s="210"/>
      <c r="M646" s="211"/>
      <c r="N646" s="212"/>
      <c r="O646" s="212"/>
      <c r="P646" s="213">
        <f>SUM(P647:P803)</f>
        <v>0</v>
      </c>
      <c r="Q646" s="212"/>
      <c r="R646" s="213">
        <f>SUM(R647:R803)</f>
        <v>12.6885014</v>
      </c>
      <c r="S646" s="212"/>
      <c r="T646" s="214">
        <f>SUM(T647:T803)</f>
        <v>0</v>
      </c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R646" s="215" t="s">
        <v>89</v>
      </c>
      <c r="AT646" s="216" t="s">
        <v>80</v>
      </c>
      <c r="AU646" s="216" t="s">
        <v>89</v>
      </c>
      <c r="AY646" s="215" t="s">
        <v>139</v>
      </c>
      <c r="BK646" s="217">
        <f>SUM(BK647:BK803)</f>
        <v>0</v>
      </c>
    </row>
    <row r="647" s="2" customFormat="1" ht="21.75" customHeight="1">
      <c r="A647" s="40"/>
      <c r="B647" s="41"/>
      <c r="C647" s="220" t="s">
        <v>539</v>
      </c>
      <c r="D647" s="220" t="s">
        <v>141</v>
      </c>
      <c r="E647" s="221" t="s">
        <v>430</v>
      </c>
      <c r="F647" s="222" t="s">
        <v>431</v>
      </c>
      <c r="G647" s="223" t="s">
        <v>263</v>
      </c>
      <c r="H647" s="224">
        <v>42.262</v>
      </c>
      <c r="I647" s="225"/>
      <c r="J647" s="226">
        <f>ROUND(I647*H647,2)</f>
        <v>0</v>
      </c>
      <c r="K647" s="222" t="s">
        <v>145</v>
      </c>
      <c r="L647" s="46"/>
      <c r="M647" s="227" t="s">
        <v>1</v>
      </c>
      <c r="N647" s="228" t="s">
        <v>46</v>
      </c>
      <c r="O647" s="93"/>
      <c r="P647" s="229">
        <f>O647*H647</f>
        <v>0</v>
      </c>
      <c r="Q647" s="229">
        <v>0</v>
      </c>
      <c r="R647" s="229">
        <f>Q647*H647</f>
        <v>0</v>
      </c>
      <c r="S647" s="229">
        <v>0</v>
      </c>
      <c r="T647" s="230">
        <f>S647*H647</f>
        <v>0</v>
      </c>
      <c r="U647" s="40"/>
      <c r="V647" s="40"/>
      <c r="W647" s="40"/>
      <c r="X647" s="40"/>
      <c r="Y647" s="40"/>
      <c r="Z647" s="40"/>
      <c r="AA647" s="40"/>
      <c r="AB647" s="40"/>
      <c r="AC647" s="40"/>
      <c r="AD647" s="40"/>
      <c r="AE647" s="40"/>
      <c r="AR647" s="231" t="s">
        <v>146</v>
      </c>
      <c r="AT647" s="231" t="s">
        <v>141</v>
      </c>
      <c r="AU647" s="231" t="s">
        <v>91</v>
      </c>
      <c r="AY647" s="19" t="s">
        <v>139</v>
      </c>
      <c r="BE647" s="232">
        <f>IF(N647="základní",J647,0)</f>
        <v>0</v>
      </c>
      <c r="BF647" s="232">
        <f>IF(N647="snížená",J647,0)</f>
        <v>0</v>
      </c>
      <c r="BG647" s="232">
        <f>IF(N647="zákl. přenesená",J647,0)</f>
        <v>0</v>
      </c>
      <c r="BH647" s="232">
        <f>IF(N647="sníž. přenesená",J647,0)</f>
        <v>0</v>
      </c>
      <c r="BI647" s="232">
        <f>IF(N647="nulová",J647,0)</f>
        <v>0</v>
      </c>
      <c r="BJ647" s="19" t="s">
        <v>89</v>
      </c>
      <c r="BK647" s="232">
        <f>ROUND(I647*H647,2)</f>
        <v>0</v>
      </c>
      <c r="BL647" s="19" t="s">
        <v>146</v>
      </c>
      <c r="BM647" s="231" t="s">
        <v>1320</v>
      </c>
    </row>
    <row r="648" s="13" customFormat="1">
      <c r="A648" s="13"/>
      <c r="B648" s="233"/>
      <c r="C648" s="234"/>
      <c r="D648" s="235" t="s">
        <v>148</v>
      </c>
      <c r="E648" s="236" t="s">
        <v>1</v>
      </c>
      <c r="F648" s="237" t="s">
        <v>1170</v>
      </c>
      <c r="G648" s="234"/>
      <c r="H648" s="236" t="s">
        <v>1</v>
      </c>
      <c r="I648" s="238"/>
      <c r="J648" s="234"/>
      <c r="K648" s="234"/>
      <c r="L648" s="239"/>
      <c r="M648" s="240"/>
      <c r="N648" s="241"/>
      <c r="O648" s="241"/>
      <c r="P648" s="241"/>
      <c r="Q648" s="241"/>
      <c r="R648" s="241"/>
      <c r="S648" s="241"/>
      <c r="T648" s="242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243" t="s">
        <v>148</v>
      </c>
      <c r="AU648" s="243" t="s">
        <v>91</v>
      </c>
      <c r="AV648" s="13" t="s">
        <v>89</v>
      </c>
      <c r="AW648" s="13" t="s">
        <v>36</v>
      </c>
      <c r="AX648" s="13" t="s">
        <v>81</v>
      </c>
      <c r="AY648" s="243" t="s">
        <v>139</v>
      </c>
    </row>
    <row r="649" s="13" customFormat="1">
      <c r="A649" s="13"/>
      <c r="B649" s="233"/>
      <c r="C649" s="234"/>
      <c r="D649" s="235" t="s">
        <v>148</v>
      </c>
      <c r="E649" s="236" t="s">
        <v>1</v>
      </c>
      <c r="F649" s="237" t="s">
        <v>351</v>
      </c>
      <c r="G649" s="234"/>
      <c r="H649" s="236" t="s">
        <v>1</v>
      </c>
      <c r="I649" s="238"/>
      <c r="J649" s="234"/>
      <c r="K649" s="234"/>
      <c r="L649" s="239"/>
      <c r="M649" s="240"/>
      <c r="N649" s="241"/>
      <c r="O649" s="241"/>
      <c r="P649" s="241"/>
      <c r="Q649" s="241"/>
      <c r="R649" s="241"/>
      <c r="S649" s="241"/>
      <c r="T649" s="242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243" t="s">
        <v>148</v>
      </c>
      <c r="AU649" s="243" t="s">
        <v>91</v>
      </c>
      <c r="AV649" s="13" t="s">
        <v>89</v>
      </c>
      <c r="AW649" s="13" t="s">
        <v>36</v>
      </c>
      <c r="AX649" s="13" t="s">
        <v>81</v>
      </c>
      <c r="AY649" s="243" t="s">
        <v>139</v>
      </c>
    </row>
    <row r="650" s="13" customFormat="1">
      <c r="A650" s="13"/>
      <c r="B650" s="233"/>
      <c r="C650" s="234"/>
      <c r="D650" s="235" t="s">
        <v>148</v>
      </c>
      <c r="E650" s="236" t="s">
        <v>1</v>
      </c>
      <c r="F650" s="237" t="s">
        <v>1171</v>
      </c>
      <c r="G650" s="234"/>
      <c r="H650" s="236" t="s">
        <v>1</v>
      </c>
      <c r="I650" s="238"/>
      <c r="J650" s="234"/>
      <c r="K650" s="234"/>
      <c r="L650" s="239"/>
      <c r="M650" s="240"/>
      <c r="N650" s="241"/>
      <c r="O650" s="241"/>
      <c r="P650" s="241"/>
      <c r="Q650" s="241"/>
      <c r="R650" s="241"/>
      <c r="S650" s="241"/>
      <c r="T650" s="242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43" t="s">
        <v>148</v>
      </c>
      <c r="AU650" s="243" t="s">
        <v>91</v>
      </c>
      <c r="AV650" s="13" t="s">
        <v>89</v>
      </c>
      <c r="AW650" s="13" t="s">
        <v>36</v>
      </c>
      <c r="AX650" s="13" t="s">
        <v>81</v>
      </c>
      <c r="AY650" s="243" t="s">
        <v>139</v>
      </c>
    </row>
    <row r="651" s="14" customFormat="1">
      <c r="A651" s="14"/>
      <c r="B651" s="244"/>
      <c r="C651" s="245"/>
      <c r="D651" s="235" t="s">
        <v>148</v>
      </c>
      <c r="E651" s="246" t="s">
        <v>1</v>
      </c>
      <c r="F651" s="247" t="s">
        <v>1172</v>
      </c>
      <c r="G651" s="245"/>
      <c r="H651" s="248">
        <v>8.8399999999999999</v>
      </c>
      <c r="I651" s="249"/>
      <c r="J651" s="245"/>
      <c r="K651" s="245"/>
      <c r="L651" s="250"/>
      <c r="M651" s="251"/>
      <c r="N651" s="252"/>
      <c r="O651" s="252"/>
      <c r="P651" s="252"/>
      <c r="Q651" s="252"/>
      <c r="R651" s="252"/>
      <c r="S651" s="252"/>
      <c r="T651" s="253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T651" s="254" t="s">
        <v>148</v>
      </c>
      <c r="AU651" s="254" t="s">
        <v>91</v>
      </c>
      <c r="AV651" s="14" t="s">
        <v>91</v>
      </c>
      <c r="AW651" s="14" t="s">
        <v>36</v>
      </c>
      <c r="AX651" s="14" t="s">
        <v>81</v>
      </c>
      <c r="AY651" s="254" t="s">
        <v>139</v>
      </c>
    </row>
    <row r="652" s="13" customFormat="1">
      <c r="A652" s="13"/>
      <c r="B652" s="233"/>
      <c r="C652" s="234"/>
      <c r="D652" s="235" t="s">
        <v>148</v>
      </c>
      <c r="E652" s="236" t="s">
        <v>1</v>
      </c>
      <c r="F652" s="237" t="s">
        <v>1174</v>
      </c>
      <c r="G652" s="234"/>
      <c r="H652" s="236" t="s">
        <v>1</v>
      </c>
      <c r="I652" s="238"/>
      <c r="J652" s="234"/>
      <c r="K652" s="234"/>
      <c r="L652" s="239"/>
      <c r="M652" s="240"/>
      <c r="N652" s="241"/>
      <c r="O652" s="241"/>
      <c r="P652" s="241"/>
      <c r="Q652" s="241"/>
      <c r="R652" s="241"/>
      <c r="S652" s="241"/>
      <c r="T652" s="242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243" t="s">
        <v>148</v>
      </c>
      <c r="AU652" s="243" t="s">
        <v>91</v>
      </c>
      <c r="AV652" s="13" t="s">
        <v>89</v>
      </c>
      <c r="AW652" s="13" t="s">
        <v>36</v>
      </c>
      <c r="AX652" s="13" t="s">
        <v>81</v>
      </c>
      <c r="AY652" s="243" t="s">
        <v>139</v>
      </c>
    </row>
    <row r="653" s="14" customFormat="1">
      <c r="A653" s="14"/>
      <c r="B653" s="244"/>
      <c r="C653" s="245"/>
      <c r="D653" s="235" t="s">
        <v>148</v>
      </c>
      <c r="E653" s="246" t="s">
        <v>1</v>
      </c>
      <c r="F653" s="247" t="s">
        <v>1175</v>
      </c>
      <c r="G653" s="245"/>
      <c r="H653" s="248">
        <v>0.68999999999999995</v>
      </c>
      <c r="I653" s="249"/>
      <c r="J653" s="245"/>
      <c r="K653" s="245"/>
      <c r="L653" s="250"/>
      <c r="M653" s="251"/>
      <c r="N653" s="252"/>
      <c r="O653" s="252"/>
      <c r="P653" s="252"/>
      <c r="Q653" s="252"/>
      <c r="R653" s="252"/>
      <c r="S653" s="252"/>
      <c r="T653" s="253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T653" s="254" t="s">
        <v>148</v>
      </c>
      <c r="AU653" s="254" t="s">
        <v>91</v>
      </c>
      <c r="AV653" s="14" t="s">
        <v>91</v>
      </c>
      <c r="AW653" s="14" t="s">
        <v>36</v>
      </c>
      <c r="AX653" s="14" t="s">
        <v>81</v>
      </c>
      <c r="AY653" s="254" t="s">
        <v>139</v>
      </c>
    </row>
    <row r="654" s="16" customFormat="1">
      <c r="A654" s="16"/>
      <c r="B654" s="266"/>
      <c r="C654" s="267"/>
      <c r="D654" s="235" t="s">
        <v>148</v>
      </c>
      <c r="E654" s="268" t="s">
        <v>1</v>
      </c>
      <c r="F654" s="269" t="s">
        <v>253</v>
      </c>
      <c r="G654" s="267"/>
      <c r="H654" s="270">
        <v>9.5299999999999994</v>
      </c>
      <c r="I654" s="271"/>
      <c r="J654" s="267"/>
      <c r="K654" s="267"/>
      <c r="L654" s="272"/>
      <c r="M654" s="273"/>
      <c r="N654" s="274"/>
      <c r="O654" s="274"/>
      <c r="P654" s="274"/>
      <c r="Q654" s="274"/>
      <c r="R654" s="274"/>
      <c r="S654" s="274"/>
      <c r="T654" s="275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T654" s="276" t="s">
        <v>148</v>
      </c>
      <c r="AU654" s="276" t="s">
        <v>91</v>
      </c>
      <c r="AV654" s="16" t="s">
        <v>157</v>
      </c>
      <c r="AW654" s="16" t="s">
        <v>36</v>
      </c>
      <c r="AX654" s="16" t="s">
        <v>81</v>
      </c>
      <c r="AY654" s="276" t="s">
        <v>139</v>
      </c>
    </row>
    <row r="655" s="13" customFormat="1">
      <c r="A655" s="13"/>
      <c r="B655" s="233"/>
      <c r="C655" s="234"/>
      <c r="D655" s="235" t="s">
        <v>148</v>
      </c>
      <c r="E655" s="236" t="s">
        <v>1</v>
      </c>
      <c r="F655" s="237" t="s">
        <v>1180</v>
      </c>
      <c r="G655" s="234"/>
      <c r="H655" s="236" t="s">
        <v>1</v>
      </c>
      <c r="I655" s="238"/>
      <c r="J655" s="234"/>
      <c r="K655" s="234"/>
      <c r="L655" s="239"/>
      <c r="M655" s="240"/>
      <c r="N655" s="241"/>
      <c r="O655" s="241"/>
      <c r="P655" s="241"/>
      <c r="Q655" s="241"/>
      <c r="R655" s="241"/>
      <c r="S655" s="241"/>
      <c r="T655" s="242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243" t="s">
        <v>148</v>
      </c>
      <c r="AU655" s="243" t="s">
        <v>91</v>
      </c>
      <c r="AV655" s="13" t="s">
        <v>89</v>
      </c>
      <c r="AW655" s="13" t="s">
        <v>36</v>
      </c>
      <c r="AX655" s="13" t="s">
        <v>81</v>
      </c>
      <c r="AY655" s="243" t="s">
        <v>139</v>
      </c>
    </row>
    <row r="656" s="13" customFormat="1">
      <c r="A656" s="13"/>
      <c r="B656" s="233"/>
      <c r="C656" s="234"/>
      <c r="D656" s="235" t="s">
        <v>148</v>
      </c>
      <c r="E656" s="236" t="s">
        <v>1</v>
      </c>
      <c r="F656" s="237" t="s">
        <v>351</v>
      </c>
      <c r="G656" s="234"/>
      <c r="H656" s="236" t="s">
        <v>1</v>
      </c>
      <c r="I656" s="238"/>
      <c r="J656" s="234"/>
      <c r="K656" s="234"/>
      <c r="L656" s="239"/>
      <c r="M656" s="240"/>
      <c r="N656" s="241"/>
      <c r="O656" s="241"/>
      <c r="P656" s="241"/>
      <c r="Q656" s="241"/>
      <c r="R656" s="241"/>
      <c r="S656" s="241"/>
      <c r="T656" s="242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243" t="s">
        <v>148</v>
      </c>
      <c r="AU656" s="243" t="s">
        <v>91</v>
      </c>
      <c r="AV656" s="13" t="s">
        <v>89</v>
      </c>
      <c r="AW656" s="13" t="s">
        <v>36</v>
      </c>
      <c r="AX656" s="13" t="s">
        <v>81</v>
      </c>
      <c r="AY656" s="243" t="s">
        <v>139</v>
      </c>
    </row>
    <row r="657" s="13" customFormat="1">
      <c r="A657" s="13"/>
      <c r="B657" s="233"/>
      <c r="C657" s="234"/>
      <c r="D657" s="235" t="s">
        <v>148</v>
      </c>
      <c r="E657" s="236" t="s">
        <v>1</v>
      </c>
      <c r="F657" s="237" t="s">
        <v>1171</v>
      </c>
      <c r="G657" s="234"/>
      <c r="H657" s="236" t="s">
        <v>1</v>
      </c>
      <c r="I657" s="238"/>
      <c r="J657" s="234"/>
      <c r="K657" s="234"/>
      <c r="L657" s="239"/>
      <c r="M657" s="240"/>
      <c r="N657" s="241"/>
      <c r="O657" s="241"/>
      <c r="P657" s="241"/>
      <c r="Q657" s="241"/>
      <c r="R657" s="241"/>
      <c r="S657" s="241"/>
      <c r="T657" s="242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43" t="s">
        <v>148</v>
      </c>
      <c r="AU657" s="243" t="s">
        <v>91</v>
      </c>
      <c r="AV657" s="13" t="s">
        <v>89</v>
      </c>
      <c r="AW657" s="13" t="s">
        <v>36</v>
      </c>
      <c r="AX657" s="13" t="s">
        <v>81</v>
      </c>
      <c r="AY657" s="243" t="s">
        <v>139</v>
      </c>
    </row>
    <row r="658" s="14" customFormat="1">
      <c r="A658" s="14"/>
      <c r="B658" s="244"/>
      <c r="C658" s="245"/>
      <c r="D658" s="235" t="s">
        <v>148</v>
      </c>
      <c r="E658" s="246" t="s">
        <v>1</v>
      </c>
      <c r="F658" s="247" t="s">
        <v>1181</v>
      </c>
      <c r="G658" s="245"/>
      <c r="H658" s="248">
        <v>3.1000000000000001</v>
      </c>
      <c r="I658" s="249"/>
      <c r="J658" s="245"/>
      <c r="K658" s="245"/>
      <c r="L658" s="250"/>
      <c r="M658" s="251"/>
      <c r="N658" s="252"/>
      <c r="O658" s="252"/>
      <c r="P658" s="252"/>
      <c r="Q658" s="252"/>
      <c r="R658" s="252"/>
      <c r="S658" s="252"/>
      <c r="T658" s="253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T658" s="254" t="s">
        <v>148</v>
      </c>
      <c r="AU658" s="254" t="s">
        <v>91</v>
      </c>
      <c r="AV658" s="14" t="s">
        <v>91</v>
      </c>
      <c r="AW658" s="14" t="s">
        <v>36</v>
      </c>
      <c r="AX658" s="14" t="s">
        <v>81</v>
      </c>
      <c r="AY658" s="254" t="s">
        <v>139</v>
      </c>
    </row>
    <row r="659" s="16" customFormat="1">
      <c r="A659" s="16"/>
      <c r="B659" s="266"/>
      <c r="C659" s="267"/>
      <c r="D659" s="235" t="s">
        <v>148</v>
      </c>
      <c r="E659" s="268" t="s">
        <v>1</v>
      </c>
      <c r="F659" s="269" t="s">
        <v>253</v>
      </c>
      <c r="G659" s="267"/>
      <c r="H659" s="270">
        <v>3.1000000000000001</v>
      </c>
      <c r="I659" s="271"/>
      <c r="J659" s="267"/>
      <c r="K659" s="267"/>
      <c r="L659" s="272"/>
      <c r="M659" s="273"/>
      <c r="N659" s="274"/>
      <c r="O659" s="274"/>
      <c r="P659" s="274"/>
      <c r="Q659" s="274"/>
      <c r="R659" s="274"/>
      <c r="S659" s="274"/>
      <c r="T659" s="275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T659" s="276" t="s">
        <v>148</v>
      </c>
      <c r="AU659" s="276" t="s">
        <v>91</v>
      </c>
      <c r="AV659" s="16" t="s">
        <v>157</v>
      </c>
      <c r="AW659" s="16" t="s">
        <v>36</v>
      </c>
      <c r="AX659" s="16" t="s">
        <v>81</v>
      </c>
      <c r="AY659" s="276" t="s">
        <v>139</v>
      </c>
    </row>
    <row r="660" s="13" customFormat="1">
      <c r="A660" s="13"/>
      <c r="B660" s="233"/>
      <c r="C660" s="234"/>
      <c r="D660" s="235" t="s">
        <v>148</v>
      </c>
      <c r="E660" s="236" t="s">
        <v>1</v>
      </c>
      <c r="F660" s="237" t="s">
        <v>344</v>
      </c>
      <c r="G660" s="234"/>
      <c r="H660" s="236" t="s">
        <v>1</v>
      </c>
      <c r="I660" s="238"/>
      <c r="J660" s="234"/>
      <c r="K660" s="234"/>
      <c r="L660" s="239"/>
      <c r="M660" s="240"/>
      <c r="N660" s="241"/>
      <c r="O660" s="241"/>
      <c r="P660" s="241"/>
      <c r="Q660" s="241"/>
      <c r="R660" s="241"/>
      <c r="S660" s="241"/>
      <c r="T660" s="242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T660" s="243" t="s">
        <v>148</v>
      </c>
      <c r="AU660" s="243" t="s">
        <v>91</v>
      </c>
      <c r="AV660" s="13" t="s">
        <v>89</v>
      </c>
      <c r="AW660" s="13" t="s">
        <v>36</v>
      </c>
      <c r="AX660" s="13" t="s">
        <v>81</v>
      </c>
      <c r="AY660" s="243" t="s">
        <v>139</v>
      </c>
    </row>
    <row r="661" s="13" customFormat="1">
      <c r="A661" s="13"/>
      <c r="B661" s="233"/>
      <c r="C661" s="234"/>
      <c r="D661" s="235" t="s">
        <v>148</v>
      </c>
      <c r="E661" s="236" t="s">
        <v>1</v>
      </c>
      <c r="F661" s="237" t="s">
        <v>351</v>
      </c>
      <c r="G661" s="234"/>
      <c r="H661" s="236" t="s">
        <v>1</v>
      </c>
      <c r="I661" s="238"/>
      <c r="J661" s="234"/>
      <c r="K661" s="234"/>
      <c r="L661" s="239"/>
      <c r="M661" s="240"/>
      <c r="N661" s="241"/>
      <c r="O661" s="241"/>
      <c r="P661" s="241"/>
      <c r="Q661" s="241"/>
      <c r="R661" s="241"/>
      <c r="S661" s="241"/>
      <c r="T661" s="242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T661" s="243" t="s">
        <v>148</v>
      </c>
      <c r="AU661" s="243" t="s">
        <v>91</v>
      </c>
      <c r="AV661" s="13" t="s">
        <v>89</v>
      </c>
      <c r="AW661" s="13" t="s">
        <v>36</v>
      </c>
      <c r="AX661" s="13" t="s">
        <v>81</v>
      </c>
      <c r="AY661" s="243" t="s">
        <v>139</v>
      </c>
    </row>
    <row r="662" s="13" customFormat="1">
      <c r="A662" s="13"/>
      <c r="B662" s="233"/>
      <c r="C662" s="234"/>
      <c r="D662" s="235" t="s">
        <v>148</v>
      </c>
      <c r="E662" s="236" t="s">
        <v>1</v>
      </c>
      <c r="F662" s="237" t="s">
        <v>1061</v>
      </c>
      <c r="G662" s="234"/>
      <c r="H662" s="236" t="s">
        <v>1</v>
      </c>
      <c r="I662" s="238"/>
      <c r="J662" s="234"/>
      <c r="K662" s="234"/>
      <c r="L662" s="239"/>
      <c r="M662" s="240"/>
      <c r="N662" s="241"/>
      <c r="O662" s="241"/>
      <c r="P662" s="241"/>
      <c r="Q662" s="241"/>
      <c r="R662" s="241"/>
      <c r="S662" s="241"/>
      <c r="T662" s="242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243" t="s">
        <v>148</v>
      </c>
      <c r="AU662" s="243" t="s">
        <v>91</v>
      </c>
      <c r="AV662" s="13" t="s">
        <v>89</v>
      </c>
      <c r="AW662" s="13" t="s">
        <v>36</v>
      </c>
      <c r="AX662" s="13" t="s">
        <v>81</v>
      </c>
      <c r="AY662" s="243" t="s">
        <v>139</v>
      </c>
    </row>
    <row r="663" s="14" customFormat="1">
      <c r="A663" s="14"/>
      <c r="B663" s="244"/>
      <c r="C663" s="245"/>
      <c r="D663" s="235" t="s">
        <v>148</v>
      </c>
      <c r="E663" s="246" t="s">
        <v>1</v>
      </c>
      <c r="F663" s="247" t="s">
        <v>1185</v>
      </c>
      <c r="G663" s="245"/>
      <c r="H663" s="248">
        <v>15.297000000000001</v>
      </c>
      <c r="I663" s="249"/>
      <c r="J663" s="245"/>
      <c r="K663" s="245"/>
      <c r="L663" s="250"/>
      <c r="M663" s="251"/>
      <c r="N663" s="252"/>
      <c r="O663" s="252"/>
      <c r="P663" s="252"/>
      <c r="Q663" s="252"/>
      <c r="R663" s="252"/>
      <c r="S663" s="252"/>
      <c r="T663" s="253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T663" s="254" t="s">
        <v>148</v>
      </c>
      <c r="AU663" s="254" t="s">
        <v>91</v>
      </c>
      <c r="AV663" s="14" t="s">
        <v>91</v>
      </c>
      <c r="AW663" s="14" t="s">
        <v>36</v>
      </c>
      <c r="AX663" s="14" t="s">
        <v>81</v>
      </c>
      <c r="AY663" s="254" t="s">
        <v>139</v>
      </c>
    </row>
    <row r="664" s="13" customFormat="1">
      <c r="A664" s="13"/>
      <c r="B664" s="233"/>
      <c r="C664" s="234"/>
      <c r="D664" s="235" t="s">
        <v>148</v>
      </c>
      <c r="E664" s="236" t="s">
        <v>1</v>
      </c>
      <c r="F664" s="237" t="s">
        <v>1016</v>
      </c>
      <c r="G664" s="234"/>
      <c r="H664" s="236" t="s">
        <v>1</v>
      </c>
      <c r="I664" s="238"/>
      <c r="J664" s="234"/>
      <c r="K664" s="234"/>
      <c r="L664" s="239"/>
      <c r="M664" s="240"/>
      <c r="N664" s="241"/>
      <c r="O664" s="241"/>
      <c r="P664" s="241"/>
      <c r="Q664" s="241"/>
      <c r="R664" s="241"/>
      <c r="S664" s="241"/>
      <c r="T664" s="242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43" t="s">
        <v>148</v>
      </c>
      <c r="AU664" s="243" t="s">
        <v>91</v>
      </c>
      <c r="AV664" s="13" t="s">
        <v>89</v>
      </c>
      <c r="AW664" s="13" t="s">
        <v>36</v>
      </c>
      <c r="AX664" s="13" t="s">
        <v>81</v>
      </c>
      <c r="AY664" s="243" t="s">
        <v>139</v>
      </c>
    </row>
    <row r="665" s="14" customFormat="1">
      <c r="A665" s="14"/>
      <c r="B665" s="244"/>
      <c r="C665" s="245"/>
      <c r="D665" s="235" t="s">
        <v>148</v>
      </c>
      <c r="E665" s="246" t="s">
        <v>1</v>
      </c>
      <c r="F665" s="247" t="s">
        <v>1187</v>
      </c>
      <c r="G665" s="245"/>
      <c r="H665" s="248">
        <v>10.535</v>
      </c>
      <c r="I665" s="249"/>
      <c r="J665" s="245"/>
      <c r="K665" s="245"/>
      <c r="L665" s="250"/>
      <c r="M665" s="251"/>
      <c r="N665" s="252"/>
      <c r="O665" s="252"/>
      <c r="P665" s="252"/>
      <c r="Q665" s="252"/>
      <c r="R665" s="252"/>
      <c r="S665" s="252"/>
      <c r="T665" s="253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T665" s="254" t="s">
        <v>148</v>
      </c>
      <c r="AU665" s="254" t="s">
        <v>91</v>
      </c>
      <c r="AV665" s="14" t="s">
        <v>91</v>
      </c>
      <c r="AW665" s="14" t="s">
        <v>36</v>
      </c>
      <c r="AX665" s="14" t="s">
        <v>81</v>
      </c>
      <c r="AY665" s="254" t="s">
        <v>139</v>
      </c>
    </row>
    <row r="666" s="13" customFormat="1">
      <c r="A666" s="13"/>
      <c r="B666" s="233"/>
      <c r="C666" s="234"/>
      <c r="D666" s="235" t="s">
        <v>148</v>
      </c>
      <c r="E666" s="236" t="s">
        <v>1</v>
      </c>
      <c r="F666" s="237" t="s">
        <v>1189</v>
      </c>
      <c r="G666" s="234"/>
      <c r="H666" s="236" t="s">
        <v>1</v>
      </c>
      <c r="I666" s="238"/>
      <c r="J666" s="234"/>
      <c r="K666" s="234"/>
      <c r="L666" s="239"/>
      <c r="M666" s="240"/>
      <c r="N666" s="241"/>
      <c r="O666" s="241"/>
      <c r="P666" s="241"/>
      <c r="Q666" s="241"/>
      <c r="R666" s="241"/>
      <c r="S666" s="241"/>
      <c r="T666" s="242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43" t="s">
        <v>148</v>
      </c>
      <c r="AU666" s="243" t="s">
        <v>91</v>
      </c>
      <c r="AV666" s="13" t="s">
        <v>89</v>
      </c>
      <c r="AW666" s="13" t="s">
        <v>36</v>
      </c>
      <c r="AX666" s="13" t="s">
        <v>81</v>
      </c>
      <c r="AY666" s="243" t="s">
        <v>139</v>
      </c>
    </row>
    <row r="667" s="14" customFormat="1">
      <c r="A667" s="14"/>
      <c r="B667" s="244"/>
      <c r="C667" s="245"/>
      <c r="D667" s="235" t="s">
        <v>148</v>
      </c>
      <c r="E667" s="246" t="s">
        <v>1</v>
      </c>
      <c r="F667" s="247" t="s">
        <v>1190</v>
      </c>
      <c r="G667" s="245"/>
      <c r="H667" s="248">
        <v>0.40000000000000002</v>
      </c>
      <c r="I667" s="249"/>
      <c r="J667" s="245"/>
      <c r="K667" s="245"/>
      <c r="L667" s="250"/>
      <c r="M667" s="251"/>
      <c r="N667" s="252"/>
      <c r="O667" s="252"/>
      <c r="P667" s="252"/>
      <c r="Q667" s="252"/>
      <c r="R667" s="252"/>
      <c r="S667" s="252"/>
      <c r="T667" s="253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T667" s="254" t="s">
        <v>148</v>
      </c>
      <c r="AU667" s="254" t="s">
        <v>91</v>
      </c>
      <c r="AV667" s="14" t="s">
        <v>91</v>
      </c>
      <c r="AW667" s="14" t="s">
        <v>36</v>
      </c>
      <c r="AX667" s="14" t="s">
        <v>81</v>
      </c>
      <c r="AY667" s="254" t="s">
        <v>139</v>
      </c>
    </row>
    <row r="668" s="13" customFormat="1">
      <c r="A668" s="13"/>
      <c r="B668" s="233"/>
      <c r="C668" s="234"/>
      <c r="D668" s="235" t="s">
        <v>148</v>
      </c>
      <c r="E668" s="236" t="s">
        <v>1</v>
      </c>
      <c r="F668" s="237" t="s">
        <v>1192</v>
      </c>
      <c r="G668" s="234"/>
      <c r="H668" s="236" t="s">
        <v>1</v>
      </c>
      <c r="I668" s="238"/>
      <c r="J668" s="234"/>
      <c r="K668" s="234"/>
      <c r="L668" s="239"/>
      <c r="M668" s="240"/>
      <c r="N668" s="241"/>
      <c r="O668" s="241"/>
      <c r="P668" s="241"/>
      <c r="Q668" s="241"/>
      <c r="R668" s="241"/>
      <c r="S668" s="241"/>
      <c r="T668" s="242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243" t="s">
        <v>148</v>
      </c>
      <c r="AU668" s="243" t="s">
        <v>91</v>
      </c>
      <c r="AV668" s="13" t="s">
        <v>89</v>
      </c>
      <c r="AW668" s="13" t="s">
        <v>36</v>
      </c>
      <c r="AX668" s="13" t="s">
        <v>81</v>
      </c>
      <c r="AY668" s="243" t="s">
        <v>139</v>
      </c>
    </row>
    <row r="669" s="14" customFormat="1">
      <c r="A669" s="14"/>
      <c r="B669" s="244"/>
      <c r="C669" s="245"/>
      <c r="D669" s="235" t="s">
        <v>148</v>
      </c>
      <c r="E669" s="246" t="s">
        <v>1</v>
      </c>
      <c r="F669" s="247" t="s">
        <v>1193</v>
      </c>
      <c r="G669" s="245"/>
      <c r="H669" s="248">
        <v>0.44</v>
      </c>
      <c r="I669" s="249"/>
      <c r="J669" s="245"/>
      <c r="K669" s="245"/>
      <c r="L669" s="250"/>
      <c r="M669" s="251"/>
      <c r="N669" s="252"/>
      <c r="O669" s="252"/>
      <c r="P669" s="252"/>
      <c r="Q669" s="252"/>
      <c r="R669" s="252"/>
      <c r="S669" s="252"/>
      <c r="T669" s="253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T669" s="254" t="s">
        <v>148</v>
      </c>
      <c r="AU669" s="254" t="s">
        <v>91</v>
      </c>
      <c r="AV669" s="14" t="s">
        <v>91</v>
      </c>
      <c r="AW669" s="14" t="s">
        <v>36</v>
      </c>
      <c r="AX669" s="14" t="s">
        <v>81</v>
      </c>
      <c r="AY669" s="254" t="s">
        <v>139</v>
      </c>
    </row>
    <row r="670" s="13" customFormat="1">
      <c r="A670" s="13"/>
      <c r="B670" s="233"/>
      <c r="C670" s="234"/>
      <c r="D670" s="235" t="s">
        <v>148</v>
      </c>
      <c r="E670" s="236" t="s">
        <v>1</v>
      </c>
      <c r="F670" s="237" t="s">
        <v>1195</v>
      </c>
      <c r="G670" s="234"/>
      <c r="H670" s="236" t="s">
        <v>1</v>
      </c>
      <c r="I670" s="238"/>
      <c r="J670" s="234"/>
      <c r="K670" s="234"/>
      <c r="L670" s="239"/>
      <c r="M670" s="240"/>
      <c r="N670" s="241"/>
      <c r="O670" s="241"/>
      <c r="P670" s="241"/>
      <c r="Q670" s="241"/>
      <c r="R670" s="241"/>
      <c r="S670" s="241"/>
      <c r="T670" s="242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43" t="s">
        <v>148</v>
      </c>
      <c r="AU670" s="243" t="s">
        <v>91</v>
      </c>
      <c r="AV670" s="13" t="s">
        <v>89</v>
      </c>
      <c r="AW670" s="13" t="s">
        <v>36</v>
      </c>
      <c r="AX670" s="13" t="s">
        <v>81</v>
      </c>
      <c r="AY670" s="243" t="s">
        <v>139</v>
      </c>
    </row>
    <row r="671" s="14" customFormat="1">
      <c r="A671" s="14"/>
      <c r="B671" s="244"/>
      <c r="C671" s="245"/>
      <c r="D671" s="235" t="s">
        <v>148</v>
      </c>
      <c r="E671" s="246" t="s">
        <v>1</v>
      </c>
      <c r="F671" s="247" t="s">
        <v>1196</v>
      </c>
      <c r="G671" s="245"/>
      <c r="H671" s="248">
        <v>0.54000000000000004</v>
      </c>
      <c r="I671" s="249"/>
      <c r="J671" s="245"/>
      <c r="K671" s="245"/>
      <c r="L671" s="250"/>
      <c r="M671" s="251"/>
      <c r="N671" s="252"/>
      <c r="O671" s="252"/>
      <c r="P671" s="252"/>
      <c r="Q671" s="252"/>
      <c r="R671" s="252"/>
      <c r="S671" s="252"/>
      <c r="T671" s="253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T671" s="254" t="s">
        <v>148</v>
      </c>
      <c r="AU671" s="254" t="s">
        <v>91</v>
      </c>
      <c r="AV671" s="14" t="s">
        <v>91</v>
      </c>
      <c r="AW671" s="14" t="s">
        <v>36</v>
      </c>
      <c r="AX671" s="14" t="s">
        <v>81</v>
      </c>
      <c r="AY671" s="254" t="s">
        <v>139</v>
      </c>
    </row>
    <row r="672" s="13" customFormat="1">
      <c r="A672" s="13"/>
      <c r="B672" s="233"/>
      <c r="C672" s="234"/>
      <c r="D672" s="235" t="s">
        <v>148</v>
      </c>
      <c r="E672" s="236" t="s">
        <v>1</v>
      </c>
      <c r="F672" s="237" t="s">
        <v>1198</v>
      </c>
      <c r="G672" s="234"/>
      <c r="H672" s="236" t="s">
        <v>1</v>
      </c>
      <c r="I672" s="238"/>
      <c r="J672" s="234"/>
      <c r="K672" s="234"/>
      <c r="L672" s="239"/>
      <c r="M672" s="240"/>
      <c r="N672" s="241"/>
      <c r="O672" s="241"/>
      <c r="P672" s="241"/>
      <c r="Q672" s="241"/>
      <c r="R672" s="241"/>
      <c r="S672" s="241"/>
      <c r="T672" s="242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T672" s="243" t="s">
        <v>148</v>
      </c>
      <c r="AU672" s="243" t="s">
        <v>91</v>
      </c>
      <c r="AV672" s="13" t="s">
        <v>89</v>
      </c>
      <c r="AW672" s="13" t="s">
        <v>36</v>
      </c>
      <c r="AX672" s="13" t="s">
        <v>81</v>
      </c>
      <c r="AY672" s="243" t="s">
        <v>139</v>
      </c>
    </row>
    <row r="673" s="14" customFormat="1">
      <c r="A673" s="14"/>
      <c r="B673" s="244"/>
      <c r="C673" s="245"/>
      <c r="D673" s="235" t="s">
        <v>148</v>
      </c>
      <c r="E673" s="246" t="s">
        <v>1</v>
      </c>
      <c r="F673" s="247" t="s">
        <v>1199</v>
      </c>
      <c r="G673" s="245"/>
      <c r="H673" s="248">
        <v>0.47999999999999998</v>
      </c>
      <c r="I673" s="249"/>
      <c r="J673" s="245"/>
      <c r="K673" s="245"/>
      <c r="L673" s="250"/>
      <c r="M673" s="251"/>
      <c r="N673" s="252"/>
      <c r="O673" s="252"/>
      <c r="P673" s="252"/>
      <c r="Q673" s="252"/>
      <c r="R673" s="252"/>
      <c r="S673" s="252"/>
      <c r="T673" s="253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T673" s="254" t="s">
        <v>148</v>
      </c>
      <c r="AU673" s="254" t="s">
        <v>91</v>
      </c>
      <c r="AV673" s="14" t="s">
        <v>91</v>
      </c>
      <c r="AW673" s="14" t="s">
        <v>36</v>
      </c>
      <c r="AX673" s="14" t="s">
        <v>81</v>
      </c>
      <c r="AY673" s="254" t="s">
        <v>139</v>
      </c>
    </row>
    <row r="674" s="13" customFormat="1">
      <c r="A674" s="13"/>
      <c r="B674" s="233"/>
      <c r="C674" s="234"/>
      <c r="D674" s="235" t="s">
        <v>148</v>
      </c>
      <c r="E674" s="236" t="s">
        <v>1</v>
      </c>
      <c r="F674" s="237" t="s">
        <v>1201</v>
      </c>
      <c r="G674" s="234"/>
      <c r="H674" s="236" t="s">
        <v>1</v>
      </c>
      <c r="I674" s="238"/>
      <c r="J674" s="234"/>
      <c r="K674" s="234"/>
      <c r="L674" s="239"/>
      <c r="M674" s="240"/>
      <c r="N674" s="241"/>
      <c r="O674" s="241"/>
      <c r="P674" s="241"/>
      <c r="Q674" s="241"/>
      <c r="R674" s="241"/>
      <c r="S674" s="241"/>
      <c r="T674" s="242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243" t="s">
        <v>148</v>
      </c>
      <c r="AU674" s="243" t="s">
        <v>91</v>
      </c>
      <c r="AV674" s="13" t="s">
        <v>89</v>
      </c>
      <c r="AW674" s="13" t="s">
        <v>36</v>
      </c>
      <c r="AX674" s="13" t="s">
        <v>81</v>
      </c>
      <c r="AY674" s="243" t="s">
        <v>139</v>
      </c>
    </row>
    <row r="675" s="14" customFormat="1">
      <c r="A675" s="14"/>
      <c r="B675" s="244"/>
      <c r="C675" s="245"/>
      <c r="D675" s="235" t="s">
        <v>148</v>
      </c>
      <c r="E675" s="246" t="s">
        <v>1</v>
      </c>
      <c r="F675" s="247" t="s">
        <v>1202</v>
      </c>
      <c r="G675" s="245"/>
      <c r="H675" s="248">
        <v>0.65000000000000002</v>
      </c>
      <c r="I675" s="249"/>
      <c r="J675" s="245"/>
      <c r="K675" s="245"/>
      <c r="L675" s="250"/>
      <c r="M675" s="251"/>
      <c r="N675" s="252"/>
      <c r="O675" s="252"/>
      <c r="P675" s="252"/>
      <c r="Q675" s="252"/>
      <c r="R675" s="252"/>
      <c r="S675" s="252"/>
      <c r="T675" s="253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T675" s="254" t="s">
        <v>148</v>
      </c>
      <c r="AU675" s="254" t="s">
        <v>91</v>
      </c>
      <c r="AV675" s="14" t="s">
        <v>91</v>
      </c>
      <c r="AW675" s="14" t="s">
        <v>36</v>
      </c>
      <c r="AX675" s="14" t="s">
        <v>81</v>
      </c>
      <c r="AY675" s="254" t="s">
        <v>139</v>
      </c>
    </row>
    <row r="676" s="13" customFormat="1">
      <c r="A676" s="13"/>
      <c r="B676" s="233"/>
      <c r="C676" s="234"/>
      <c r="D676" s="235" t="s">
        <v>148</v>
      </c>
      <c r="E676" s="236" t="s">
        <v>1</v>
      </c>
      <c r="F676" s="237" t="s">
        <v>1204</v>
      </c>
      <c r="G676" s="234"/>
      <c r="H676" s="236" t="s">
        <v>1</v>
      </c>
      <c r="I676" s="238"/>
      <c r="J676" s="234"/>
      <c r="K676" s="234"/>
      <c r="L676" s="239"/>
      <c r="M676" s="240"/>
      <c r="N676" s="241"/>
      <c r="O676" s="241"/>
      <c r="P676" s="241"/>
      <c r="Q676" s="241"/>
      <c r="R676" s="241"/>
      <c r="S676" s="241"/>
      <c r="T676" s="242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T676" s="243" t="s">
        <v>148</v>
      </c>
      <c r="AU676" s="243" t="s">
        <v>91</v>
      </c>
      <c r="AV676" s="13" t="s">
        <v>89</v>
      </c>
      <c r="AW676" s="13" t="s">
        <v>36</v>
      </c>
      <c r="AX676" s="13" t="s">
        <v>81</v>
      </c>
      <c r="AY676" s="243" t="s">
        <v>139</v>
      </c>
    </row>
    <row r="677" s="14" customFormat="1">
      <c r="A677" s="14"/>
      <c r="B677" s="244"/>
      <c r="C677" s="245"/>
      <c r="D677" s="235" t="s">
        <v>148</v>
      </c>
      <c r="E677" s="246" t="s">
        <v>1</v>
      </c>
      <c r="F677" s="247" t="s">
        <v>1205</v>
      </c>
      <c r="G677" s="245"/>
      <c r="H677" s="248">
        <v>0.71999999999999997</v>
      </c>
      <c r="I677" s="249"/>
      <c r="J677" s="245"/>
      <c r="K677" s="245"/>
      <c r="L677" s="250"/>
      <c r="M677" s="251"/>
      <c r="N677" s="252"/>
      <c r="O677" s="252"/>
      <c r="P677" s="252"/>
      <c r="Q677" s="252"/>
      <c r="R677" s="252"/>
      <c r="S677" s="252"/>
      <c r="T677" s="253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T677" s="254" t="s">
        <v>148</v>
      </c>
      <c r="AU677" s="254" t="s">
        <v>91</v>
      </c>
      <c r="AV677" s="14" t="s">
        <v>91</v>
      </c>
      <c r="AW677" s="14" t="s">
        <v>36</v>
      </c>
      <c r="AX677" s="14" t="s">
        <v>81</v>
      </c>
      <c r="AY677" s="254" t="s">
        <v>139</v>
      </c>
    </row>
    <row r="678" s="13" customFormat="1">
      <c r="A678" s="13"/>
      <c r="B678" s="233"/>
      <c r="C678" s="234"/>
      <c r="D678" s="235" t="s">
        <v>148</v>
      </c>
      <c r="E678" s="236" t="s">
        <v>1</v>
      </c>
      <c r="F678" s="237" t="s">
        <v>1207</v>
      </c>
      <c r="G678" s="234"/>
      <c r="H678" s="236" t="s">
        <v>1</v>
      </c>
      <c r="I678" s="238"/>
      <c r="J678" s="234"/>
      <c r="K678" s="234"/>
      <c r="L678" s="239"/>
      <c r="M678" s="240"/>
      <c r="N678" s="241"/>
      <c r="O678" s="241"/>
      <c r="P678" s="241"/>
      <c r="Q678" s="241"/>
      <c r="R678" s="241"/>
      <c r="S678" s="241"/>
      <c r="T678" s="242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43" t="s">
        <v>148</v>
      </c>
      <c r="AU678" s="243" t="s">
        <v>91</v>
      </c>
      <c r="AV678" s="13" t="s">
        <v>89</v>
      </c>
      <c r="AW678" s="13" t="s">
        <v>36</v>
      </c>
      <c r="AX678" s="13" t="s">
        <v>81</v>
      </c>
      <c r="AY678" s="243" t="s">
        <v>139</v>
      </c>
    </row>
    <row r="679" s="14" customFormat="1">
      <c r="A679" s="14"/>
      <c r="B679" s="244"/>
      <c r="C679" s="245"/>
      <c r="D679" s="235" t="s">
        <v>148</v>
      </c>
      <c r="E679" s="246" t="s">
        <v>1</v>
      </c>
      <c r="F679" s="247" t="s">
        <v>1208</v>
      </c>
      <c r="G679" s="245"/>
      <c r="H679" s="248">
        <v>0.56999999999999995</v>
      </c>
      <c r="I679" s="249"/>
      <c r="J679" s="245"/>
      <c r="K679" s="245"/>
      <c r="L679" s="250"/>
      <c r="M679" s="251"/>
      <c r="N679" s="252"/>
      <c r="O679" s="252"/>
      <c r="P679" s="252"/>
      <c r="Q679" s="252"/>
      <c r="R679" s="252"/>
      <c r="S679" s="252"/>
      <c r="T679" s="253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T679" s="254" t="s">
        <v>148</v>
      </c>
      <c r="AU679" s="254" t="s">
        <v>91</v>
      </c>
      <c r="AV679" s="14" t="s">
        <v>91</v>
      </c>
      <c r="AW679" s="14" t="s">
        <v>36</v>
      </c>
      <c r="AX679" s="14" t="s">
        <v>81</v>
      </c>
      <c r="AY679" s="254" t="s">
        <v>139</v>
      </c>
    </row>
    <row r="680" s="16" customFormat="1">
      <c r="A680" s="16"/>
      <c r="B680" s="266"/>
      <c r="C680" s="267"/>
      <c r="D680" s="235" t="s">
        <v>148</v>
      </c>
      <c r="E680" s="268" t="s">
        <v>1</v>
      </c>
      <c r="F680" s="269" t="s">
        <v>253</v>
      </c>
      <c r="G680" s="267"/>
      <c r="H680" s="270">
        <v>29.632000000000001</v>
      </c>
      <c r="I680" s="271"/>
      <c r="J680" s="267"/>
      <c r="K680" s="267"/>
      <c r="L680" s="272"/>
      <c r="M680" s="273"/>
      <c r="N680" s="274"/>
      <c r="O680" s="274"/>
      <c r="P680" s="274"/>
      <c r="Q680" s="274"/>
      <c r="R680" s="274"/>
      <c r="S680" s="274"/>
      <c r="T680" s="275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T680" s="276" t="s">
        <v>148</v>
      </c>
      <c r="AU680" s="276" t="s">
        <v>91</v>
      </c>
      <c r="AV680" s="16" t="s">
        <v>157</v>
      </c>
      <c r="AW680" s="16" t="s">
        <v>36</v>
      </c>
      <c r="AX680" s="16" t="s">
        <v>81</v>
      </c>
      <c r="AY680" s="276" t="s">
        <v>139</v>
      </c>
    </row>
    <row r="681" s="15" customFormat="1">
      <c r="A681" s="15"/>
      <c r="B681" s="255"/>
      <c r="C681" s="256"/>
      <c r="D681" s="235" t="s">
        <v>148</v>
      </c>
      <c r="E681" s="257" t="s">
        <v>1</v>
      </c>
      <c r="F681" s="258" t="s">
        <v>151</v>
      </c>
      <c r="G681" s="256"/>
      <c r="H681" s="259">
        <v>42.262</v>
      </c>
      <c r="I681" s="260"/>
      <c r="J681" s="256"/>
      <c r="K681" s="256"/>
      <c r="L681" s="261"/>
      <c r="M681" s="262"/>
      <c r="N681" s="263"/>
      <c r="O681" s="263"/>
      <c r="P681" s="263"/>
      <c r="Q681" s="263"/>
      <c r="R681" s="263"/>
      <c r="S681" s="263"/>
      <c r="T681" s="264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T681" s="265" t="s">
        <v>148</v>
      </c>
      <c r="AU681" s="265" t="s">
        <v>91</v>
      </c>
      <c r="AV681" s="15" t="s">
        <v>146</v>
      </c>
      <c r="AW681" s="15" t="s">
        <v>36</v>
      </c>
      <c r="AX681" s="15" t="s">
        <v>89</v>
      </c>
      <c r="AY681" s="265" t="s">
        <v>139</v>
      </c>
    </row>
    <row r="682" s="2" customFormat="1" ht="21.75" customHeight="1">
      <c r="A682" s="40"/>
      <c r="B682" s="41"/>
      <c r="C682" s="220" t="s">
        <v>544</v>
      </c>
      <c r="D682" s="220" t="s">
        <v>141</v>
      </c>
      <c r="E682" s="221" t="s">
        <v>435</v>
      </c>
      <c r="F682" s="222" t="s">
        <v>436</v>
      </c>
      <c r="G682" s="223" t="s">
        <v>263</v>
      </c>
      <c r="H682" s="224">
        <v>42.262</v>
      </c>
      <c r="I682" s="225"/>
      <c r="J682" s="226">
        <f>ROUND(I682*H682,2)</f>
        <v>0</v>
      </c>
      <c r="K682" s="222" t="s">
        <v>145</v>
      </c>
      <c r="L682" s="46"/>
      <c r="M682" s="227" t="s">
        <v>1</v>
      </c>
      <c r="N682" s="228" t="s">
        <v>46</v>
      </c>
      <c r="O682" s="93"/>
      <c r="P682" s="229">
        <f>O682*H682</f>
        <v>0</v>
      </c>
      <c r="Q682" s="229">
        <v>0</v>
      </c>
      <c r="R682" s="229">
        <f>Q682*H682</f>
        <v>0</v>
      </c>
      <c r="S682" s="229">
        <v>0</v>
      </c>
      <c r="T682" s="230">
        <f>S682*H682</f>
        <v>0</v>
      </c>
      <c r="U682" s="40"/>
      <c r="V682" s="40"/>
      <c r="W682" s="40"/>
      <c r="X682" s="40"/>
      <c r="Y682" s="40"/>
      <c r="Z682" s="40"/>
      <c r="AA682" s="40"/>
      <c r="AB682" s="40"/>
      <c r="AC682" s="40"/>
      <c r="AD682" s="40"/>
      <c r="AE682" s="40"/>
      <c r="AR682" s="231" t="s">
        <v>146</v>
      </c>
      <c r="AT682" s="231" t="s">
        <v>141</v>
      </c>
      <c r="AU682" s="231" t="s">
        <v>91</v>
      </c>
      <c r="AY682" s="19" t="s">
        <v>139</v>
      </c>
      <c r="BE682" s="232">
        <f>IF(N682="základní",J682,0)</f>
        <v>0</v>
      </c>
      <c r="BF682" s="232">
        <f>IF(N682="snížená",J682,0)</f>
        <v>0</v>
      </c>
      <c r="BG682" s="232">
        <f>IF(N682="zákl. přenesená",J682,0)</f>
        <v>0</v>
      </c>
      <c r="BH682" s="232">
        <f>IF(N682="sníž. přenesená",J682,0)</f>
        <v>0</v>
      </c>
      <c r="BI682" s="232">
        <f>IF(N682="nulová",J682,0)</f>
        <v>0</v>
      </c>
      <c r="BJ682" s="19" t="s">
        <v>89</v>
      </c>
      <c r="BK682" s="232">
        <f>ROUND(I682*H682,2)</f>
        <v>0</v>
      </c>
      <c r="BL682" s="19" t="s">
        <v>146</v>
      </c>
      <c r="BM682" s="231" t="s">
        <v>1321</v>
      </c>
    </row>
    <row r="683" s="13" customFormat="1">
      <c r="A683" s="13"/>
      <c r="B683" s="233"/>
      <c r="C683" s="234"/>
      <c r="D683" s="235" t="s">
        <v>148</v>
      </c>
      <c r="E683" s="236" t="s">
        <v>1</v>
      </c>
      <c r="F683" s="237" t="s">
        <v>1170</v>
      </c>
      <c r="G683" s="234"/>
      <c r="H683" s="236" t="s">
        <v>1</v>
      </c>
      <c r="I683" s="238"/>
      <c r="J683" s="234"/>
      <c r="K683" s="234"/>
      <c r="L683" s="239"/>
      <c r="M683" s="240"/>
      <c r="N683" s="241"/>
      <c r="O683" s="241"/>
      <c r="P683" s="241"/>
      <c r="Q683" s="241"/>
      <c r="R683" s="241"/>
      <c r="S683" s="241"/>
      <c r="T683" s="242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243" t="s">
        <v>148</v>
      </c>
      <c r="AU683" s="243" t="s">
        <v>91</v>
      </c>
      <c r="AV683" s="13" t="s">
        <v>89</v>
      </c>
      <c r="AW683" s="13" t="s">
        <v>36</v>
      </c>
      <c r="AX683" s="13" t="s">
        <v>81</v>
      </c>
      <c r="AY683" s="243" t="s">
        <v>139</v>
      </c>
    </row>
    <row r="684" s="13" customFormat="1">
      <c r="A684" s="13"/>
      <c r="B684" s="233"/>
      <c r="C684" s="234"/>
      <c r="D684" s="235" t="s">
        <v>148</v>
      </c>
      <c r="E684" s="236" t="s">
        <v>1</v>
      </c>
      <c r="F684" s="237" t="s">
        <v>351</v>
      </c>
      <c r="G684" s="234"/>
      <c r="H684" s="236" t="s">
        <v>1</v>
      </c>
      <c r="I684" s="238"/>
      <c r="J684" s="234"/>
      <c r="K684" s="234"/>
      <c r="L684" s="239"/>
      <c r="M684" s="240"/>
      <c r="N684" s="241"/>
      <c r="O684" s="241"/>
      <c r="P684" s="241"/>
      <c r="Q684" s="241"/>
      <c r="R684" s="241"/>
      <c r="S684" s="241"/>
      <c r="T684" s="242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T684" s="243" t="s">
        <v>148</v>
      </c>
      <c r="AU684" s="243" t="s">
        <v>91</v>
      </c>
      <c r="AV684" s="13" t="s">
        <v>89</v>
      </c>
      <c r="AW684" s="13" t="s">
        <v>36</v>
      </c>
      <c r="AX684" s="13" t="s">
        <v>81</v>
      </c>
      <c r="AY684" s="243" t="s">
        <v>139</v>
      </c>
    </row>
    <row r="685" s="13" customFormat="1">
      <c r="A685" s="13"/>
      <c r="B685" s="233"/>
      <c r="C685" s="234"/>
      <c r="D685" s="235" t="s">
        <v>148</v>
      </c>
      <c r="E685" s="236" t="s">
        <v>1</v>
      </c>
      <c r="F685" s="237" t="s">
        <v>1171</v>
      </c>
      <c r="G685" s="234"/>
      <c r="H685" s="236" t="s">
        <v>1</v>
      </c>
      <c r="I685" s="238"/>
      <c r="J685" s="234"/>
      <c r="K685" s="234"/>
      <c r="L685" s="239"/>
      <c r="M685" s="240"/>
      <c r="N685" s="241"/>
      <c r="O685" s="241"/>
      <c r="P685" s="241"/>
      <c r="Q685" s="241"/>
      <c r="R685" s="241"/>
      <c r="S685" s="241"/>
      <c r="T685" s="242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243" t="s">
        <v>148</v>
      </c>
      <c r="AU685" s="243" t="s">
        <v>91</v>
      </c>
      <c r="AV685" s="13" t="s">
        <v>89</v>
      </c>
      <c r="AW685" s="13" t="s">
        <v>36</v>
      </c>
      <c r="AX685" s="13" t="s">
        <v>81</v>
      </c>
      <c r="AY685" s="243" t="s">
        <v>139</v>
      </c>
    </row>
    <row r="686" s="14" customFormat="1">
      <c r="A686" s="14"/>
      <c r="B686" s="244"/>
      <c r="C686" s="245"/>
      <c r="D686" s="235" t="s">
        <v>148</v>
      </c>
      <c r="E686" s="246" t="s">
        <v>1</v>
      </c>
      <c r="F686" s="247" t="s">
        <v>1172</v>
      </c>
      <c r="G686" s="245"/>
      <c r="H686" s="248">
        <v>8.8399999999999999</v>
      </c>
      <c r="I686" s="249"/>
      <c r="J686" s="245"/>
      <c r="K686" s="245"/>
      <c r="L686" s="250"/>
      <c r="M686" s="251"/>
      <c r="N686" s="252"/>
      <c r="O686" s="252"/>
      <c r="P686" s="252"/>
      <c r="Q686" s="252"/>
      <c r="R686" s="252"/>
      <c r="S686" s="252"/>
      <c r="T686" s="253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T686" s="254" t="s">
        <v>148</v>
      </c>
      <c r="AU686" s="254" t="s">
        <v>91</v>
      </c>
      <c r="AV686" s="14" t="s">
        <v>91</v>
      </c>
      <c r="AW686" s="14" t="s">
        <v>36</v>
      </c>
      <c r="AX686" s="14" t="s">
        <v>81</v>
      </c>
      <c r="AY686" s="254" t="s">
        <v>139</v>
      </c>
    </row>
    <row r="687" s="13" customFormat="1">
      <c r="A687" s="13"/>
      <c r="B687" s="233"/>
      <c r="C687" s="234"/>
      <c r="D687" s="235" t="s">
        <v>148</v>
      </c>
      <c r="E687" s="236" t="s">
        <v>1</v>
      </c>
      <c r="F687" s="237" t="s">
        <v>1174</v>
      </c>
      <c r="G687" s="234"/>
      <c r="H687" s="236" t="s">
        <v>1</v>
      </c>
      <c r="I687" s="238"/>
      <c r="J687" s="234"/>
      <c r="K687" s="234"/>
      <c r="L687" s="239"/>
      <c r="M687" s="240"/>
      <c r="N687" s="241"/>
      <c r="O687" s="241"/>
      <c r="P687" s="241"/>
      <c r="Q687" s="241"/>
      <c r="R687" s="241"/>
      <c r="S687" s="241"/>
      <c r="T687" s="242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243" t="s">
        <v>148</v>
      </c>
      <c r="AU687" s="243" t="s">
        <v>91</v>
      </c>
      <c r="AV687" s="13" t="s">
        <v>89</v>
      </c>
      <c r="AW687" s="13" t="s">
        <v>36</v>
      </c>
      <c r="AX687" s="13" t="s">
        <v>81</v>
      </c>
      <c r="AY687" s="243" t="s">
        <v>139</v>
      </c>
    </row>
    <row r="688" s="14" customFormat="1">
      <c r="A688" s="14"/>
      <c r="B688" s="244"/>
      <c r="C688" s="245"/>
      <c r="D688" s="235" t="s">
        <v>148</v>
      </c>
      <c r="E688" s="246" t="s">
        <v>1</v>
      </c>
      <c r="F688" s="247" t="s">
        <v>1175</v>
      </c>
      <c r="G688" s="245"/>
      <c r="H688" s="248">
        <v>0.68999999999999995</v>
      </c>
      <c r="I688" s="249"/>
      <c r="J688" s="245"/>
      <c r="K688" s="245"/>
      <c r="L688" s="250"/>
      <c r="M688" s="251"/>
      <c r="N688" s="252"/>
      <c r="O688" s="252"/>
      <c r="P688" s="252"/>
      <c r="Q688" s="252"/>
      <c r="R688" s="252"/>
      <c r="S688" s="252"/>
      <c r="T688" s="253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T688" s="254" t="s">
        <v>148</v>
      </c>
      <c r="AU688" s="254" t="s">
        <v>91</v>
      </c>
      <c r="AV688" s="14" t="s">
        <v>91</v>
      </c>
      <c r="AW688" s="14" t="s">
        <v>36</v>
      </c>
      <c r="AX688" s="14" t="s">
        <v>81</v>
      </c>
      <c r="AY688" s="254" t="s">
        <v>139</v>
      </c>
    </row>
    <row r="689" s="16" customFormat="1">
      <c r="A689" s="16"/>
      <c r="B689" s="266"/>
      <c r="C689" s="267"/>
      <c r="D689" s="235" t="s">
        <v>148</v>
      </c>
      <c r="E689" s="268" t="s">
        <v>1</v>
      </c>
      <c r="F689" s="269" t="s">
        <v>253</v>
      </c>
      <c r="G689" s="267"/>
      <c r="H689" s="270">
        <v>9.5299999999999994</v>
      </c>
      <c r="I689" s="271"/>
      <c r="J689" s="267"/>
      <c r="K689" s="267"/>
      <c r="L689" s="272"/>
      <c r="M689" s="273"/>
      <c r="N689" s="274"/>
      <c r="O689" s="274"/>
      <c r="P689" s="274"/>
      <c r="Q689" s="274"/>
      <c r="R689" s="274"/>
      <c r="S689" s="274"/>
      <c r="T689" s="275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T689" s="276" t="s">
        <v>148</v>
      </c>
      <c r="AU689" s="276" t="s">
        <v>91</v>
      </c>
      <c r="AV689" s="16" t="s">
        <v>157</v>
      </c>
      <c r="AW689" s="16" t="s">
        <v>36</v>
      </c>
      <c r="AX689" s="16" t="s">
        <v>81</v>
      </c>
      <c r="AY689" s="276" t="s">
        <v>139</v>
      </c>
    </row>
    <row r="690" s="13" customFormat="1">
      <c r="A690" s="13"/>
      <c r="B690" s="233"/>
      <c r="C690" s="234"/>
      <c r="D690" s="235" t="s">
        <v>148</v>
      </c>
      <c r="E690" s="236" t="s">
        <v>1</v>
      </c>
      <c r="F690" s="237" t="s">
        <v>1180</v>
      </c>
      <c r="G690" s="234"/>
      <c r="H690" s="236" t="s">
        <v>1</v>
      </c>
      <c r="I690" s="238"/>
      <c r="J690" s="234"/>
      <c r="K690" s="234"/>
      <c r="L690" s="239"/>
      <c r="M690" s="240"/>
      <c r="N690" s="241"/>
      <c r="O690" s="241"/>
      <c r="P690" s="241"/>
      <c r="Q690" s="241"/>
      <c r="R690" s="241"/>
      <c r="S690" s="241"/>
      <c r="T690" s="242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243" t="s">
        <v>148</v>
      </c>
      <c r="AU690" s="243" t="s">
        <v>91</v>
      </c>
      <c r="AV690" s="13" t="s">
        <v>89</v>
      </c>
      <c r="AW690" s="13" t="s">
        <v>36</v>
      </c>
      <c r="AX690" s="13" t="s">
        <v>81</v>
      </c>
      <c r="AY690" s="243" t="s">
        <v>139</v>
      </c>
    </row>
    <row r="691" s="13" customFormat="1">
      <c r="A691" s="13"/>
      <c r="B691" s="233"/>
      <c r="C691" s="234"/>
      <c r="D691" s="235" t="s">
        <v>148</v>
      </c>
      <c r="E691" s="236" t="s">
        <v>1</v>
      </c>
      <c r="F691" s="237" t="s">
        <v>351</v>
      </c>
      <c r="G691" s="234"/>
      <c r="H691" s="236" t="s">
        <v>1</v>
      </c>
      <c r="I691" s="238"/>
      <c r="J691" s="234"/>
      <c r="K691" s="234"/>
      <c r="L691" s="239"/>
      <c r="M691" s="240"/>
      <c r="N691" s="241"/>
      <c r="O691" s="241"/>
      <c r="P691" s="241"/>
      <c r="Q691" s="241"/>
      <c r="R691" s="241"/>
      <c r="S691" s="241"/>
      <c r="T691" s="242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T691" s="243" t="s">
        <v>148</v>
      </c>
      <c r="AU691" s="243" t="s">
        <v>91</v>
      </c>
      <c r="AV691" s="13" t="s">
        <v>89</v>
      </c>
      <c r="AW691" s="13" t="s">
        <v>36</v>
      </c>
      <c r="AX691" s="13" t="s">
        <v>81</v>
      </c>
      <c r="AY691" s="243" t="s">
        <v>139</v>
      </c>
    </row>
    <row r="692" s="13" customFormat="1">
      <c r="A692" s="13"/>
      <c r="B692" s="233"/>
      <c r="C692" s="234"/>
      <c r="D692" s="235" t="s">
        <v>148</v>
      </c>
      <c r="E692" s="236" t="s">
        <v>1</v>
      </c>
      <c r="F692" s="237" t="s">
        <v>1171</v>
      </c>
      <c r="G692" s="234"/>
      <c r="H692" s="236" t="s">
        <v>1</v>
      </c>
      <c r="I692" s="238"/>
      <c r="J692" s="234"/>
      <c r="K692" s="234"/>
      <c r="L692" s="239"/>
      <c r="M692" s="240"/>
      <c r="N692" s="241"/>
      <c r="O692" s="241"/>
      <c r="P692" s="241"/>
      <c r="Q692" s="241"/>
      <c r="R692" s="241"/>
      <c r="S692" s="241"/>
      <c r="T692" s="242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T692" s="243" t="s">
        <v>148</v>
      </c>
      <c r="AU692" s="243" t="s">
        <v>91</v>
      </c>
      <c r="AV692" s="13" t="s">
        <v>89</v>
      </c>
      <c r="AW692" s="13" t="s">
        <v>36</v>
      </c>
      <c r="AX692" s="13" t="s">
        <v>81</v>
      </c>
      <c r="AY692" s="243" t="s">
        <v>139</v>
      </c>
    </row>
    <row r="693" s="14" customFormat="1">
      <c r="A693" s="14"/>
      <c r="B693" s="244"/>
      <c r="C693" s="245"/>
      <c r="D693" s="235" t="s">
        <v>148</v>
      </c>
      <c r="E693" s="246" t="s">
        <v>1</v>
      </c>
      <c r="F693" s="247" t="s">
        <v>1181</v>
      </c>
      <c r="G693" s="245"/>
      <c r="H693" s="248">
        <v>3.1000000000000001</v>
      </c>
      <c r="I693" s="249"/>
      <c r="J693" s="245"/>
      <c r="K693" s="245"/>
      <c r="L693" s="250"/>
      <c r="M693" s="251"/>
      <c r="N693" s="252"/>
      <c r="O693" s="252"/>
      <c r="P693" s="252"/>
      <c r="Q693" s="252"/>
      <c r="R693" s="252"/>
      <c r="S693" s="252"/>
      <c r="T693" s="253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T693" s="254" t="s">
        <v>148</v>
      </c>
      <c r="AU693" s="254" t="s">
        <v>91</v>
      </c>
      <c r="AV693" s="14" t="s">
        <v>91</v>
      </c>
      <c r="AW693" s="14" t="s">
        <v>36</v>
      </c>
      <c r="AX693" s="14" t="s">
        <v>81</v>
      </c>
      <c r="AY693" s="254" t="s">
        <v>139</v>
      </c>
    </row>
    <row r="694" s="16" customFormat="1">
      <c r="A694" s="16"/>
      <c r="B694" s="266"/>
      <c r="C694" s="267"/>
      <c r="D694" s="235" t="s">
        <v>148</v>
      </c>
      <c r="E694" s="268" t="s">
        <v>1</v>
      </c>
      <c r="F694" s="269" t="s">
        <v>253</v>
      </c>
      <c r="G694" s="267"/>
      <c r="H694" s="270">
        <v>3.1000000000000001</v>
      </c>
      <c r="I694" s="271"/>
      <c r="J694" s="267"/>
      <c r="K694" s="267"/>
      <c r="L694" s="272"/>
      <c r="M694" s="273"/>
      <c r="N694" s="274"/>
      <c r="O694" s="274"/>
      <c r="P694" s="274"/>
      <c r="Q694" s="274"/>
      <c r="R694" s="274"/>
      <c r="S694" s="274"/>
      <c r="T694" s="275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T694" s="276" t="s">
        <v>148</v>
      </c>
      <c r="AU694" s="276" t="s">
        <v>91</v>
      </c>
      <c r="AV694" s="16" t="s">
        <v>157</v>
      </c>
      <c r="AW694" s="16" t="s">
        <v>36</v>
      </c>
      <c r="AX694" s="16" t="s">
        <v>81</v>
      </c>
      <c r="AY694" s="276" t="s">
        <v>139</v>
      </c>
    </row>
    <row r="695" s="13" customFormat="1">
      <c r="A695" s="13"/>
      <c r="B695" s="233"/>
      <c r="C695" s="234"/>
      <c r="D695" s="235" t="s">
        <v>148</v>
      </c>
      <c r="E695" s="236" t="s">
        <v>1</v>
      </c>
      <c r="F695" s="237" t="s">
        <v>344</v>
      </c>
      <c r="G695" s="234"/>
      <c r="H695" s="236" t="s">
        <v>1</v>
      </c>
      <c r="I695" s="238"/>
      <c r="J695" s="234"/>
      <c r="K695" s="234"/>
      <c r="L695" s="239"/>
      <c r="M695" s="240"/>
      <c r="N695" s="241"/>
      <c r="O695" s="241"/>
      <c r="P695" s="241"/>
      <c r="Q695" s="241"/>
      <c r="R695" s="241"/>
      <c r="S695" s="241"/>
      <c r="T695" s="242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T695" s="243" t="s">
        <v>148</v>
      </c>
      <c r="AU695" s="243" t="s">
        <v>91</v>
      </c>
      <c r="AV695" s="13" t="s">
        <v>89</v>
      </c>
      <c r="AW695" s="13" t="s">
        <v>36</v>
      </c>
      <c r="AX695" s="13" t="s">
        <v>81</v>
      </c>
      <c r="AY695" s="243" t="s">
        <v>139</v>
      </c>
    </row>
    <row r="696" s="13" customFormat="1">
      <c r="A696" s="13"/>
      <c r="B696" s="233"/>
      <c r="C696" s="234"/>
      <c r="D696" s="235" t="s">
        <v>148</v>
      </c>
      <c r="E696" s="236" t="s">
        <v>1</v>
      </c>
      <c r="F696" s="237" t="s">
        <v>351</v>
      </c>
      <c r="G696" s="234"/>
      <c r="H696" s="236" t="s">
        <v>1</v>
      </c>
      <c r="I696" s="238"/>
      <c r="J696" s="234"/>
      <c r="K696" s="234"/>
      <c r="L696" s="239"/>
      <c r="M696" s="240"/>
      <c r="N696" s="241"/>
      <c r="O696" s="241"/>
      <c r="P696" s="241"/>
      <c r="Q696" s="241"/>
      <c r="R696" s="241"/>
      <c r="S696" s="241"/>
      <c r="T696" s="242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243" t="s">
        <v>148</v>
      </c>
      <c r="AU696" s="243" t="s">
        <v>91</v>
      </c>
      <c r="AV696" s="13" t="s">
        <v>89</v>
      </c>
      <c r="AW696" s="13" t="s">
        <v>36</v>
      </c>
      <c r="AX696" s="13" t="s">
        <v>81</v>
      </c>
      <c r="AY696" s="243" t="s">
        <v>139</v>
      </c>
    </row>
    <row r="697" s="13" customFormat="1">
      <c r="A697" s="13"/>
      <c r="B697" s="233"/>
      <c r="C697" s="234"/>
      <c r="D697" s="235" t="s">
        <v>148</v>
      </c>
      <c r="E697" s="236" t="s">
        <v>1</v>
      </c>
      <c r="F697" s="237" t="s">
        <v>1061</v>
      </c>
      <c r="G697" s="234"/>
      <c r="H697" s="236" t="s">
        <v>1</v>
      </c>
      <c r="I697" s="238"/>
      <c r="J697" s="234"/>
      <c r="K697" s="234"/>
      <c r="L697" s="239"/>
      <c r="M697" s="240"/>
      <c r="N697" s="241"/>
      <c r="O697" s="241"/>
      <c r="P697" s="241"/>
      <c r="Q697" s="241"/>
      <c r="R697" s="241"/>
      <c r="S697" s="241"/>
      <c r="T697" s="242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243" t="s">
        <v>148</v>
      </c>
      <c r="AU697" s="243" t="s">
        <v>91</v>
      </c>
      <c r="AV697" s="13" t="s">
        <v>89</v>
      </c>
      <c r="AW697" s="13" t="s">
        <v>36</v>
      </c>
      <c r="AX697" s="13" t="s">
        <v>81</v>
      </c>
      <c r="AY697" s="243" t="s">
        <v>139</v>
      </c>
    </row>
    <row r="698" s="14" customFormat="1">
      <c r="A698" s="14"/>
      <c r="B698" s="244"/>
      <c r="C698" s="245"/>
      <c r="D698" s="235" t="s">
        <v>148</v>
      </c>
      <c r="E698" s="246" t="s">
        <v>1</v>
      </c>
      <c r="F698" s="247" t="s">
        <v>1185</v>
      </c>
      <c r="G698" s="245"/>
      <c r="H698" s="248">
        <v>15.297000000000001</v>
      </c>
      <c r="I698" s="249"/>
      <c r="J698" s="245"/>
      <c r="K698" s="245"/>
      <c r="L698" s="250"/>
      <c r="M698" s="251"/>
      <c r="N698" s="252"/>
      <c r="O698" s="252"/>
      <c r="P698" s="252"/>
      <c r="Q698" s="252"/>
      <c r="R698" s="252"/>
      <c r="S698" s="252"/>
      <c r="T698" s="253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T698" s="254" t="s">
        <v>148</v>
      </c>
      <c r="AU698" s="254" t="s">
        <v>91</v>
      </c>
      <c r="AV698" s="14" t="s">
        <v>91</v>
      </c>
      <c r="AW698" s="14" t="s">
        <v>36</v>
      </c>
      <c r="AX698" s="14" t="s">
        <v>81</v>
      </c>
      <c r="AY698" s="254" t="s">
        <v>139</v>
      </c>
    </row>
    <row r="699" s="13" customFormat="1">
      <c r="A699" s="13"/>
      <c r="B699" s="233"/>
      <c r="C699" s="234"/>
      <c r="D699" s="235" t="s">
        <v>148</v>
      </c>
      <c r="E699" s="236" t="s">
        <v>1</v>
      </c>
      <c r="F699" s="237" t="s">
        <v>1016</v>
      </c>
      <c r="G699" s="234"/>
      <c r="H699" s="236" t="s">
        <v>1</v>
      </c>
      <c r="I699" s="238"/>
      <c r="J699" s="234"/>
      <c r="K699" s="234"/>
      <c r="L699" s="239"/>
      <c r="M699" s="240"/>
      <c r="N699" s="241"/>
      <c r="O699" s="241"/>
      <c r="P699" s="241"/>
      <c r="Q699" s="241"/>
      <c r="R699" s="241"/>
      <c r="S699" s="241"/>
      <c r="T699" s="242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T699" s="243" t="s">
        <v>148</v>
      </c>
      <c r="AU699" s="243" t="s">
        <v>91</v>
      </c>
      <c r="AV699" s="13" t="s">
        <v>89</v>
      </c>
      <c r="AW699" s="13" t="s">
        <v>36</v>
      </c>
      <c r="AX699" s="13" t="s">
        <v>81</v>
      </c>
      <c r="AY699" s="243" t="s">
        <v>139</v>
      </c>
    </row>
    <row r="700" s="14" customFormat="1">
      <c r="A700" s="14"/>
      <c r="B700" s="244"/>
      <c r="C700" s="245"/>
      <c r="D700" s="235" t="s">
        <v>148</v>
      </c>
      <c r="E700" s="246" t="s">
        <v>1</v>
      </c>
      <c r="F700" s="247" t="s">
        <v>1187</v>
      </c>
      <c r="G700" s="245"/>
      <c r="H700" s="248">
        <v>10.535</v>
      </c>
      <c r="I700" s="249"/>
      <c r="J700" s="245"/>
      <c r="K700" s="245"/>
      <c r="L700" s="250"/>
      <c r="M700" s="251"/>
      <c r="N700" s="252"/>
      <c r="O700" s="252"/>
      <c r="P700" s="252"/>
      <c r="Q700" s="252"/>
      <c r="R700" s="252"/>
      <c r="S700" s="252"/>
      <c r="T700" s="253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T700" s="254" t="s">
        <v>148</v>
      </c>
      <c r="AU700" s="254" t="s">
        <v>91</v>
      </c>
      <c r="AV700" s="14" t="s">
        <v>91</v>
      </c>
      <c r="AW700" s="14" t="s">
        <v>36</v>
      </c>
      <c r="AX700" s="14" t="s">
        <v>81</v>
      </c>
      <c r="AY700" s="254" t="s">
        <v>139</v>
      </c>
    </row>
    <row r="701" s="13" customFormat="1">
      <c r="A701" s="13"/>
      <c r="B701" s="233"/>
      <c r="C701" s="234"/>
      <c r="D701" s="235" t="s">
        <v>148</v>
      </c>
      <c r="E701" s="236" t="s">
        <v>1</v>
      </c>
      <c r="F701" s="237" t="s">
        <v>1189</v>
      </c>
      <c r="G701" s="234"/>
      <c r="H701" s="236" t="s">
        <v>1</v>
      </c>
      <c r="I701" s="238"/>
      <c r="J701" s="234"/>
      <c r="K701" s="234"/>
      <c r="L701" s="239"/>
      <c r="M701" s="240"/>
      <c r="N701" s="241"/>
      <c r="O701" s="241"/>
      <c r="P701" s="241"/>
      <c r="Q701" s="241"/>
      <c r="R701" s="241"/>
      <c r="S701" s="241"/>
      <c r="T701" s="242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243" t="s">
        <v>148</v>
      </c>
      <c r="AU701" s="243" t="s">
        <v>91</v>
      </c>
      <c r="AV701" s="13" t="s">
        <v>89</v>
      </c>
      <c r="AW701" s="13" t="s">
        <v>36</v>
      </c>
      <c r="AX701" s="13" t="s">
        <v>81</v>
      </c>
      <c r="AY701" s="243" t="s">
        <v>139</v>
      </c>
    </row>
    <row r="702" s="14" customFormat="1">
      <c r="A702" s="14"/>
      <c r="B702" s="244"/>
      <c r="C702" s="245"/>
      <c r="D702" s="235" t="s">
        <v>148</v>
      </c>
      <c r="E702" s="246" t="s">
        <v>1</v>
      </c>
      <c r="F702" s="247" t="s">
        <v>1190</v>
      </c>
      <c r="G702" s="245"/>
      <c r="H702" s="248">
        <v>0.40000000000000002</v>
      </c>
      <c r="I702" s="249"/>
      <c r="J702" s="245"/>
      <c r="K702" s="245"/>
      <c r="L702" s="250"/>
      <c r="M702" s="251"/>
      <c r="N702" s="252"/>
      <c r="O702" s="252"/>
      <c r="P702" s="252"/>
      <c r="Q702" s="252"/>
      <c r="R702" s="252"/>
      <c r="S702" s="252"/>
      <c r="T702" s="253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T702" s="254" t="s">
        <v>148</v>
      </c>
      <c r="AU702" s="254" t="s">
        <v>91</v>
      </c>
      <c r="AV702" s="14" t="s">
        <v>91</v>
      </c>
      <c r="AW702" s="14" t="s">
        <v>36</v>
      </c>
      <c r="AX702" s="14" t="s">
        <v>81</v>
      </c>
      <c r="AY702" s="254" t="s">
        <v>139</v>
      </c>
    </row>
    <row r="703" s="13" customFormat="1">
      <c r="A703" s="13"/>
      <c r="B703" s="233"/>
      <c r="C703" s="234"/>
      <c r="D703" s="235" t="s">
        <v>148</v>
      </c>
      <c r="E703" s="236" t="s">
        <v>1</v>
      </c>
      <c r="F703" s="237" t="s">
        <v>1192</v>
      </c>
      <c r="G703" s="234"/>
      <c r="H703" s="236" t="s">
        <v>1</v>
      </c>
      <c r="I703" s="238"/>
      <c r="J703" s="234"/>
      <c r="K703" s="234"/>
      <c r="L703" s="239"/>
      <c r="M703" s="240"/>
      <c r="N703" s="241"/>
      <c r="O703" s="241"/>
      <c r="P703" s="241"/>
      <c r="Q703" s="241"/>
      <c r="R703" s="241"/>
      <c r="S703" s="241"/>
      <c r="T703" s="242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43" t="s">
        <v>148</v>
      </c>
      <c r="AU703" s="243" t="s">
        <v>91</v>
      </c>
      <c r="AV703" s="13" t="s">
        <v>89</v>
      </c>
      <c r="AW703" s="13" t="s">
        <v>36</v>
      </c>
      <c r="AX703" s="13" t="s">
        <v>81</v>
      </c>
      <c r="AY703" s="243" t="s">
        <v>139</v>
      </c>
    </row>
    <row r="704" s="14" customFormat="1">
      <c r="A704" s="14"/>
      <c r="B704" s="244"/>
      <c r="C704" s="245"/>
      <c r="D704" s="235" t="s">
        <v>148</v>
      </c>
      <c r="E704" s="246" t="s">
        <v>1</v>
      </c>
      <c r="F704" s="247" t="s">
        <v>1193</v>
      </c>
      <c r="G704" s="245"/>
      <c r="H704" s="248">
        <v>0.44</v>
      </c>
      <c r="I704" s="249"/>
      <c r="J704" s="245"/>
      <c r="K704" s="245"/>
      <c r="L704" s="250"/>
      <c r="M704" s="251"/>
      <c r="N704" s="252"/>
      <c r="O704" s="252"/>
      <c r="P704" s="252"/>
      <c r="Q704" s="252"/>
      <c r="R704" s="252"/>
      <c r="S704" s="252"/>
      <c r="T704" s="253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T704" s="254" t="s">
        <v>148</v>
      </c>
      <c r="AU704" s="254" t="s">
        <v>91</v>
      </c>
      <c r="AV704" s="14" t="s">
        <v>91</v>
      </c>
      <c r="AW704" s="14" t="s">
        <v>36</v>
      </c>
      <c r="AX704" s="14" t="s">
        <v>81</v>
      </c>
      <c r="AY704" s="254" t="s">
        <v>139</v>
      </c>
    </row>
    <row r="705" s="13" customFormat="1">
      <c r="A705" s="13"/>
      <c r="B705" s="233"/>
      <c r="C705" s="234"/>
      <c r="D705" s="235" t="s">
        <v>148</v>
      </c>
      <c r="E705" s="236" t="s">
        <v>1</v>
      </c>
      <c r="F705" s="237" t="s">
        <v>1195</v>
      </c>
      <c r="G705" s="234"/>
      <c r="H705" s="236" t="s">
        <v>1</v>
      </c>
      <c r="I705" s="238"/>
      <c r="J705" s="234"/>
      <c r="K705" s="234"/>
      <c r="L705" s="239"/>
      <c r="M705" s="240"/>
      <c r="N705" s="241"/>
      <c r="O705" s="241"/>
      <c r="P705" s="241"/>
      <c r="Q705" s="241"/>
      <c r="R705" s="241"/>
      <c r="S705" s="241"/>
      <c r="T705" s="242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T705" s="243" t="s">
        <v>148</v>
      </c>
      <c r="AU705" s="243" t="s">
        <v>91</v>
      </c>
      <c r="AV705" s="13" t="s">
        <v>89</v>
      </c>
      <c r="AW705" s="13" t="s">
        <v>36</v>
      </c>
      <c r="AX705" s="13" t="s">
        <v>81</v>
      </c>
      <c r="AY705" s="243" t="s">
        <v>139</v>
      </c>
    </row>
    <row r="706" s="14" customFormat="1">
      <c r="A706" s="14"/>
      <c r="B706" s="244"/>
      <c r="C706" s="245"/>
      <c r="D706" s="235" t="s">
        <v>148</v>
      </c>
      <c r="E706" s="246" t="s">
        <v>1</v>
      </c>
      <c r="F706" s="247" t="s">
        <v>1196</v>
      </c>
      <c r="G706" s="245"/>
      <c r="H706" s="248">
        <v>0.54000000000000004</v>
      </c>
      <c r="I706" s="249"/>
      <c r="J706" s="245"/>
      <c r="K706" s="245"/>
      <c r="L706" s="250"/>
      <c r="M706" s="251"/>
      <c r="N706" s="252"/>
      <c r="O706" s="252"/>
      <c r="P706" s="252"/>
      <c r="Q706" s="252"/>
      <c r="R706" s="252"/>
      <c r="S706" s="252"/>
      <c r="T706" s="253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T706" s="254" t="s">
        <v>148</v>
      </c>
      <c r="AU706" s="254" t="s">
        <v>91</v>
      </c>
      <c r="AV706" s="14" t="s">
        <v>91</v>
      </c>
      <c r="AW706" s="14" t="s">
        <v>36</v>
      </c>
      <c r="AX706" s="14" t="s">
        <v>81</v>
      </c>
      <c r="AY706" s="254" t="s">
        <v>139</v>
      </c>
    </row>
    <row r="707" s="13" customFormat="1">
      <c r="A707" s="13"/>
      <c r="B707" s="233"/>
      <c r="C707" s="234"/>
      <c r="D707" s="235" t="s">
        <v>148</v>
      </c>
      <c r="E707" s="236" t="s">
        <v>1</v>
      </c>
      <c r="F707" s="237" t="s">
        <v>1198</v>
      </c>
      <c r="G707" s="234"/>
      <c r="H707" s="236" t="s">
        <v>1</v>
      </c>
      <c r="I707" s="238"/>
      <c r="J707" s="234"/>
      <c r="K707" s="234"/>
      <c r="L707" s="239"/>
      <c r="M707" s="240"/>
      <c r="N707" s="241"/>
      <c r="O707" s="241"/>
      <c r="P707" s="241"/>
      <c r="Q707" s="241"/>
      <c r="R707" s="241"/>
      <c r="S707" s="241"/>
      <c r="T707" s="242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43" t="s">
        <v>148</v>
      </c>
      <c r="AU707" s="243" t="s">
        <v>91</v>
      </c>
      <c r="AV707" s="13" t="s">
        <v>89</v>
      </c>
      <c r="AW707" s="13" t="s">
        <v>36</v>
      </c>
      <c r="AX707" s="13" t="s">
        <v>81</v>
      </c>
      <c r="AY707" s="243" t="s">
        <v>139</v>
      </c>
    </row>
    <row r="708" s="14" customFormat="1">
      <c r="A708" s="14"/>
      <c r="B708" s="244"/>
      <c r="C708" s="245"/>
      <c r="D708" s="235" t="s">
        <v>148</v>
      </c>
      <c r="E708" s="246" t="s">
        <v>1</v>
      </c>
      <c r="F708" s="247" t="s">
        <v>1199</v>
      </c>
      <c r="G708" s="245"/>
      <c r="H708" s="248">
        <v>0.47999999999999998</v>
      </c>
      <c r="I708" s="249"/>
      <c r="J708" s="245"/>
      <c r="K708" s="245"/>
      <c r="L708" s="250"/>
      <c r="M708" s="251"/>
      <c r="N708" s="252"/>
      <c r="O708" s="252"/>
      <c r="P708" s="252"/>
      <c r="Q708" s="252"/>
      <c r="R708" s="252"/>
      <c r="S708" s="252"/>
      <c r="T708" s="253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T708" s="254" t="s">
        <v>148</v>
      </c>
      <c r="AU708" s="254" t="s">
        <v>91</v>
      </c>
      <c r="AV708" s="14" t="s">
        <v>91</v>
      </c>
      <c r="AW708" s="14" t="s">
        <v>36</v>
      </c>
      <c r="AX708" s="14" t="s">
        <v>81</v>
      </c>
      <c r="AY708" s="254" t="s">
        <v>139</v>
      </c>
    </row>
    <row r="709" s="13" customFormat="1">
      <c r="A709" s="13"/>
      <c r="B709" s="233"/>
      <c r="C709" s="234"/>
      <c r="D709" s="235" t="s">
        <v>148</v>
      </c>
      <c r="E709" s="236" t="s">
        <v>1</v>
      </c>
      <c r="F709" s="237" t="s">
        <v>1201</v>
      </c>
      <c r="G709" s="234"/>
      <c r="H709" s="236" t="s">
        <v>1</v>
      </c>
      <c r="I709" s="238"/>
      <c r="J709" s="234"/>
      <c r="K709" s="234"/>
      <c r="L709" s="239"/>
      <c r="M709" s="240"/>
      <c r="N709" s="241"/>
      <c r="O709" s="241"/>
      <c r="P709" s="241"/>
      <c r="Q709" s="241"/>
      <c r="R709" s="241"/>
      <c r="S709" s="241"/>
      <c r="T709" s="242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43" t="s">
        <v>148</v>
      </c>
      <c r="AU709" s="243" t="s">
        <v>91</v>
      </c>
      <c r="AV709" s="13" t="s">
        <v>89</v>
      </c>
      <c r="AW709" s="13" t="s">
        <v>36</v>
      </c>
      <c r="AX709" s="13" t="s">
        <v>81</v>
      </c>
      <c r="AY709" s="243" t="s">
        <v>139</v>
      </c>
    </row>
    <row r="710" s="14" customFormat="1">
      <c r="A710" s="14"/>
      <c r="B710" s="244"/>
      <c r="C710" s="245"/>
      <c r="D710" s="235" t="s">
        <v>148</v>
      </c>
      <c r="E710" s="246" t="s">
        <v>1</v>
      </c>
      <c r="F710" s="247" t="s">
        <v>1202</v>
      </c>
      <c r="G710" s="245"/>
      <c r="H710" s="248">
        <v>0.65000000000000002</v>
      </c>
      <c r="I710" s="249"/>
      <c r="J710" s="245"/>
      <c r="K710" s="245"/>
      <c r="L710" s="250"/>
      <c r="M710" s="251"/>
      <c r="N710" s="252"/>
      <c r="O710" s="252"/>
      <c r="P710" s="252"/>
      <c r="Q710" s="252"/>
      <c r="R710" s="252"/>
      <c r="S710" s="252"/>
      <c r="T710" s="253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T710" s="254" t="s">
        <v>148</v>
      </c>
      <c r="AU710" s="254" t="s">
        <v>91</v>
      </c>
      <c r="AV710" s="14" t="s">
        <v>91</v>
      </c>
      <c r="AW710" s="14" t="s">
        <v>36</v>
      </c>
      <c r="AX710" s="14" t="s">
        <v>81</v>
      </c>
      <c r="AY710" s="254" t="s">
        <v>139</v>
      </c>
    </row>
    <row r="711" s="13" customFormat="1">
      <c r="A711" s="13"/>
      <c r="B711" s="233"/>
      <c r="C711" s="234"/>
      <c r="D711" s="235" t="s">
        <v>148</v>
      </c>
      <c r="E711" s="236" t="s">
        <v>1</v>
      </c>
      <c r="F711" s="237" t="s">
        <v>1204</v>
      </c>
      <c r="G711" s="234"/>
      <c r="H711" s="236" t="s">
        <v>1</v>
      </c>
      <c r="I711" s="238"/>
      <c r="J711" s="234"/>
      <c r="K711" s="234"/>
      <c r="L711" s="239"/>
      <c r="M711" s="240"/>
      <c r="N711" s="241"/>
      <c r="O711" s="241"/>
      <c r="P711" s="241"/>
      <c r="Q711" s="241"/>
      <c r="R711" s="241"/>
      <c r="S711" s="241"/>
      <c r="T711" s="242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T711" s="243" t="s">
        <v>148</v>
      </c>
      <c r="AU711" s="243" t="s">
        <v>91</v>
      </c>
      <c r="AV711" s="13" t="s">
        <v>89</v>
      </c>
      <c r="AW711" s="13" t="s">
        <v>36</v>
      </c>
      <c r="AX711" s="13" t="s">
        <v>81</v>
      </c>
      <c r="AY711" s="243" t="s">
        <v>139</v>
      </c>
    </row>
    <row r="712" s="14" customFormat="1">
      <c r="A712" s="14"/>
      <c r="B712" s="244"/>
      <c r="C712" s="245"/>
      <c r="D712" s="235" t="s">
        <v>148</v>
      </c>
      <c r="E712" s="246" t="s">
        <v>1</v>
      </c>
      <c r="F712" s="247" t="s">
        <v>1205</v>
      </c>
      <c r="G712" s="245"/>
      <c r="H712" s="248">
        <v>0.71999999999999997</v>
      </c>
      <c r="I712" s="249"/>
      <c r="J712" s="245"/>
      <c r="K712" s="245"/>
      <c r="L712" s="250"/>
      <c r="M712" s="251"/>
      <c r="N712" s="252"/>
      <c r="O712" s="252"/>
      <c r="P712" s="252"/>
      <c r="Q712" s="252"/>
      <c r="R712" s="252"/>
      <c r="S712" s="252"/>
      <c r="T712" s="253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T712" s="254" t="s">
        <v>148</v>
      </c>
      <c r="AU712" s="254" t="s">
        <v>91</v>
      </c>
      <c r="AV712" s="14" t="s">
        <v>91</v>
      </c>
      <c r="AW712" s="14" t="s">
        <v>36</v>
      </c>
      <c r="AX712" s="14" t="s">
        <v>81</v>
      </c>
      <c r="AY712" s="254" t="s">
        <v>139</v>
      </c>
    </row>
    <row r="713" s="13" customFormat="1">
      <c r="A713" s="13"/>
      <c r="B713" s="233"/>
      <c r="C713" s="234"/>
      <c r="D713" s="235" t="s">
        <v>148</v>
      </c>
      <c r="E713" s="236" t="s">
        <v>1</v>
      </c>
      <c r="F713" s="237" t="s">
        <v>1207</v>
      </c>
      <c r="G713" s="234"/>
      <c r="H713" s="236" t="s">
        <v>1</v>
      </c>
      <c r="I713" s="238"/>
      <c r="J713" s="234"/>
      <c r="K713" s="234"/>
      <c r="L713" s="239"/>
      <c r="M713" s="240"/>
      <c r="N713" s="241"/>
      <c r="O713" s="241"/>
      <c r="P713" s="241"/>
      <c r="Q713" s="241"/>
      <c r="R713" s="241"/>
      <c r="S713" s="241"/>
      <c r="T713" s="242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T713" s="243" t="s">
        <v>148</v>
      </c>
      <c r="AU713" s="243" t="s">
        <v>91</v>
      </c>
      <c r="AV713" s="13" t="s">
        <v>89</v>
      </c>
      <c r="AW713" s="13" t="s">
        <v>36</v>
      </c>
      <c r="AX713" s="13" t="s">
        <v>81</v>
      </c>
      <c r="AY713" s="243" t="s">
        <v>139</v>
      </c>
    </row>
    <row r="714" s="14" customFormat="1">
      <c r="A714" s="14"/>
      <c r="B714" s="244"/>
      <c r="C714" s="245"/>
      <c r="D714" s="235" t="s">
        <v>148</v>
      </c>
      <c r="E714" s="246" t="s">
        <v>1</v>
      </c>
      <c r="F714" s="247" t="s">
        <v>1208</v>
      </c>
      <c r="G714" s="245"/>
      <c r="H714" s="248">
        <v>0.56999999999999995</v>
      </c>
      <c r="I714" s="249"/>
      <c r="J714" s="245"/>
      <c r="K714" s="245"/>
      <c r="L714" s="250"/>
      <c r="M714" s="251"/>
      <c r="N714" s="252"/>
      <c r="O714" s="252"/>
      <c r="P714" s="252"/>
      <c r="Q714" s="252"/>
      <c r="R714" s="252"/>
      <c r="S714" s="252"/>
      <c r="T714" s="253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T714" s="254" t="s">
        <v>148</v>
      </c>
      <c r="AU714" s="254" t="s">
        <v>91</v>
      </c>
      <c r="AV714" s="14" t="s">
        <v>91</v>
      </c>
      <c r="AW714" s="14" t="s">
        <v>36</v>
      </c>
      <c r="AX714" s="14" t="s">
        <v>81</v>
      </c>
      <c r="AY714" s="254" t="s">
        <v>139</v>
      </c>
    </row>
    <row r="715" s="16" customFormat="1">
      <c r="A715" s="16"/>
      <c r="B715" s="266"/>
      <c r="C715" s="267"/>
      <c r="D715" s="235" t="s">
        <v>148</v>
      </c>
      <c r="E715" s="268" t="s">
        <v>1</v>
      </c>
      <c r="F715" s="269" t="s">
        <v>253</v>
      </c>
      <c r="G715" s="267"/>
      <c r="H715" s="270">
        <v>29.632000000000001</v>
      </c>
      <c r="I715" s="271"/>
      <c r="J715" s="267"/>
      <c r="K715" s="267"/>
      <c r="L715" s="272"/>
      <c r="M715" s="273"/>
      <c r="N715" s="274"/>
      <c r="O715" s="274"/>
      <c r="P715" s="274"/>
      <c r="Q715" s="274"/>
      <c r="R715" s="274"/>
      <c r="S715" s="274"/>
      <c r="T715" s="275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T715" s="276" t="s">
        <v>148</v>
      </c>
      <c r="AU715" s="276" t="s">
        <v>91</v>
      </c>
      <c r="AV715" s="16" t="s">
        <v>157</v>
      </c>
      <c r="AW715" s="16" t="s">
        <v>36</v>
      </c>
      <c r="AX715" s="16" t="s">
        <v>81</v>
      </c>
      <c r="AY715" s="276" t="s">
        <v>139</v>
      </c>
    </row>
    <row r="716" s="15" customFormat="1">
      <c r="A716" s="15"/>
      <c r="B716" s="255"/>
      <c r="C716" s="256"/>
      <c r="D716" s="235" t="s">
        <v>148</v>
      </c>
      <c r="E716" s="257" t="s">
        <v>1</v>
      </c>
      <c r="F716" s="258" t="s">
        <v>151</v>
      </c>
      <c r="G716" s="256"/>
      <c r="H716" s="259">
        <v>42.262</v>
      </c>
      <c r="I716" s="260"/>
      <c r="J716" s="256"/>
      <c r="K716" s="256"/>
      <c r="L716" s="261"/>
      <c r="M716" s="262"/>
      <c r="N716" s="263"/>
      <c r="O716" s="263"/>
      <c r="P716" s="263"/>
      <c r="Q716" s="263"/>
      <c r="R716" s="263"/>
      <c r="S716" s="263"/>
      <c r="T716" s="264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T716" s="265" t="s">
        <v>148</v>
      </c>
      <c r="AU716" s="265" t="s">
        <v>91</v>
      </c>
      <c r="AV716" s="15" t="s">
        <v>146</v>
      </c>
      <c r="AW716" s="15" t="s">
        <v>36</v>
      </c>
      <c r="AX716" s="15" t="s">
        <v>89</v>
      </c>
      <c r="AY716" s="265" t="s">
        <v>139</v>
      </c>
    </row>
    <row r="717" s="2" customFormat="1" ht="24.15" customHeight="1">
      <c r="A717" s="40"/>
      <c r="B717" s="41"/>
      <c r="C717" s="220" t="s">
        <v>549</v>
      </c>
      <c r="D717" s="220" t="s">
        <v>141</v>
      </c>
      <c r="E717" s="221" t="s">
        <v>1322</v>
      </c>
      <c r="F717" s="222" t="s">
        <v>1323</v>
      </c>
      <c r="G717" s="223" t="s">
        <v>263</v>
      </c>
      <c r="H717" s="224">
        <v>6.2000000000000002</v>
      </c>
      <c r="I717" s="225"/>
      <c r="J717" s="226">
        <f>ROUND(I717*H717,2)</f>
        <v>0</v>
      </c>
      <c r="K717" s="222" t="s">
        <v>145</v>
      </c>
      <c r="L717" s="46"/>
      <c r="M717" s="227" t="s">
        <v>1</v>
      </c>
      <c r="N717" s="228" t="s">
        <v>46</v>
      </c>
      <c r="O717" s="93"/>
      <c r="P717" s="229">
        <f>O717*H717</f>
        <v>0</v>
      </c>
      <c r="Q717" s="229">
        <v>0.1837</v>
      </c>
      <c r="R717" s="229">
        <f>Q717*H717</f>
        <v>1.1389400000000001</v>
      </c>
      <c r="S717" s="229">
        <v>0</v>
      </c>
      <c r="T717" s="230">
        <f>S717*H717</f>
        <v>0</v>
      </c>
      <c r="U717" s="40"/>
      <c r="V717" s="40"/>
      <c r="W717" s="40"/>
      <c r="X717" s="40"/>
      <c r="Y717" s="40"/>
      <c r="Z717" s="40"/>
      <c r="AA717" s="40"/>
      <c r="AB717" s="40"/>
      <c r="AC717" s="40"/>
      <c r="AD717" s="40"/>
      <c r="AE717" s="40"/>
      <c r="AR717" s="231" t="s">
        <v>146</v>
      </c>
      <c r="AT717" s="231" t="s">
        <v>141</v>
      </c>
      <c r="AU717" s="231" t="s">
        <v>91</v>
      </c>
      <c r="AY717" s="19" t="s">
        <v>139</v>
      </c>
      <c r="BE717" s="232">
        <f>IF(N717="základní",J717,0)</f>
        <v>0</v>
      </c>
      <c r="BF717" s="232">
        <f>IF(N717="snížená",J717,0)</f>
        <v>0</v>
      </c>
      <c r="BG717" s="232">
        <f>IF(N717="zákl. přenesená",J717,0)</f>
        <v>0</v>
      </c>
      <c r="BH717" s="232">
        <f>IF(N717="sníž. přenesená",J717,0)</f>
        <v>0</v>
      </c>
      <c r="BI717" s="232">
        <f>IF(N717="nulová",J717,0)</f>
        <v>0</v>
      </c>
      <c r="BJ717" s="19" t="s">
        <v>89</v>
      </c>
      <c r="BK717" s="232">
        <f>ROUND(I717*H717,2)</f>
        <v>0</v>
      </c>
      <c r="BL717" s="19" t="s">
        <v>146</v>
      </c>
      <c r="BM717" s="231" t="s">
        <v>1324</v>
      </c>
    </row>
    <row r="718" s="13" customFormat="1">
      <c r="A718" s="13"/>
      <c r="B718" s="233"/>
      <c r="C718" s="234"/>
      <c r="D718" s="235" t="s">
        <v>148</v>
      </c>
      <c r="E718" s="236" t="s">
        <v>1</v>
      </c>
      <c r="F718" s="237" t="s">
        <v>1180</v>
      </c>
      <c r="G718" s="234"/>
      <c r="H718" s="236" t="s">
        <v>1</v>
      </c>
      <c r="I718" s="238"/>
      <c r="J718" s="234"/>
      <c r="K718" s="234"/>
      <c r="L718" s="239"/>
      <c r="M718" s="240"/>
      <c r="N718" s="241"/>
      <c r="O718" s="241"/>
      <c r="P718" s="241"/>
      <c r="Q718" s="241"/>
      <c r="R718" s="241"/>
      <c r="S718" s="241"/>
      <c r="T718" s="242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T718" s="243" t="s">
        <v>148</v>
      </c>
      <c r="AU718" s="243" t="s">
        <v>91</v>
      </c>
      <c r="AV718" s="13" t="s">
        <v>89</v>
      </c>
      <c r="AW718" s="13" t="s">
        <v>36</v>
      </c>
      <c r="AX718" s="13" t="s">
        <v>81</v>
      </c>
      <c r="AY718" s="243" t="s">
        <v>139</v>
      </c>
    </row>
    <row r="719" s="13" customFormat="1">
      <c r="A719" s="13"/>
      <c r="B719" s="233"/>
      <c r="C719" s="234"/>
      <c r="D719" s="235" t="s">
        <v>148</v>
      </c>
      <c r="E719" s="236" t="s">
        <v>1</v>
      </c>
      <c r="F719" s="237" t="s">
        <v>1171</v>
      </c>
      <c r="G719" s="234"/>
      <c r="H719" s="236" t="s">
        <v>1</v>
      </c>
      <c r="I719" s="238"/>
      <c r="J719" s="234"/>
      <c r="K719" s="234"/>
      <c r="L719" s="239"/>
      <c r="M719" s="240"/>
      <c r="N719" s="241"/>
      <c r="O719" s="241"/>
      <c r="P719" s="241"/>
      <c r="Q719" s="241"/>
      <c r="R719" s="241"/>
      <c r="S719" s="241"/>
      <c r="T719" s="242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T719" s="243" t="s">
        <v>148</v>
      </c>
      <c r="AU719" s="243" t="s">
        <v>91</v>
      </c>
      <c r="AV719" s="13" t="s">
        <v>89</v>
      </c>
      <c r="AW719" s="13" t="s">
        <v>36</v>
      </c>
      <c r="AX719" s="13" t="s">
        <v>81</v>
      </c>
      <c r="AY719" s="243" t="s">
        <v>139</v>
      </c>
    </row>
    <row r="720" s="14" customFormat="1">
      <c r="A720" s="14"/>
      <c r="B720" s="244"/>
      <c r="C720" s="245"/>
      <c r="D720" s="235" t="s">
        <v>148</v>
      </c>
      <c r="E720" s="246" t="s">
        <v>1</v>
      </c>
      <c r="F720" s="247" t="s">
        <v>1181</v>
      </c>
      <c r="G720" s="245"/>
      <c r="H720" s="248">
        <v>3.1000000000000001</v>
      </c>
      <c r="I720" s="249"/>
      <c r="J720" s="245"/>
      <c r="K720" s="245"/>
      <c r="L720" s="250"/>
      <c r="M720" s="251"/>
      <c r="N720" s="252"/>
      <c r="O720" s="252"/>
      <c r="P720" s="252"/>
      <c r="Q720" s="252"/>
      <c r="R720" s="252"/>
      <c r="S720" s="252"/>
      <c r="T720" s="253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T720" s="254" t="s">
        <v>148</v>
      </c>
      <c r="AU720" s="254" t="s">
        <v>91</v>
      </c>
      <c r="AV720" s="14" t="s">
        <v>91</v>
      </c>
      <c r="AW720" s="14" t="s">
        <v>36</v>
      </c>
      <c r="AX720" s="14" t="s">
        <v>81</v>
      </c>
      <c r="AY720" s="254" t="s">
        <v>139</v>
      </c>
    </row>
    <row r="721" s="14" customFormat="1">
      <c r="A721" s="14"/>
      <c r="B721" s="244"/>
      <c r="C721" s="245"/>
      <c r="D721" s="235" t="s">
        <v>148</v>
      </c>
      <c r="E721" s="246" t="s">
        <v>1</v>
      </c>
      <c r="F721" s="247" t="s">
        <v>1182</v>
      </c>
      <c r="G721" s="245"/>
      <c r="H721" s="248">
        <v>3.1000000000000001</v>
      </c>
      <c r="I721" s="249"/>
      <c r="J721" s="245"/>
      <c r="K721" s="245"/>
      <c r="L721" s="250"/>
      <c r="M721" s="251"/>
      <c r="N721" s="252"/>
      <c r="O721" s="252"/>
      <c r="P721" s="252"/>
      <c r="Q721" s="252"/>
      <c r="R721" s="252"/>
      <c r="S721" s="252"/>
      <c r="T721" s="253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T721" s="254" t="s">
        <v>148</v>
      </c>
      <c r="AU721" s="254" t="s">
        <v>91</v>
      </c>
      <c r="AV721" s="14" t="s">
        <v>91</v>
      </c>
      <c r="AW721" s="14" t="s">
        <v>36</v>
      </c>
      <c r="AX721" s="14" t="s">
        <v>81</v>
      </c>
      <c r="AY721" s="254" t="s">
        <v>139</v>
      </c>
    </row>
    <row r="722" s="15" customFormat="1">
      <c r="A722" s="15"/>
      <c r="B722" s="255"/>
      <c r="C722" s="256"/>
      <c r="D722" s="235" t="s">
        <v>148</v>
      </c>
      <c r="E722" s="257" t="s">
        <v>1</v>
      </c>
      <c r="F722" s="258" t="s">
        <v>151</v>
      </c>
      <c r="G722" s="256"/>
      <c r="H722" s="259">
        <v>6.2000000000000002</v>
      </c>
      <c r="I722" s="260"/>
      <c r="J722" s="256"/>
      <c r="K722" s="256"/>
      <c r="L722" s="261"/>
      <c r="M722" s="262"/>
      <c r="N722" s="263"/>
      <c r="O722" s="263"/>
      <c r="P722" s="263"/>
      <c r="Q722" s="263"/>
      <c r="R722" s="263"/>
      <c r="S722" s="263"/>
      <c r="T722" s="264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T722" s="265" t="s">
        <v>148</v>
      </c>
      <c r="AU722" s="265" t="s">
        <v>91</v>
      </c>
      <c r="AV722" s="15" t="s">
        <v>146</v>
      </c>
      <c r="AW722" s="15" t="s">
        <v>36</v>
      </c>
      <c r="AX722" s="15" t="s">
        <v>89</v>
      </c>
      <c r="AY722" s="265" t="s">
        <v>139</v>
      </c>
    </row>
    <row r="723" s="2" customFormat="1" ht="24.15" customHeight="1">
      <c r="A723" s="40"/>
      <c r="B723" s="41"/>
      <c r="C723" s="220" t="s">
        <v>554</v>
      </c>
      <c r="D723" s="220" t="s">
        <v>141</v>
      </c>
      <c r="E723" s="221" t="s">
        <v>1325</v>
      </c>
      <c r="F723" s="222" t="s">
        <v>1326</v>
      </c>
      <c r="G723" s="223" t="s">
        <v>263</v>
      </c>
      <c r="H723" s="224">
        <v>19.059999999999999</v>
      </c>
      <c r="I723" s="225"/>
      <c r="J723" s="226">
        <f>ROUND(I723*H723,2)</f>
        <v>0</v>
      </c>
      <c r="K723" s="222" t="s">
        <v>145</v>
      </c>
      <c r="L723" s="46"/>
      <c r="M723" s="227" t="s">
        <v>1</v>
      </c>
      <c r="N723" s="228" t="s">
        <v>46</v>
      </c>
      <c r="O723" s="93"/>
      <c r="P723" s="229">
        <f>O723*H723</f>
        <v>0</v>
      </c>
      <c r="Q723" s="229">
        <v>0.1837</v>
      </c>
      <c r="R723" s="229">
        <f>Q723*H723</f>
        <v>3.5013219999999996</v>
      </c>
      <c r="S723" s="229">
        <v>0</v>
      </c>
      <c r="T723" s="230">
        <f>S723*H723</f>
        <v>0</v>
      </c>
      <c r="U723" s="40"/>
      <c r="V723" s="40"/>
      <c r="W723" s="40"/>
      <c r="X723" s="40"/>
      <c r="Y723" s="40"/>
      <c r="Z723" s="40"/>
      <c r="AA723" s="40"/>
      <c r="AB723" s="40"/>
      <c r="AC723" s="40"/>
      <c r="AD723" s="40"/>
      <c r="AE723" s="40"/>
      <c r="AR723" s="231" t="s">
        <v>146</v>
      </c>
      <c r="AT723" s="231" t="s">
        <v>141</v>
      </c>
      <c r="AU723" s="231" t="s">
        <v>91</v>
      </c>
      <c r="AY723" s="19" t="s">
        <v>139</v>
      </c>
      <c r="BE723" s="232">
        <f>IF(N723="základní",J723,0)</f>
        <v>0</v>
      </c>
      <c r="BF723" s="232">
        <f>IF(N723="snížená",J723,0)</f>
        <v>0</v>
      </c>
      <c r="BG723" s="232">
        <f>IF(N723="zákl. přenesená",J723,0)</f>
        <v>0</v>
      </c>
      <c r="BH723" s="232">
        <f>IF(N723="sníž. přenesená",J723,0)</f>
        <v>0</v>
      </c>
      <c r="BI723" s="232">
        <f>IF(N723="nulová",J723,0)</f>
        <v>0</v>
      </c>
      <c r="BJ723" s="19" t="s">
        <v>89</v>
      </c>
      <c r="BK723" s="232">
        <f>ROUND(I723*H723,2)</f>
        <v>0</v>
      </c>
      <c r="BL723" s="19" t="s">
        <v>146</v>
      </c>
      <c r="BM723" s="231" t="s">
        <v>1327</v>
      </c>
    </row>
    <row r="724" s="13" customFormat="1">
      <c r="A724" s="13"/>
      <c r="B724" s="233"/>
      <c r="C724" s="234"/>
      <c r="D724" s="235" t="s">
        <v>148</v>
      </c>
      <c r="E724" s="236" t="s">
        <v>1</v>
      </c>
      <c r="F724" s="237" t="s">
        <v>1170</v>
      </c>
      <c r="G724" s="234"/>
      <c r="H724" s="236" t="s">
        <v>1</v>
      </c>
      <c r="I724" s="238"/>
      <c r="J724" s="234"/>
      <c r="K724" s="234"/>
      <c r="L724" s="239"/>
      <c r="M724" s="240"/>
      <c r="N724" s="241"/>
      <c r="O724" s="241"/>
      <c r="P724" s="241"/>
      <c r="Q724" s="241"/>
      <c r="R724" s="241"/>
      <c r="S724" s="241"/>
      <c r="T724" s="242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T724" s="243" t="s">
        <v>148</v>
      </c>
      <c r="AU724" s="243" t="s">
        <v>91</v>
      </c>
      <c r="AV724" s="13" t="s">
        <v>89</v>
      </c>
      <c r="AW724" s="13" t="s">
        <v>36</v>
      </c>
      <c r="AX724" s="13" t="s">
        <v>81</v>
      </c>
      <c r="AY724" s="243" t="s">
        <v>139</v>
      </c>
    </row>
    <row r="725" s="13" customFormat="1">
      <c r="A725" s="13"/>
      <c r="B725" s="233"/>
      <c r="C725" s="234"/>
      <c r="D725" s="235" t="s">
        <v>148</v>
      </c>
      <c r="E725" s="236" t="s">
        <v>1</v>
      </c>
      <c r="F725" s="237" t="s">
        <v>1171</v>
      </c>
      <c r="G725" s="234"/>
      <c r="H725" s="236" t="s">
        <v>1</v>
      </c>
      <c r="I725" s="238"/>
      <c r="J725" s="234"/>
      <c r="K725" s="234"/>
      <c r="L725" s="239"/>
      <c r="M725" s="240"/>
      <c r="N725" s="241"/>
      <c r="O725" s="241"/>
      <c r="P725" s="241"/>
      <c r="Q725" s="241"/>
      <c r="R725" s="241"/>
      <c r="S725" s="241"/>
      <c r="T725" s="242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T725" s="243" t="s">
        <v>148</v>
      </c>
      <c r="AU725" s="243" t="s">
        <v>91</v>
      </c>
      <c r="AV725" s="13" t="s">
        <v>89</v>
      </c>
      <c r="AW725" s="13" t="s">
        <v>36</v>
      </c>
      <c r="AX725" s="13" t="s">
        <v>81</v>
      </c>
      <c r="AY725" s="243" t="s">
        <v>139</v>
      </c>
    </row>
    <row r="726" s="14" customFormat="1">
      <c r="A726" s="14"/>
      <c r="B726" s="244"/>
      <c r="C726" s="245"/>
      <c r="D726" s="235" t="s">
        <v>148</v>
      </c>
      <c r="E726" s="246" t="s">
        <v>1</v>
      </c>
      <c r="F726" s="247" t="s">
        <v>1172</v>
      </c>
      <c r="G726" s="245"/>
      <c r="H726" s="248">
        <v>8.8399999999999999</v>
      </c>
      <c r="I726" s="249"/>
      <c r="J726" s="245"/>
      <c r="K726" s="245"/>
      <c r="L726" s="250"/>
      <c r="M726" s="251"/>
      <c r="N726" s="252"/>
      <c r="O726" s="252"/>
      <c r="P726" s="252"/>
      <c r="Q726" s="252"/>
      <c r="R726" s="252"/>
      <c r="S726" s="252"/>
      <c r="T726" s="253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T726" s="254" t="s">
        <v>148</v>
      </c>
      <c r="AU726" s="254" t="s">
        <v>91</v>
      </c>
      <c r="AV726" s="14" t="s">
        <v>91</v>
      </c>
      <c r="AW726" s="14" t="s">
        <v>36</v>
      </c>
      <c r="AX726" s="14" t="s">
        <v>81</v>
      </c>
      <c r="AY726" s="254" t="s">
        <v>139</v>
      </c>
    </row>
    <row r="727" s="14" customFormat="1">
      <c r="A727" s="14"/>
      <c r="B727" s="244"/>
      <c r="C727" s="245"/>
      <c r="D727" s="235" t="s">
        <v>148</v>
      </c>
      <c r="E727" s="246" t="s">
        <v>1</v>
      </c>
      <c r="F727" s="247" t="s">
        <v>1173</v>
      </c>
      <c r="G727" s="245"/>
      <c r="H727" s="248">
        <v>8.8399999999999999</v>
      </c>
      <c r="I727" s="249"/>
      <c r="J727" s="245"/>
      <c r="K727" s="245"/>
      <c r="L727" s="250"/>
      <c r="M727" s="251"/>
      <c r="N727" s="252"/>
      <c r="O727" s="252"/>
      <c r="P727" s="252"/>
      <c r="Q727" s="252"/>
      <c r="R727" s="252"/>
      <c r="S727" s="252"/>
      <c r="T727" s="253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T727" s="254" t="s">
        <v>148</v>
      </c>
      <c r="AU727" s="254" t="s">
        <v>91</v>
      </c>
      <c r="AV727" s="14" t="s">
        <v>91</v>
      </c>
      <c r="AW727" s="14" t="s">
        <v>36</v>
      </c>
      <c r="AX727" s="14" t="s">
        <v>81</v>
      </c>
      <c r="AY727" s="254" t="s">
        <v>139</v>
      </c>
    </row>
    <row r="728" s="13" customFormat="1">
      <c r="A728" s="13"/>
      <c r="B728" s="233"/>
      <c r="C728" s="234"/>
      <c r="D728" s="235" t="s">
        <v>148</v>
      </c>
      <c r="E728" s="236" t="s">
        <v>1</v>
      </c>
      <c r="F728" s="237" t="s">
        <v>1174</v>
      </c>
      <c r="G728" s="234"/>
      <c r="H728" s="236" t="s">
        <v>1</v>
      </c>
      <c r="I728" s="238"/>
      <c r="J728" s="234"/>
      <c r="K728" s="234"/>
      <c r="L728" s="239"/>
      <c r="M728" s="240"/>
      <c r="N728" s="241"/>
      <c r="O728" s="241"/>
      <c r="P728" s="241"/>
      <c r="Q728" s="241"/>
      <c r="R728" s="241"/>
      <c r="S728" s="241"/>
      <c r="T728" s="242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T728" s="243" t="s">
        <v>148</v>
      </c>
      <c r="AU728" s="243" t="s">
        <v>91</v>
      </c>
      <c r="AV728" s="13" t="s">
        <v>89</v>
      </c>
      <c r="AW728" s="13" t="s">
        <v>36</v>
      </c>
      <c r="AX728" s="13" t="s">
        <v>81</v>
      </c>
      <c r="AY728" s="243" t="s">
        <v>139</v>
      </c>
    </row>
    <row r="729" s="14" customFormat="1">
      <c r="A729" s="14"/>
      <c r="B729" s="244"/>
      <c r="C729" s="245"/>
      <c r="D729" s="235" t="s">
        <v>148</v>
      </c>
      <c r="E729" s="246" t="s">
        <v>1</v>
      </c>
      <c r="F729" s="247" t="s">
        <v>1175</v>
      </c>
      <c r="G729" s="245"/>
      <c r="H729" s="248">
        <v>0.68999999999999995</v>
      </c>
      <c r="I729" s="249"/>
      <c r="J729" s="245"/>
      <c r="K729" s="245"/>
      <c r="L729" s="250"/>
      <c r="M729" s="251"/>
      <c r="N729" s="252"/>
      <c r="O729" s="252"/>
      <c r="P729" s="252"/>
      <c r="Q729" s="252"/>
      <c r="R729" s="252"/>
      <c r="S729" s="252"/>
      <c r="T729" s="253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T729" s="254" t="s">
        <v>148</v>
      </c>
      <c r="AU729" s="254" t="s">
        <v>91</v>
      </c>
      <c r="AV729" s="14" t="s">
        <v>91</v>
      </c>
      <c r="AW729" s="14" t="s">
        <v>36</v>
      </c>
      <c r="AX729" s="14" t="s">
        <v>81</v>
      </c>
      <c r="AY729" s="254" t="s">
        <v>139</v>
      </c>
    </row>
    <row r="730" s="14" customFormat="1">
      <c r="A730" s="14"/>
      <c r="B730" s="244"/>
      <c r="C730" s="245"/>
      <c r="D730" s="235" t="s">
        <v>148</v>
      </c>
      <c r="E730" s="246" t="s">
        <v>1</v>
      </c>
      <c r="F730" s="247" t="s">
        <v>1176</v>
      </c>
      <c r="G730" s="245"/>
      <c r="H730" s="248">
        <v>0.68999999999999995</v>
      </c>
      <c r="I730" s="249"/>
      <c r="J730" s="245"/>
      <c r="K730" s="245"/>
      <c r="L730" s="250"/>
      <c r="M730" s="251"/>
      <c r="N730" s="252"/>
      <c r="O730" s="252"/>
      <c r="P730" s="252"/>
      <c r="Q730" s="252"/>
      <c r="R730" s="252"/>
      <c r="S730" s="252"/>
      <c r="T730" s="253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T730" s="254" t="s">
        <v>148</v>
      </c>
      <c r="AU730" s="254" t="s">
        <v>91</v>
      </c>
      <c r="AV730" s="14" t="s">
        <v>91</v>
      </c>
      <c r="AW730" s="14" t="s">
        <v>36</v>
      </c>
      <c r="AX730" s="14" t="s">
        <v>81</v>
      </c>
      <c r="AY730" s="254" t="s">
        <v>139</v>
      </c>
    </row>
    <row r="731" s="15" customFormat="1">
      <c r="A731" s="15"/>
      <c r="B731" s="255"/>
      <c r="C731" s="256"/>
      <c r="D731" s="235" t="s">
        <v>148</v>
      </c>
      <c r="E731" s="257" t="s">
        <v>1</v>
      </c>
      <c r="F731" s="258" t="s">
        <v>151</v>
      </c>
      <c r="G731" s="256"/>
      <c r="H731" s="259">
        <v>19.059999999999999</v>
      </c>
      <c r="I731" s="260"/>
      <c r="J731" s="256"/>
      <c r="K731" s="256"/>
      <c r="L731" s="261"/>
      <c r="M731" s="262"/>
      <c r="N731" s="263"/>
      <c r="O731" s="263"/>
      <c r="P731" s="263"/>
      <c r="Q731" s="263"/>
      <c r="R731" s="263"/>
      <c r="S731" s="263"/>
      <c r="T731" s="264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T731" s="265" t="s">
        <v>148</v>
      </c>
      <c r="AU731" s="265" t="s">
        <v>91</v>
      </c>
      <c r="AV731" s="15" t="s">
        <v>146</v>
      </c>
      <c r="AW731" s="15" t="s">
        <v>36</v>
      </c>
      <c r="AX731" s="15" t="s">
        <v>89</v>
      </c>
      <c r="AY731" s="265" t="s">
        <v>139</v>
      </c>
    </row>
    <row r="732" s="2" customFormat="1" ht="24.15" customHeight="1">
      <c r="A732" s="40"/>
      <c r="B732" s="41"/>
      <c r="C732" s="220" t="s">
        <v>558</v>
      </c>
      <c r="D732" s="220" t="s">
        <v>141</v>
      </c>
      <c r="E732" s="221" t="s">
        <v>440</v>
      </c>
      <c r="F732" s="222" t="s">
        <v>441</v>
      </c>
      <c r="G732" s="223" t="s">
        <v>263</v>
      </c>
      <c r="H732" s="224">
        <v>51.432000000000002</v>
      </c>
      <c r="I732" s="225"/>
      <c r="J732" s="226">
        <f>ROUND(I732*H732,2)</f>
        <v>0</v>
      </c>
      <c r="K732" s="222" t="s">
        <v>145</v>
      </c>
      <c r="L732" s="46"/>
      <c r="M732" s="227" t="s">
        <v>1</v>
      </c>
      <c r="N732" s="228" t="s">
        <v>46</v>
      </c>
      <c r="O732" s="93"/>
      <c r="P732" s="229">
        <f>O732*H732</f>
        <v>0</v>
      </c>
      <c r="Q732" s="229">
        <v>0.089219999999999994</v>
      </c>
      <c r="R732" s="229">
        <f>Q732*H732</f>
        <v>4.5887630399999999</v>
      </c>
      <c r="S732" s="229">
        <v>0</v>
      </c>
      <c r="T732" s="230">
        <f>S732*H732</f>
        <v>0</v>
      </c>
      <c r="U732" s="40"/>
      <c r="V732" s="40"/>
      <c r="W732" s="40"/>
      <c r="X732" s="40"/>
      <c r="Y732" s="40"/>
      <c r="Z732" s="40"/>
      <c r="AA732" s="40"/>
      <c r="AB732" s="40"/>
      <c r="AC732" s="40"/>
      <c r="AD732" s="40"/>
      <c r="AE732" s="40"/>
      <c r="AR732" s="231" t="s">
        <v>146</v>
      </c>
      <c r="AT732" s="231" t="s">
        <v>141</v>
      </c>
      <c r="AU732" s="231" t="s">
        <v>91</v>
      </c>
      <c r="AY732" s="19" t="s">
        <v>139</v>
      </c>
      <c r="BE732" s="232">
        <f>IF(N732="základní",J732,0)</f>
        <v>0</v>
      </c>
      <c r="BF732" s="232">
        <f>IF(N732="snížená",J732,0)</f>
        <v>0</v>
      </c>
      <c r="BG732" s="232">
        <f>IF(N732="zákl. přenesená",J732,0)</f>
        <v>0</v>
      </c>
      <c r="BH732" s="232">
        <f>IF(N732="sníž. přenesená",J732,0)</f>
        <v>0</v>
      </c>
      <c r="BI732" s="232">
        <f>IF(N732="nulová",J732,0)</f>
        <v>0</v>
      </c>
      <c r="BJ732" s="19" t="s">
        <v>89</v>
      </c>
      <c r="BK732" s="232">
        <f>ROUND(I732*H732,2)</f>
        <v>0</v>
      </c>
      <c r="BL732" s="19" t="s">
        <v>146</v>
      </c>
      <c r="BM732" s="231" t="s">
        <v>1328</v>
      </c>
    </row>
    <row r="733" s="2" customFormat="1">
      <c r="A733" s="40"/>
      <c r="B733" s="41"/>
      <c r="C733" s="42"/>
      <c r="D733" s="235" t="s">
        <v>306</v>
      </c>
      <c r="E733" s="42"/>
      <c r="F733" s="277" t="s">
        <v>443</v>
      </c>
      <c r="G733" s="42"/>
      <c r="H733" s="42"/>
      <c r="I733" s="278"/>
      <c r="J733" s="42"/>
      <c r="K733" s="42"/>
      <c r="L733" s="46"/>
      <c r="M733" s="279"/>
      <c r="N733" s="280"/>
      <c r="O733" s="93"/>
      <c r="P733" s="93"/>
      <c r="Q733" s="93"/>
      <c r="R733" s="93"/>
      <c r="S733" s="93"/>
      <c r="T733" s="94"/>
      <c r="U733" s="40"/>
      <c r="V733" s="40"/>
      <c r="W733" s="40"/>
      <c r="X733" s="40"/>
      <c r="Y733" s="40"/>
      <c r="Z733" s="40"/>
      <c r="AA733" s="40"/>
      <c r="AB733" s="40"/>
      <c r="AC733" s="40"/>
      <c r="AD733" s="40"/>
      <c r="AE733" s="40"/>
      <c r="AT733" s="19" t="s">
        <v>306</v>
      </c>
      <c r="AU733" s="19" t="s">
        <v>91</v>
      </c>
    </row>
    <row r="734" s="13" customFormat="1">
      <c r="A734" s="13"/>
      <c r="B734" s="233"/>
      <c r="C734" s="234"/>
      <c r="D734" s="235" t="s">
        <v>148</v>
      </c>
      <c r="E734" s="236" t="s">
        <v>1</v>
      </c>
      <c r="F734" s="237" t="s">
        <v>344</v>
      </c>
      <c r="G734" s="234"/>
      <c r="H734" s="236" t="s">
        <v>1</v>
      </c>
      <c r="I734" s="238"/>
      <c r="J734" s="234"/>
      <c r="K734" s="234"/>
      <c r="L734" s="239"/>
      <c r="M734" s="240"/>
      <c r="N734" s="241"/>
      <c r="O734" s="241"/>
      <c r="P734" s="241"/>
      <c r="Q734" s="241"/>
      <c r="R734" s="241"/>
      <c r="S734" s="241"/>
      <c r="T734" s="242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T734" s="243" t="s">
        <v>148</v>
      </c>
      <c r="AU734" s="243" t="s">
        <v>91</v>
      </c>
      <c r="AV734" s="13" t="s">
        <v>89</v>
      </c>
      <c r="AW734" s="13" t="s">
        <v>36</v>
      </c>
      <c r="AX734" s="13" t="s">
        <v>81</v>
      </c>
      <c r="AY734" s="243" t="s">
        <v>139</v>
      </c>
    </row>
    <row r="735" s="13" customFormat="1">
      <c r="A735" s="13"/>
      <c r="B735" s="233"/>
      <c r="C735" s="234"/>
      <c r="D735" s="235" t="s">
        <v>148</v>
      </c>
      <c r="E735" s="236" t="s">
        <v>1</v>
      </c>
      <c r="F735" s="237" t="s">
        <v>1061</v>
      </c>
      <c r="G735" s="234"/>
      <c r="H735" s="236" t="s">
        <v>1</v>
      </c>
      <c r="I735" s="238"/>
      <c r="J735" s="234"/>
      <c r="K735" s="234"/>
      <c r="L735" s="239"/>
      <c r="M735" s="240"/>
      <c r="N735" s="241"/>
      <c r="O735" s="241"/>
      <c r="P735" s="241"/>
      <c r="Q735" s="241"/>
      <c r="R735" s="241"/>
      <c r="S735" s="241"/>
      <c r="T735" s="242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T735" s="243" t="s">
        <v>148</v>
      </c>
      <c r="AU735" s="243" t="s">
        <v>91</v>
      </c>
      <c r="AV735" s="13" t="s">
        <v>89</v>
      </c>
      <c r="AW735" s="13" t="s">
        <v>36</v>
      </c>
      <c r="AX735" s="13" t="s">
        <v>81</v>
      </c>
      <c r="AY735" s="243" t="s">
        <v>139</v>
      </c>
    </row>
    <row r="736" s="14" customFormat="1">
      <c r="A736" s="14"/>
      <c r="B736" s="244"/>
      <c r="C736" s="245"/>
      <c r="D736" s="235" t="s">
        <v>148</v>
      </c>
      <c r="E736" s="246" t="s">
        <v>1</v>
      </c>
      <c r="F736" s="247" t="s">
        <v>1185</v>
      </c>
      <c r="G736" s="245"/>
      <c r="H736" s="248">
        <v>15.297000000000001</v>
      </c>
      <c r="I736" s="249"/>
      <c r="J736" s="245"/>
      <c r="K736" s="245"/>
      <c r="L736" s="250"/>
      <c r="M736" s="251"/>
      <c r="N736" s="252"/>
      <c r="O736" s="252"/>
      <c r="P736" s="252"/>
      <c r="Q736" s="252"/>
      <c r="R736" s="252"/>
      <c r="S736" s="252"/>
      <c r="T736" s="253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T736" s="254" t="s">
        <v>148</v>
      </c>
      <c r="AU736" s="254" t="s">
        <v>91</v>
      </c>
      <c r="AV736" s="14" t="s">
        <v>91</v>
      </c>
      <c r="AW736" s="14" t="s">
        <v>36</v>
      </c>
      <c r="AX736" s="14" t="s">
        <v>81</v>
      </c>
      <c r="AY736" s="254" t="s">
        <v>139</v>
      </c>
    </row>
    <row r="737" s="14" customFormat="1">
      <c r="A737" s="14"/>
      <c r="B737" s="244"/>
      <c r="C737" s="245"/>
      <c r="D737" s="235" t="s">
        <v>148</v>
      </c>
      <c r="E737" s="246" t="s">
        <v>1</v>
      </c>
      <c r="F737" s="247" t="s">
        <v>1186</v>
      </c>
      <c r="G737" s="245"/>
      <c r="H737" s="248">
        <v>12.9</v>
      </c>
      <c r="I737" s="249"/>
      <c r="J737" s="245"/>
      <c r="K737" s="245"/>
      <c r="L737" s="250"/>
      <c r="M737" s="251"/>
      <c r="N737" s="252"/>
      <c r="O737" s="252"/>
      <c r="P737" s="252"/>
      <c r="Q737" s="252"/>
      <c r="R737" s="252"/>
      <c r="S737" s="252"/>
      <c r="T737" s="253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T737" s="254" t="s">
        <v>148</v>
      </c>
      <c r="AU737" s="254" t="s">
        <v>91</v>
      </c>
      <c r="AV737" s="14" t="s">
        <v>91</v>
      </c>
      <c r="AW737" s="14" t="s">
        <v>36</v>
      </c>
      <c r="AX737" s="14" t="s">
        <v>81</v>
      </c>
      <c r="AY737" s="254" t="s">
        <v>139</v>
      </c>
    </row>
    <row r="738" s="16" customFormat="1">
      <c r="A738" s="16"/>
      <c r="B738" s="266"/>
      <c r="C738" s="267"/>
      <c r="D738" s="235" t="s">
        <v>148</v>
      </c>
      <c r="E738" s="268" t="s">
        <v>1</v>
      </c>
      <c r="F738" s="269" t="s">
        <v>253</v>
      </c>
      <c r="G738" s="267"/>
      <c r="H738" s="270">
        <v>28.196999999999999</v>
      </c>
      <c r="I738" s="271"/>
      <c r="J738" s="267"/>
      <c r="K738" s="267"/>
      <c r="L738" s="272"/>
      <c r="M738" s="273"/>
      <c r="N738" s="274"/>
      <c r="O738" s="274"/>
      <c r="P738" s="274"/>
      <c r="Q738" s="274"/>
      <c r="R738" s="274"/>
      <c r="S738" s="274"/>
      <c r="T738" s="275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T738" s="276" t="s">
        <v>148</v>
      </c>
      <c r="AU738" s="276" t="s">
        <v>91</v>
      </c>
      <c r="AV738" s="16" t="s">
        <v>157</v>
      </c>
      <c r="AW738" s="16" t="s">
        <v>36</v>
      </c>
      <c r="AX738" s="16" t="s">
        <v>81</v>
      </c>
      <c r="AY738" s="276" t="s">
        <v>139</v>
      </c>
    </row>
    <row r="739" s="13" customFormat="1">
      <c r="A739" s="13"/>
      <c r="B739" s="233"/>
      <c r="C739" s="234"/>
      <c r="D739" s="235" t="s">
        <v>148</v>
      </c>
      <c r="E739" s="236" t="s">
        <v>1</v>
      </c>
      <c r="F739" s="237" t="s">
        <v>1016</v>
      </c>
      <c r="G739" s="234"/>
      <c r="H739" s="236" t="s">
        <v>1</v>
      </c>
      <c r="I739" s="238"/>
      <c r="J739" s="234"/>
      <c r="K739" s="234"/>
      <c r="L739" s="239"/>
      <c r="M739" s="240"/>
      <c r="N739" s="241"/>
      <c r="O739" s="241"/>
      <c r="P739" s="241"/>
      <c r="Q739" s="241"/>
      <c r="R739" s="241"/>
      <c r="S739" s="241"/>
      <c r="T739" s="242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T739" s="243" t="s">
        <v>148</v>
      </c>
      <c r="AU739" s="243" t="s">
        <v>91</v>
      </c>
      <c r="AV739" s="13" t="s">
        <v>89</v>
      </c>
      <c r="AW739" s="13" t="s">
        <v>36</v>
      </c>
      <c r="AX739" s="13" t="s">
        <v>81</v>
      </c>
      <c r="AY739" s="243" t="s">
        <v>139</v>
      </c>
    </row>
    <row r="740" s="14" customFormat="1">
      <c r="A740" s="14"/>
      <c r="B740" s="244"/>
      <c r="C740" s="245"/>
      <c r="D740" s="235" t="s">
        <v>148</v>
      </c>
      <c r="E740" s="246" t="s">
        <v>1</v>
      </c>
      <c r="F740" s="247" t="s">
        <v>1187</v>
      </c>
      <c r="G740" s="245"/>
      <c r="H740" s="248">
        <v>10.535</v>
      </c>
      <c r="I740" s="249"/>
      <c r="J740" s="245"/>
      <c r="K740" s="245"/>
      <c r="L740" s="250"/>
      <c r="M740" s="251"/>
      <c r="N740" s="252"/>
      <c r="O740" s="252"/>
      <c r="P740" s="252"/>
      <c r="Q740" s="252"/>
      <c r="R740" s="252"/>
      <c r="S740" s="252"/>
      <c r="T740" s="253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T740" s="254" t="s">
        <v>148</v>
      </c>
      <c r="AU740" s="254" t="s">
        <v>91</v>
      </c>
      <c r="AV740" s="14" t="s">
        <v>91</v>
      </c>
      <c r="AW740" s="14" t="s">
        <v>36</v>
      </c>
      <c r="AX740" s="14" t="s">
        <v>81</v>
      </c>
      <c r="AY740" s="254" t="s">
        <v>139</v>
      </c>
    </row>
    <row r="741" s="14" customFormat="1">
      <c r="A741" s="14"/>
      <c r="B741" s="244"/>
      <c r="C741" s="245"/>
      <c r="D741" s="235" t="s">
        <v>148</v>
      </c>
      <c r="E741" s="246" t="s">
        <v>1</v>
      </c>
      <c r="F741" s="247" t="s">
        <v>1188</v>
      </c>
      <c r="G741" s="245"/>
      <c r="H741" s="248">
        <v>5.0999999999999996</v>
      </c>
      <c r="I741" s="249"/>
      <c r="J741" s="245"/>
      <c r="K741" s="245"/>
      <c r="L741" s="250"/>
      <c r="M741" s="251"/>
      <c r="N741" s="252"/>
      <c r="O741" s="252"/>
      <c r="P741" s="252"/>
      <c r="Q741" s="252"/>
      <c r="R741" s="252"/>
      <c r="S741" s="252"/>
      <c r="T741" s="253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T741" s="254" t="s">
        <v>148</v>
      </c>
      <c r="AU741" s="254" t="s">
        <v>91</v>
      </c>
      <c r="AV741" s="14" t="s">
        <v>91</v>
      </c>
      <c r="AW741" s="14" t="s">
        <v>36</v>
      </c>
      <c r="AX741" s="14" t="s">
        <v>81</v>
      </c>
      <c r="AY741" s="254" t="s">
        <v>139</v>
      </c>
    </row>
    <row r="742" s="16" customFormat="1">
      <c r="A742" s="16"/>
      <c r="B742" s="266"/>
      <c r="C742" s="267"/>
      <c r="D742" s="235" t="s">
        <v>148</v>
      </c>
      <c r="E742" s="268" t="s">
        <v>1</v>
      </c>
      <c r="F742" s="269" t="s">
        <v>253</v>
      </c>
      <c r="G742" s="267"/>
      <c r="H742" s="270">
        <v>15.635</v>
      </c>
      <c r="I742" s="271"/>
      <c r="J742" s="267"/>
      <c r="K742" s="267"/>
      <c r="L742" s="272"/>
      <c r="M742" s="273"/>
      <c r="N742" s="274"/>
      <c r="O742" s="274"/>
      <c r="P742" s="274"/>
      <c r="Q742" s="274"/>
      <c r="R742" s="274"/>
      <c r="S742" s="274"/>
      <c r="T742" s="275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T742" s="276" t="s">
        <v>148</v>
      </c>
      <c r="AU742" s="276" t="s">
        <v>91</v>
      </c>
      <c r="AV742" s="16" t="s">
        <v>157</v>
      </c>
      <c r="AW742" s="16" t="s">
        <v>36</v>
      </c>
      <c r="AX742" s="16" t="s">
        <v>81</v>
      </c>
      <c r="AY742" s="276" t="s">
        <v>139</v>
      </c>
    </row>
    <row r="743" s="13" customFormat="1">
      <c r="A743" s="13"/>
      <c r="B743" s="233"/>
      <c r="C743" s="234"/>
      <c r="D743" s="235" t="s">
        <v>148</v>
      </c>
      <c r="E743" s="236" t="s">
        <v>1</v>
      </c>
      <c r="F743" s="237" t="s">
        <v>1189</v>
      </c>
      <c r="G743" s="234"/>
      <c r="H743" s="236" t="s">
        <v>1</v>
      </c>
      <c r="I743" s="238"/>
      <c r="J743" s="234"/>
      <c r="K743" s="234"/>
      <c r="L743" s="239"/>
      <c r="M743" s="240"/>
      <c r="N743" s="241"/>
      <c r="O743" s="241"/>
      <c r="P743" s="241"/>
      <c r="Q743" s="241"/>
      <c r="R743" s="241"/>
      <c r="S743" s="241"/>
      <c r="T743" s="242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T743" s="243" t="s">
        <v>148</v>
      </c>
      <c r="AU743" s="243" t="s">
        <v>91</v>
      </c>
      <c r="AV743" s="13" t="s">
        <v>89</v>
      </c>
      <c r="AW743" s="13" t="s">
        <v>36</v>
      </c>
      <c r="AX743" s="13" t="s">
        <v>81</v>
      </c>
      <c r="AY743" s="243" t="s">
        <v>139</v>
      </c>
    </row>
    <row r="744" s="14" customFormat="1">
      <c r="A744" s="14"/>
      <c r="B744" s="244"/>
      <c r="C744" s="245"/>
      <c r="D744" s="235" t="s">
        <v>148</v>
      </c>
      <c r="E744" s="246" t="s">
        <v>1</v>
      </c>
      <c r="F744" s="247" t="s">
        <v>1190</v>
      </c>
      <c r="G744" s="245"/>
      <c r="H744" s="248">
        <v>0.40000000000000002</v>
      </c>
      <c r="I744" s="249"/>
      <c r="J744" s="245"/>
      <c r="K744" s="245"/>
      <c r="L744" s="250"/>
      <c r="M744" s="251"/>
      <c r="N744" s="252"/>
      <c r="O744" s="252"/>
      <c r="P744" s="252"/>
      <c r="Q744" s="252"/>
      <c r="R744" s="252"/>
      <c r="S744" s="252"/>
      <c r="T744" s="253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T744" s="254" t="s">
        <v>148</v>
      </c>
      <c r="AU744" s="254" t="s">
        <v>91</v>
      </c>
      <c r="AV744" s="14" t="s">
        <v>91</v>
      </c>
      <c r="AW744" s="14" t="s">
        <v>36</v>
      </c>
      <c r="AX744" s="14" t="s">
        <v>81</v>
      </c>
      <c r="AY744" s="254" t="s">
        <v>139</v>
      </c>
    </row>
    <row r="745" s="14" customFormat="1">
      <c r="A745" s="14"/>
      <c r="B745" s="244"/>
      <c r="C745" s="245"/>
      <c r="D745" s="235" t="s">
        <v>148</v>
      </c>
      <c r="E745" s="246" t="s">
        <v>1</v>
      </c>
      <c r="F745" s="247" t="s">
        <v>1191</v>
      </c>
      <c r="G745" s="245"/>
      <c r="H745" s="248">
        <v>0.40000000000000002</v>
      </c>
      <c r="I745" s="249"/>
      <c r="J745" s="245"/>
      <c r="K745" s="245"/>
      <c r="L745" s="250"/>
      <c r="M745" s="251"/>
      <c r="N745" s="252"/>
      <c r="O745" s="252"/>
      <c r="P745" s="252"/>
      <c r="Q745" s="252"/>
      <c r="R745" s="252"/>
      <c r="S745" s="252"/>
      <c r="T745" s="253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T745" s="254" t="s">
        <v>148</v>
      </c>
      <c r="AU745" s="254" t="s">
        <v>91</v>
      </c>
      <c r="AV745" s="14" t="s">
        <v>91</v>
      </c>
      <c r="AW745" s="14" t="s">
        <v>36</v>
      </c>
      <c r="AX745" s="14" t="s">
        <v>81</v>
      </c>
      <c r="AY745" s="254" t="s">
        <v>139</v>
      </c>
    </row>
    <row r="746" s="13" customFormat="1">
      <c r="A746" s="13"/>
      <c r="B746" s="233"/>
      <c r="C746" s="234"/>
      <c r="D746" s="235" t="s">
        <v>148</v>
      </c>
      <c r="E746" s="236" t="s">
        <v>1</v>
      </c>
      <c r="F746" s="237" t="s">
        <v>1192</v>
      </c>
      <c r="G746" s="234"/>
      <c r="H746" s="236" t="s">
        <v>1</v>
      </c>
      <c r="I746" s="238"/>
      <c r="J746" s="234"/>
      <c r="K746" s="234"/>
      <c r="L746" s="239"/>
      <c r="M746" s="240"/>
      <c r="N746" s="241"/>
      <c r="O746" s="241"/>
      <c r="P746" s="241"/>
      <c r="Q746" s="241"/>
      <c r="R746" s="241"/>
      <c r="S746" s="241"/>
      <c r="T746" s="242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T746" s="243" t="s">
        <v>148</v>
      </c>
      <c r="AU746" s="243" t="s">
        <v>91</v>
      </c>
      <c r="AV746" s="13" t="s">
        <v>89</v>
      </c>
      <c r="AW746" s="13" t="s">
        <v>36</v>
      </c>
      <c r="AX746" s="13" t="s">
        <v>81</v>
      </c>
      <c r="AY746" s="243" t="s">
        <v>139</v>
      </c>
    </row>
    <row r="747" s="14" customFormat="1">
      <c r="A747" s="14"/>
      <c r="B747" s="244"/>
      <c r="C747" s="245"/>
      <c r="D747" s="235" t="s">
        <v>148</v>
      </c>
      <c r="E747" s="246" t="s">
        <v>1</v>
      </c>
      <c r="F747" s="247" t="s">
        <v>1193</v>
      </c>
      <c r="G747" s="245"/>
      <c r="H747" s="248">
        <v>0.44</v>
      </c>
      <c r="I747" s="249"/>
      <c r="J747" s="245"/>
      <c r="K747" s="245"/>
      <c r="L747" s="250"/>
      <c r="M747" s="251"/>
      <c r="N747" s="252"/>
      <c r="O747" s="252"/>
      <c r="P747" s="252"/>
      <c r="Q747" s="252"/>
      <c r="R747" s="252"/>
      <c r="S747" s="252"/>
      <c r="T747" s="253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T747" s="254" t="s">
        <v>148</v>
      </c>
      <c r="AU747" s="254" t="s">
        <v>91</v>
      </c>
      <c r="AV747" s="14" t="s">
        <v>91</v>
      </c>
      <c r="AW747" s="14" t="s">
        <v>36</v>
      </c>
      <c r="AX747" s="14" t="s">
        <v>81</v>
      </c>
      <c r="AY747" s="254" t="s">
        <v>139</v>
      </c>
    </row>
    <row r="748" s="14" customFormat="1">
      <c r="A748" s="14"/>
      <c r="B748" s="244"/>
      <c r="C748" s="245"/>
      <c r="D748" s="235" t="s">
        <v>148</v>
      </c>
      <c r="E748" s="246" t="s">
        <v>1</v>
      </c>
      <c r="F748" s="247" t="s">
        <v>1194</v>
      </c>
      <c r="G748" s="245"/>
      <c r="H748" s="248">
        <v>0.44</v>
      </c>
      <c r="I748" s="249"/>
      <c r="J748" s="245"/>
      <c r="K748" s="245"/>
      <c r="L748" s="250"/>
      <c r="M748" s="251"/>
      <c r="N748" s="252"/>
      <c r="O748" s="252"/>
      <c r="P748" s="252"/>
      <c r="Q748" s="252"/>
      <c r="R748" s="252"/>
      <c r="S748" s="252"/>
      <c r="T748" s="253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T748" s="254" t="s">
        <v>148</v>
      </c>
      <c r="AU748" s="254" t="s">
        <v>91</v>
      </c>
      <c r="AV748" s="14" t="s">
        <v>91</v>
      </c>
      <c r="AW748" s="14" t="s">
        <v>36</v>
      </c>
      <c r="AX748" s="14" t="s">
        <v>81</v>
      </c>
      <c r="AY748" s="254" t="s">
        <v>139</v>
      </c>
    </row>
    <row r="749" s="13" customFormat="1">
      <c r="A749" s="13"/>
      <c r="B749" s="233"/>
      <c r="C749" s="234"/>
      <c r="D749" s="235" t="s">
        <v>148</v>
      </c>
      <c r="E749" s="236" t="s">
        <v>1</v>
      </c>
      <c r="F749" s="237" t="s">
        <v>1195</v>
      </c>
      <c r="G749" s="234"/>
      <c r="H749" s="236" t="s">
        <v>1</v>
      </c>
      <c r="I749" s="238"/>
      <c r="J749" s="234"/>
      <c r="K749" s="234"/>
      <c r="L749" s="239"/>
      <c r="M749" s="240"/>
      <c r="N749" s="241"/>
      <c r="O749" s="241"/>
      <c r="P749" s="241"/>
      <c r="Q749" s="241"/>
      <c r="R749" s="241"/>
      <c r="S749" s="241"/>
      <c r="T749" s="242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T749" s="243" t="s">
        <v>148</v>
      </c>
      <c r="AU749" s="243" t="s">
        <v>91</v>
      </c>
      <c r="AV749" s="13" t="s">
        <v>89</v>
      </c>
      <c r="AW749" s="13" t="s">
        <v>36</v>
      </c>
      <c r="AX749" s="13" t="s">
        <v>81</v>
      </c>
      <c r="AY749" s="243" t="s">
        <v>139</v>
      </c>
    </row>
    <row r="750" s="14" customFormat="1">
      <c r="A750" s="14"/>
      <c r="B750" s="244"/>
      <c r="C750" s="245"/>
      <c r="D750" s="235" t="s">
        <v>148</v>
      </c>
      <c r="E750" s="246" t="s">
        <v>1</v>
      </c>
      <c r="F750" s="247" t="s">
        <v>1196</v>
      </c>
      <c r="G750" s="245"/>
      <c r="H750" s="248">
        <v>0.54000000000000004</v>
      </c>
      <c r="I750" s="249"/>
      <c r="J750" s="245"/>
      <c r="K750" s="245"/>
      <c r="L750" s="250"/>
      <c r="M750" s="251"/>
      <c r="N750" s="252"/>
      <c r="O750" s="252"/>
      <c r="P750" s="252"/>
      <c r="Q750" s="252"/>
      <c r="R750" s="252"/>
      <c r="S750" s="252"/>
      <c r="T750" s="253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T750" s="254" t="s">
        <v>148</v>
      </c>
      <c r="AU750" s="254" t="s">
        <v>91</v>
      </c>
      <c r="AV750" s="14" t="s">
        <v>91</v>
      </c>
      <c r="AW750" s="14" t="s">
        <v>36</v>
      </c>
      <c r="AX750" s="14" t="s">
        <v>81</v>
      </c>
      <c r="AY750" s="254" t="s">
        <v>139</v>
      </c>
    </row>
    <row r="751" s="14" customFormat="1">
      <c r="A751" s="14"/>
      <c r="B751" s="244"/>
      <c r="C751" s="245"/>
      <c r="D751" s="235" t="s">
        <v>148</v>
      </c>
      <c r="E751" s="246" t="s">
        <v>1</v>
      </c>
      <c r="F751" s="247" t="s">
        <v>1197</v>
      </c>
      <c r="G751" s="245"/>
      <c r="H751" s="248">
        <v>0.54000000000000004</v>
      </c>
      <c r="I751" s="249"/>
      <c r="J751" s="245"/>
      <c r="K751" s="245"/>
      <c r="L751" s="250"/>
      <c r="M751" s="251"/>
      <c r="N751" s="252"/>
      <c r="O751" s="252"/>
      <c r="P751" s="252"/>
      <c r="Q751" s="252"/>
      <c r="R751" s="252"/>
      <c r="S751" s="252"/>
      <c r="T751" s="253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T751" s="254" t="s">
        <v>148</v>
      </c>
      <c r="AU751" s="254" t="s">
        <v>91</v>
      </c>
      <c r="AV751" s="14" t="s">
        <v>91</v>
      </c>
      <c r="AW751" s="14" t="s">
        <v>36</v>
      </c>
      <c r="AX751" s="14" t="s">
        <v>81</v>
      </c>
      <c r="AY751" s="254" t="s">
        <v>139</v>
      </c>
    </row>
    <row r="752" s="13" customFormat="1">
      <c r="A752" s="13"/>
      <c r="B752" s="233"/>
      <c r="C752" s="234"/>
      <c r="D752" s="235" t="s">
        <v>148</v>
      </c>
      <c r="E752" s="236" t="s">
        <v>1</v>
      </c>
      <c r="F752" s="237" t="s">
        <v>1198</v>
      </c>
      <c r="G752" s="234"/>
      <c r="H752" s="236" t="s">
        <v>1</v>
      </c>
      <c r="I752" s="238"/>
      <c r="J752" s="234"/>
      <c r="K752" s="234"/>
      <c r="L752" s="239"/>
      <c r="M752" s="240"/>
      <c r="N752" s="241"/>
      <c r="O752" s="241"/>
      <c r="P752" s="241"/>
      <c r="Q752" s="241"/>
      <c r="R752" s="241"/>
      <c r="S752" s="241"/>
      <c r="T752" s="242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T752" s="243" t="s">
        <v>148</v>
      </c>
      <c r="AU752" s="243" t="s">
        <v>91</v>
      </c>
      <c r="AV752" s="13" t="s">
        <v>89</v>
      </c>
      <c r="AW752" s="13" t="s">
        <v>36</v>
      </c>
      <c r="AX752" s="13" t="s">
        <v>81</v>
      </c>
      <c r="AY752" s="243" t="s">
        <v>139</v>
      </c>
    </row>
    <row r="753" s="14" customFormat="1">
      <c r="A753" s="14"/>
      <c r="B753" s="244"/>
      <c r="C753" s="245"/>
      <c r="D753" s="235" t="s">
        <v>148</v>
      </c>
      <c r="E753" s="246" t="s">
        <v>1</v>
      </c>
      <c r="F753" s="247" t="s">
        <v>1199</v>
      </c>
      <c r="G753" s="245"/>
      <c r="H753" s="248">
        <v>0.47999999999999998</v>
      </c>
      <c r="I753" s="249"/>
      <c r="J753" s="245"/>
      <c r="K753" s="245"/>
      <c r="L753" s="250"/>
      <c r="M753" s="251"/>
      <c r="N753" s="252"/>
      <c r="O753" s="252"/>
      <c r="P753" s="252"/>
      <c r="Q753" s="252"/>
      <c r="R753" s="252"/>
      <c r="S753" s="252"/>
      <c r="T753" s="253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T753" s="254" t="s">
        <v>148</v>
      </c>
      <c r="AU753" s="254" t="s">
        <v>91</v>
      </c>
      <c r="AV753" s="14" t="s">
        <v>91</v>
      </c>
      <c r="AW753" s="14" t="s">
        <v>36</v>
      </c>
      <c r="AX753" s="14" t="s">
        <v>81</v>
      </c>
      <c r="AY753" s="254" t="s">
        <v>139</v>
      </c>
    </row>
    <row r="754" s="14" customFormat="1">
      <c r="A754" s="14"/>
      <c r="B754" s="244"/>
      <c r="C754" s="245"/>
      <c r="D754" s="235" t="s">
        <v>148</v>
      </c>
      <c r="E754" s="246" t="s">
        <v>1</v>
      </c>
      <c r="F754" s="247" t="s">
        <v>1200</v>
      </c>
      <c r="G754" s="245"/>
      <c r="H754" s="248">
        <v>0.47999999999999998</v>
      </c>
      <c r="I754" s="249"/>
      <c r="J754" s="245"/>
      <c r="K754" s="245"/>
      <c r="L754" s="250"/>
      <c r="M754" s="251"/>
      <c r="N754" s="252"/>
      <c r="O754" s="252"/>
      <c r="P754" s="252"/>
      <c r="Q754" s="252"/>
      <c r="R754" s="252"/>
      <c r="S754" s="252"/>
      <c r="T754" s="253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T754" s="254" t="s">
        <v>148</v>
      </c>
      <c r="AU754" s="254" t="s">
        <v>91</v>
      </c>
      <c r="AV754" s="14" t="s">
        <v>91</v>
      </c>
      <c r="AW754" s="14" t="s">
        <v>36</v>
      </c>
      <c r="AX754" s="14" t="s">
        <v>81</v>
      </c>
      <c r="AY754" s="254" t="s">
        <v>139</v>
      </c>
    </row>
    <row r="755" s="13" customFormat="1">
      <c r="A755" s="13"/>
      <c r="B755" s="233"/>
      <c r="C755" s="234"/>
      <c r="D755" s="235" t="s">
        <v>148</v>
      </c>
      <c r="E755" s="236" t="s">
        <v>1</v>
      </c>
      <c r="F755" s="237" t="s">
        <v>1201</v>
      </c>
      <c r="G755" s="234"/>
      <c r="H755" s="236" t="s">
        <v>1</v>
      </c>
      <c r="I755" s="238"/>
      <c r="J755" s="234"/>
      <c r="K755" s="234"/>
      <c r="L755" s="239"/>
      <c r="M755" s="240"/>
      <c r="N755" s="241"/>
      <c r="O755" s="241"/>
      <c r="P755" s="241"/>
      <c r="Q755" s="241"/>
      <c r="R755" s="241"/>
      <c r="S755" s="241"/>
      <c r="T755" s="242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T755" s="243" t="s">
        <v>148</v>
      </c>
      <c r="AU755" s="243" t="s">
        <v>91</v>
      </c>
      <c r="AV755" s="13" t="s">
        <v>89</v>
      </c>
      <c r="AW755" s="13" t="s">
        <v>36</v>
      </c>
      <c r="AX755" s="13" t="s">
        <v>81</v>
      </c>
      <c r="AY755" s="243" t="s">
        <v>139</v>
      </c>
    </row>
    <row r="756" s="14" customFormat="1">
      <c r="A756" s="14"/>
      <c r="B756" s="244"/>
      <c r="C756" s="245"/>
      <c r="D756" s="235" t="s">
        <v>148</v>
      </c>
      <c r="E756" s="246" t="s">
        <v>1</v>
      </c>
      <c r="F756" s="247" t="s">
        <v>1202</v>
      </c>
      <c r="G756" s="245"/>
      <c r="H756" s="248">
        <v>0.65000000000000002</v>
      </c>
      <c r="I756" s="249"/>
      <c r="J756" s="245"/>
      <c r="K756" s="245"/>
      <c r="L756" s="250"/>
      <c r="M756" s="251"/>
      <c r="N756" s="252"/>
      <c r="O756" s="252"/>
      <c r="P756" s="252"/>
      <c r="Q756" s="252"/>
      <c r="R756" s="252"/>
      <c r="S756" s="252"/>
      <c r="T756" s="253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T756" s="254" t="s">
        <v>148</v>
      </c>
      <c r="AU756" s="254" t="s">
        <v>91</v>
      </c>
      <c r="AV756" s="14" t="s">
        <v>91</v>
      </c>
      <c r="AW756" s="14" t="s">
        <v>36</v>
      </c>
      <c r="AX756" s="14" t="s">
        <v>81</v>
      </c>
      <c r="AY756" s="254" t="s">
        <v>139</v>
      </c>
    </row>
    <row r="757" s="14" customFormat="1">
      <c r="A757" s="14"/>
      <c r="B757" s="244"/>
      <c r="C757" s="245"/>
      <c r="D757" s="235" t="s">
        <v>148</v>
      </c>
      <c r="E757" s="246" t="s">
        <v>1</v>
      </c>
      <c r="F757" s="247" t="s">
        <v>1203</v>
      </c>
      <c r="G757" s="245"/>
      <c r="H757" s="248">
        <v>0.65000000000000002</v>
      </c>
      <c r="I757" s="249"/>
      <c r="J757" s="245"/>
      <c r="K757" s="245"/>
      <c r="L757" s="250"/>
      <c r="M757" s="251"/>
      <c r="N757" s="252"/>
      <c r="O757" s="252"/>
      <c r="P757" s="252"/>
      <c r="Q757" s="252"/>
      <c r="R757" s="252"/>
      <c r="S757" s="252"/>
      <c r="T757" s="253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T757" s="254" t="s">
        <v>148</v>
      </c>
      <c r="AU757" s="254" t="s">
        <v>91</v>
      </c>
      <c r="AV757" s="14" t="s">
        <v>91</v>
      </c>
      <c r="AW757" s="14" t="s">
        <v>36</v>
      </c>
      <c r="AX757" s="14" t="s">
        <v>81</v>
      </c>
      <c r="AY757" s="254" t="s">
        <v>139</v>
      </c>
    </row>
    <row r="758" s="13" customFormat="1">
      <c r="A758" s="13"/>
      <c r="B758" s="233"/>
      <c r="C758" s="234"/>
      <c r="D758" s="235" t="s">
        <v>148</v>
      </c>
      <c r="E758" s="236" t="s">
        <v>1</v>
      </c>
      <c r="F758" s="237" t="s">
        <v>1204</v>
      </c>
      <c r="G758" s="234"/>
      <c r="H758" s="236" t="s">
        <v>1</v>
      </c>
      <c r="I758" s="238"/>
      <c r="J758" s="234"/>
      <c r="K758" s="234"/>
      <c r="L758" s="239"/>
      <c r="M758" s="240"/>
      <c r="N758" s="241"/>
      <c r="O758" s="241"/>
      <c r="P758" s="241"/>
      <c r="Q758" s="241"/>
      <c r="R758" s="241"/>
      <c r="S758" s="241"/>
      <c r="T758" s="242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T758" s="243" t="s">
        <v>148</v>
      </c>
      <c r="AU758" s="243" t="s">
        <v>91</v>
      </c>
      <c r="AV758" s="13" t="s">
        <v>89</v>
      </c>
      <c r="AW758" s="13" t="s">
        <v>36</v>
      </c>
      <c r="AX758" s="13" t="s">
        <v>81</v>
      </c>
      <c r="AY758" s="243" t="s">
        <v>139</v>
      </c>
    </row>
    <row r="759" s="14" customFormat="1">
      <c r="A759" s="14"/>
      <c r="B759" s="244"/>
      <c r="C759" s="245"/>
      <c r="D759" s="235" t="s">
        <v>148</v>
      </c>
      <c r="E759" s="246" t="s">
        <v>1</v>
      </c>
      <c r="F759" s="247" t="s">
        <v>1205</v>
      </c>
      <c r="G759" s="245"/>
      <c r="H759" s="248">
        <v>0.71999999999999997</v>
      </c>
      <c r="I759" s="249"/>
      <c r="J759" s="245"/>
      <c r="K759" s="245"/>
      <c r="L759" s="250"/>
      <c r="M759" s="251"/>
      <c r="N759" s="252"/>
      <c r="O759" s="252"/>
      <c r="P759" s="252"/>
      <c r="Q759" s="252"/>
      <c r="R759" s="252"/>
      <c r="S759" s="252"/>
      <c r="T759" s="253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T759" s="254" t="s">
        <v>148</v>
      </c>
      <c r="AU759" s="254" t="s">
        <v>91</v>
      </c>
      <c r="AV759" s="14" t="s">
        <v>91</v>
      </c>
      <c r="AW759" s="14" t="s">
        <v>36</v>
      </c>
      <c r="AX759" s="14" t="s">
        <v>81</v>
      </c>
      <c r="AY759" s="254" t="s">
        <v>139</v>
      </c>
    </row>
    <row r="760" s="14" customFormat="1">
      <c r="A760" s="14"/>
      <c r="B760" s="244"/>
      <c r="C760" s="245"/>
      <c r="D760" s="235" t="s">
        <v>148</v>
      </c>
      <c r="E760" s="246" t="s">
        <v>1</v>
      </c>
      <c r="F760" s="247" t="s">
        <v>1206</v>
      </c>
      <c r="G760" s="245"/>
      <c r="H760" s="248">
        <v>0.71999999999999997</v>
      </c>
      <c r="I760" s="249"/>
      <c r="J760" s="245"/>
      <c r="K760" s="245"/>
      <c r="L760" s="250"/>
      <c r="M760" s="251"/>
      <c r="N760" s="252"/>
      <c r="O760" s="252"/>
      <c r="P760" s="252"/>
      <c r="Q760" s="252"/>
      <c r="R760" s="252"/>
      <c r="S760" s="252"/>
      <c r="T760" s="253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T760" s="254" t="s">
        <v>148</v>
      </c>
      <c r="AU760" s="254" t="s">
        <v>91</v>
      </c>
      <c r="AV760" s="14" t="s">
        <v>91</v>
      </c>
      <c r="AW760" s="14" t="s">
        <v>36</v>
      </c>
      <c r="AX760" s="14" t="s">
        <v>81</v>
      </c>
      <c r="AY760" s="254" t="s">
        <v>139</v>
      </c>
    </row>
    <row r="761" s="13" customFormat="1">
      <c r="A761" s="13"/>
      <c r="B761" s="233"/>
      <c r="C761" s="234"/>
      <c r="D761" s="235" t="s">
        <v>148</v>
      </c>
      <c r="E761" s="236" t="s">
        <v>1</v>
      </c>
      <c r="F761" s="237" t="s">
        <v>1207</v>
      </c>
      <c r="G761" s="234"/>
      <c r="H761" s="236" t="s">
        <v>1</v>
      </c>
      <c r="I761" s="238"/>
      <c r="J761" s="234"/>
      <c r="K761" s="234"/>
      <c r="L761" s="239"/>
      <c r="M761" s="240"/>
      <c r="N761" s="241"/>
      <c r="O761" s="241"/>
      <c r="P761" s="241"/>
      <c r="Q761" s="241"/>
      <c r="R761" s="241"/>
      <c r="S761" s="241"/>
      <c r="T761" s="242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T761" s="243" t="s">
        <v>148</v>
      </c>
      <c r="AU761" s="243" t="s">
        <v>91</v>
      </c>
      <c r="AV761" s="13" t="s">
        <v>89</v>
      </c>
      <c r="AW761" s="13" t="s">
        <v>36</v>
      </c>
      <c r="AX761" s="13" t="s">
        <v>81</v>
      </c>
      <c r="AY761" s="243" t="s">
        <v>139</v>
      </c>
    </row>
    <row r="762" s="14" customFormat="1">
      <c r="A762" s="14"/>
      <c r="B762" s="244"/>
      <c r="C762" s="245"/>
      <c r="D762" s="235" t="s">
        <v>148</v>
      </c>
      <c r="E762" s="246" t="s">
        <v>1</v>
      </c>
      <c r="F762" s="247" t="s">
        <v>1208</v>
      </c>
      <c r="G762" s="245"/>
      <c r="H762" s="248">
        <v>0.56999999999999995</v>
      </c>
      <c r="I762" s="249"/>
      <c r="J762" s="245"/>
      <c r="K762" s="245"/>
      <c r="L762" s="250"/>
      <c r="M762" s="251"/>
      <c r="N762" s="252"/>
      <c r="O762" s="252"/>
      <c r="P762" s="252"/>
      <c r="Q762" s="252"/>
      <c r="R762" s="252"/>
      <c r="S762" s="252"/>
      <c r="T762" s="253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T762" s="254" t="s">
        <v>148</v>
      </c>
      <c r="AU762" s="254" t="s">
        <v>91</v>
      </c>
      <c r="AV762" s="14" t="s">
        <v>91</v>
      </c>
      <c r="AW762" s="14" t="s">
        <v>36</v>
      </c>
      <c r="AX762" s="14" t="s">
        <v>81</v>
      </c>
      <c r="AY762" s="254" t="s">
        <v>139</v>
      </c>
    </row>
    <row r="763" s="14" customFormat="1">
      <c r="A763" s="14"/>
      <c r="B763" s="244"/>
      <c r="C763" s="245"/>
      <c r="D763" s="235" t="s">
        <v>148</v>
      </c>
      <c r="E763" s="246" t="s">
        <v>1</v>
      </c>
      <c r="F763" s="247" t="s">
        <v>1209</v>
      </c>
      <c r="G763" s="245"/>
      <c r="H763" s="248">
        <v>0.56999999999999995</v>
      </c>
      <c r="I763" s="249"/>
      <c r="J763" s="245"/>
      <c r="K763" s="245"/>
      <c r="L763" s="250"/>
      <c r="M763" s="251"/>
      <c r="N763" s="252"/>
      <c r="O763" s="252"/>
      <c r="P763" s="252"/>
      <c r="Q763" s="252"/>
      <c r="R763" s="252"/>
      <c r="S763" s="252"/>
      <c r="T763" s="253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T763" s="254" t="s">
        <v>148</v>
      </c>
      <c r="AU763" s="254" t="s">
        <v>91</v>
      </c>
      <c r="AV763" s="14" t="s">
        <v>91</v>
      </c>
      <c r="AW763" s="14" t="s">
        <v>36</v>
      </c>
      <c r="AX763" s="14" t="s">
        <v>81</v>
      </c>
      <c r="AY763" s="254" t="s">
        <v>139</v>
      </c>
    </row>
    <row r="764" s="16" customFormat="1">
      <c r="A764" s="16"/>
      <c r="B764" s="266"/>
      <c r="C764" s="267"/>
      <c r="D764" s="235" t="s">
        <v>148</v>
      </c>
      <c r="E764" s="268" t="s">
        <v>1</v>
      </c>
      <c r="F764" s="269" t="s">
        <v>253</v>
      </c>
      <c r="G764" s="267"/>
      <c r="H764" s="270">
        <v>7.5999999999999996</v>
      </c>
      <c r="I764" s="271"/>
      <c r="J764" s="267"/>
      <c r="K764" s="267"/>
      <c r="L764" s="272"/>
      <c r="M764" s="273"/>
      <c r="N764" s="274"/>
      <c r="O764" s="274"/>
      <c r="P764" s="274"/>
      <c r="Q764" s="274"/>
      <c r="R764" s="274"/>
      <c r="S764" s="274"/>
      <c r="T764" s="275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T764" s="276" t="s">
        <v>148</v>
      </c>
      <c r="AU764" s="276" t="s">
        <v>91</v>
      </c>
      <c r="AV764" s="16" t="s">
        <v>157</v>
      </c>
      <c r="AW764" s="16" t="s">
        <v>36</v>
      </c>
      <c r="AX764" s="16" t="s">
        <v>81</v>
      </c>
      <c r="AY764" s="276" t="s">
        <v>139</v>
      </c>
    </row>
    <row r="765" s="15" customFormat="1">
      <c r="A765" s="15"/>
      <c r="B765" s="255"/>
      <c r="C765" s="256"/>
      <c r="D765" s="235" t="s">
        <v>148</v>
      </c>
      <c r="E765" s="257" t="s">
        <v>1</v>
      </c>
      <c r="F765" s="258" t="s">
        <v>151</v>
      </c>
      <c r="G765" s="256"/>
      <c r="H765" s="259">
        <v>51.432000000000002</v>
      </c>
      <c r="I765" s="260"/>
      <c r="J765" s="256"/>
      <c r="K765" s="256"/>
      <c r="L765" s="261"/>
      <c r="M765" s="262"/>
      <c r="N765" s="263"/>
      <c r="O765" s="263"/>
      <c r="P765" s="263"/>
      <c r="Q765" s="263"/>
      <c r="R765" s="263"/>
      <c r="S765" s="263"/>
      <c r="T765" s="264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T765" s="265" t="s">
        <v>148</v>
      </c>
      <c r="AU765" s="265" t="s">
        <v>91</v>
      </c>
      <c r="AV765" s="15" t="s">
        <v>146</v>
      </c>
      <c r="AW765" s="15" t="s">
        <v>36</v>
      </c>
      <c r="AX765" s="15" t="s">
        <v>89</v>
      </c>
      <c r="AY765" s="265" t="s">
        <v>139</v>
      </c>
    </row>
    <row r="766" s="2" customFormat="1" ht="24.15" customHeight="1">
      <c r="A766" s="40"/>
      <c r="B766" s="41"/>
      <c r="C766" s="281" t="s">
        <v>562</v>
      </c>
      <c r="D766" s="281" t="s">
        <v>317</v>
      </c>
      <c r="E766" s="282" t="s">
        <v>1329</v>
      </c>
      <c r="F766" s="283" t="s">
        <v>1330</v>
      </c>
      <c r="G766" s="284" t="s">
        <v>263</v>
      </c>
      <c r="H766" s="285">
        <v>3.0899999999999999</v>
      </c>
      <c r="I766" s="286"/>
      <c r="J766" s="287">
        <f>ROUND(I766*H766,2)</f>
        <v>0</v>
      </c>
      <c r="K766" s="283" t="s">
        <v>145</v>
      </c>
      <c r="L766" s="288"/>
      <c r="M766" s="289" t="s">
        <v>1</v>
      </c>
      <c r="N766" s="290" t="s">
        <v>46</v>
      </c>
      <c r="O766" s="93"/>
      <c r="P766" s="229">
        <f>O766*H766</f>
        <v>0</v>
      </c>
      <c r="Q766" s="229">
        <v>0.13200000000000001</v>
      </c>
      <c r="R766" s="229">
        <f>Q766*H766</f>
        <v>0.40788000000000002</v>
      </c>
      <c r="S766" s="229">
        <v>0</v>
      </c>
      <c r="T766" s="230">
        <f>S766*H766</f>
        <v>0</v>
      </c>
      <c r="U766" s="40"/>
      <c r="V766" s="40"/>
      <c r="W766" s="40"/>
      <c r="X766" s="40"/>
      <c r="Y766" s="40"/>
      <c r="Z766" s="40"/>
      <c r="AA766" s="40"/>
      <c r="AB766" s="40"/>
      <c r="AC766" s="40"/>
      <c r="AD766" s="40"/>
      <c r="AE766" s="40"/>
      <c r="AR766" s="231" t="s">
        <v>200</v>
      </c>
      <c r="AT766" s="231" t="s">
        <v>317</v>
      </c>
      <c r="AU766" s="231" t="s">
        <v>91</v>
      </c>
      <c r="AY766" s="19" t="s">
        <v>139</v>
      </c>
      <c r="BE766" s="232">
        <f>IF(N766="základní",J766,0)</f>
        <v>0</v>
      </c>
      <c r="BF766" s="232">
        <f>IF(N766="snížená",J766,0)</f>
        <v>0</v>
      </c>
      <c r="BG766" s="232">
        <f>IF(N766="zákl. přenesená",J766,0)</f>
        <v>0</v>
      </c>
      <c r="BH766" s="232">
        <f>IF(N766="sníž. přenesená",J766,0)</f>
        <v>0</v>
      </c>
      <c r="BI766" s="232">
        <f>IF(N766="nulová",J766,0)</f>
        <v>0</v>
      </c>
      <c r="BJ766" s="19" t="s">
        <v>89</v>
      </c>
      <c r="BK766" s="232">
        <f>ROUND(I766*H766,2)</f>
        <v>0</v>
      </c>
      <c r="BL766" s="19" t="s">
        <v>146</v>
      </c>
      <c r="BM766" s="231" t="s">
        <v>1331</v>
      </c>
    </row>
    <row r="767" s="13" customFormat="1">
      <c r="A767" s="13"/>
      <c r="B767" s="233"/>
      <c r="C767" s="234"/>
      <c r="D767" s="235" t="s">
        <v>148</v>
      </c>
      <c r="E767" s="236" t="s">
        <v>1</v>
      </c>
      <c r="F767" s="237" t="s">
        <v>1224</v>
      </c>
      <c r="G767" s="234"/>
      <c r="H767" s="236" t="s">
        <v>1</v>
      </c>
      <c r="I767" s="238"/>
      <c r="J767" s="234"/>
      <c r="K767" s="234"/>
      <c r="L767" s="239"/>
      <c r="M767" s="240"/>
      <c r="N767" s="241"/>
      <c r="O767" s="241"/>
      <c r="P767" s="241"/>
      <c r="Q767" s="241"/>
      <c r="R767" s="241"/>
      <c r="S767" s="241"/>
      <c r="T767" s="242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T767" s="243" t="s">
        <v>148</v>
      </c>
      <c r="AU767" s="243" t="s">
        <v>91</v>
      </c>
      <c r="AV767" s="13" t="s">
        <v>89</v>
      </c>
      <c r="AW767" s="13" t="s">
        <v>36</v>
      </c>
      <c r="AX767" s="13" t="s">
        <v>81</v>
      </c>
      <c r="AY767" s="243" t="s">
        <v>139</v>
      </c>
    </row>
    <row r="768" s="14" customFormat="1">
      <c r="A768" s="14"/>
      <c r="B768" s="244"/>
      <c r="C768" s="245"/>
      <c r="D768" s="235" t="s">
        <v>148</v>
      </c>
      <c r="E768" s="246" t="s">
        <v>1</v>
      </c>
      <c r="F768" s="247" t="s">
        <v>1225</v>
      </c>
      <c r="G768" s="245"/>
      <c r="H768" s="248">
        <v>3.0339999999999998</v>
      </c>
      <c r="I768" s="249"/>
      <c r="J768" s="245"/>
      <c r="K768" s="245"/>
      <c r="L768" s="250"/>
      <c r="M768" s="251"/>
      <c r="N768" s="252"/>
      <c r="O768" s="252"/>
      <c r="P768" s="252"/>
      <c r="Q768" s="252"/>
      <c r="R768" s="252"/>
      <c r="S768" s="252"/>
      <c r="T768" s="253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T768" s="254" t="s">
        <v>148</v>
      </c>
      <c r="AU768" s="254" t="s">
        <v>91</v>
      </c>
      <c r="AV768" s="14" t="s">
        <v>91</v>
      </c>
      <c r="AW768" s="14" t="s">
        <v>36</v>
      </c>
      <c r="AX768" s="14" t="s">
        <v>81</v>
      </c>
      <c r="AY768" s="254" t="s">
        <v>139</v>
      </c>
    </row>
    <row r="769" s="16" customFormat="1">
      <c r="A769" s="16"/>
      <c r="B769" s="266"/>
      <c r="C769" s="267"/>
      <c r="D769" s="235" t="s">
        <v>148</v>
      </c>
      <c r="E769" s="268" t="s">
        <v>1</v>
      </c>
      <c r="F769" s="269" t="s">
        <v>253</v>
      </c>
      <c r="G769" s="267"/>
      <c r="H769" s="270">
        <v>3.0339999999999998</v>
      </c>
      <c r="I769" s="271"/>
      <c r="J769" s="267"/>
      <c r="K769" s="267"/>
      <c r="L769" s="272"/>
      <c r="M769" s="273"/>
      <c r="N769" s="274"/>
      <c r="O769" s="274"/>
      <c r="P769" s="274"/>
      <c r="Q769" s="274"/>
      <c r="R769" s="274"/>
      <c r="S769" s="274"/>
      <c r="T769" s="275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T769" s="276" t="s">
        <v>148</v>
      </c>
      <c r="AU769" s="276" t="s">
        <v>91</v>
      </c>
      <c r="AV769" s="16" t="s">
        <v>157</v>
      </c>
      <c r="AW769" s="16" t="s">
        <v>36</v>
      </c>
      <c r="AX769" s="16" t="s">
        <v>81</v>
      </c>
      <c r="AY769" s="276" t="s">
        <v>139</v>
      </c>
    </row>
    <row r="770" s="14" customFormat="1">
      <c r="A770" s="14"/>
      <c r="B770" s="244"/>
      <c r="C770" s="245"/>
      <c r="D770" s="235" t="s">
        <v>148</v>
      </c>
      <c r="E770" s="246" t="s">
        <v>1</v>
      </c>
      <c r="F770" s="247" t="s">
        <v>1332</v>
      </c>
      <c r="G770" s="245"/>
      <c r="H770" s="248">
        <v>3</v>
      </c>
      <c r="I770" s="249"/>
      <c r="J770" s="245"/>
      <c r="K770" s="245"/>
      <c r="L770" s="250"/>
      <c r="M770" s="251"/>
      <c r="N770" s="252"/>
      <c r="O770" s="252"/>
      <c r="P770" s="252"/>
      <c r="Q770" s="252"/>
      <c r="R770" s="252"/>
      <c r="S770" s="252"/>
      <c r="T770" s="253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T770" s="254" t="s">
        <v>148</v>
      </c>
      <c r="AU770" s="254" t="s">
        <v>91</v>
      </c>
      <c r="AV770" s="14" t="s">
        <v>91</v>
      </c>
      <c r="AW770" s="14" t="s">
        <v>36</v>
      </c>
      <c r="AX770" s="14" t="s">
        <v>89</v>
      </c>
      <c r="AY770" s="254" t="s">
        <v>139</v>
      </c>
    </row>
    <row r="771" s="14" customFormat="1">
      <c r="A771" s="14"/>
      <c r="B771" s="244"/>
      <c r="C771" s="245"/>
      <c r="D771" s="235" t="s">
        <v>148</v>
      </c>
      <c r="E771" s="245"/>
      <c r="F771" s="247" t="s">
        <v>1333</v>
      </c>
      <c r="G771" s="245"/>
      <c r="H771" s="248">
        <v>3.0899999999999999</v>
      </c>
      <c r="I771" s="249"/>
      <c r="J771" s="245"/>
      <c r="K771" s="245"/>
      <c r="L771" s="250"/>
      <c r="M771" s="251"/>
      <c r="N771" s="252"/>
      <c r="O771" s="252"/>
      <c r="P771" s="252"/>
      <c r="Q771" s="252"/>
      <c r="R771" s="252"/>
      <c r="S771" s="252"/>
      <c r="T771" s="253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T771" s="254" t="s">
        <v>148</v>
      </c>
      <c r="AU771" s="254" t="s">
        <v>91</v>
      </c>
      <c r="AV771" s="14" t="s">
        <v>91</v>
      </c>
      <c r="AW771" s="14" t="s">
        <v>4</v>
      </c>
      <c r="AX771" s="14" t="s">
        <v>89</v>
      </c>
      <c r="AY771" s="254" t="s">
        <v>139</v>
      </c>
    </row>
    <row r="772" s="2" customFormat="1" ht="33" customHeight="1">
      <c r="A772" s="40"/>
      <c r="B772" s="41"/>
      <c r="C772" s="220" t="s">
        <v>566</v>
      </c>
      <c r="D772" s="220" t="s">
        <v>141</v>
      </c>
      <c r="E772" s="221" t="s">
        <v>445</v>
      </c>
      <c r="F772" s="222" t="s">
        <v>446</v>
      </c>
      <c r="G772" s="223" t="s">
        <v>160</v>
      </c>
      <c r="H772" s="224">
        <v>15.699999999999999</v>
      </c>
      <c r="I772" s="225"/>
      <c r="J772" s="226">
        <f>ROUND(I772*H772,2)</f>
        <v>0</v>
      </c>
      <c r="K772" s="222" t="s">
        <v>145</v>
      </c>
      <c r="L772" s="46"/>
      <c r="M772" s="227" t="s">
        <v>1</v>
      </c>
      <c r="N772" s="228" t="s">
        <v>46</v>
      </c>
      <c r="O772" s="93"/>
      <c r="P772" s="229">
        <f>O772*H772</f>
        <v>0</v>
      </c>
      <c r="Q772" s="229">
        <v>0.18292</v>
      </c>
      <c r="R772" s="229">
        <f>Q772*H772</f>
        <v>2.8718439999999998</v>
      </c>
      <c r="S772" s="229">
        <v>0</v>
      </c>
      <c r="T772" s="230">
        <f>S772*H772</f>
        <v>0</v>
      </c>
      <c r="U772" s="40"/>
      <c r="V772" s="40"/>
      <c r="W772" s="40"/>
      <c r="X772" s="40"/>
      <c r="Y772" s="40"/>
      <c r="Z772" s="40"/>
      <c r="AA772" s="40"/>
      <c r="AB772" s="40"/>
      <c r="AC772" s="40"/>
      <c r="AD772" s="40"/>
      <c r="AE772" s="40"/>
      <c r="AR772" s="231" t="s">
        <v>146</v>
      </c>
      <c r="AT772" s="231" t="s">
        <v>141</v>
      </c>
      <c r="AU772" s="231" t="s">
        <v>91</v>
      </c>
      <c r="AY772" s="19" t="s">
        <v>139</v>
      </c>
      <c r="BE772" s="232">
        <f>IF(N772="základní",J772,0)</f>
        <v>0</v>
      </c>
      <c r="BF772" s="232">
        <f>IF(N772="snížená",J772,0)</f>
        <v>0</v>
      </c>
      <c r="BG772" s="232">
        <f>IF(N772="zákl. přenesená",J772,0)</f>
        <v>0</v>
      </c>
      <c r="BH772" s="232">
        <f>IF(N772="sníž. přenesená",J772,0)</f>
        <v>0</v>
      </c>
      <c r="BI772" s="232">
        <f>IF(N772="nulová",J772,0)</f>
        <v>0</v>
      </c>
      <c r="BJ772" s="19" t="s">
        <v>89</v>
      </c>
      <c r="BK772" s="232">
        <f>ROUND(I772*H772,2)</f>
        <v>0</v>
      </c>
      <c r="BL772" s="19" t="s">
        <v>146</v>
      </c>
      <c r="BM772" s="231" t="s">
        <v>1334</v>
      </c>
    </row>
    <row r="773" s="13" customFormat="1">
      <c r="A773" s="13"/>
      <c r="B773" s="233"/>
      <c r="C773" s="234"/>
      <c r="D773" s="235" t="s">
        <v>148</v>
      </c>
      <c r="E773" s="236" t="s">
        <v>1</v>
      </c>
      <c r="F773" s="237" t="s">
        <v>1061</v>
      </c>
      <c r="G773" s="234"/>
      <c r="H773" s="236" t="s">
        <v>1</v>
      </c>
      <c r="I773" s="238"/>
      <c r="J773" s="234"/>
      <c r="K773" s="234"/>
      <c r="L773" s="239"/>
      <c r="M773" s="240"/>
      <c r="N773" s="241"/>
      <c r="O773" s="241"/>
      <c r="P773" s="241"/>
      <c r="Q773" s="241"/>
      <c r="R773" s="241"/>
      <c r="S773" s="241"/>
      <c r="T773" s="242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T773" s="243" t="s">
        <v>148</v>
      </c>
      <c r="AU773" s="243" t="s">
        <v>91</v>
      </c>
      <c r="AV773" s="13" t="s">
        <v>89</v>
      </c>
      <c r="AW773" s="13" t="s">
        <v>36</v>
      </c>
      <c r="AX773" s="13" t="s">
        <v>81</v>
      </c>
      <c r="AY773" s="243" t="s">
        <v>139</v>
      </c>
    </row>
    <row r="774" s="14" customFormat="1">
      <c r="A774" s="14"/>
      <c r="B774" s="244"/>
      <c r="C774" s="245"/>
      <c r="D774" s="235" t="s">
        <v>148</v>
      </c>
      <c r="E774" s="246" t="s">
        <v>1</v>
      </c>
      <c r="F774" s="247" t="s">
        <v>1214</v>
      </c>
      <c r="G774" s="245"/>
      <c r="H774" s="248">
        <v>2.3999999999999999</v>
      </c>
      <c r="I774" s="249"/>
      <c r="J774" s="245"/>
      <c r="K774" s="245"/>
      <c r="L774" s="250"/>
      <c r="M774" s="251"/>
      <c r="N774" s="252"/>
      <c r="O774" s="252"/>
      <c r="P774" s="252"/>
      <c r="Q774" s="252"/>
      <c r="R774" s="252"/>
      <c r="S774" s="252"/>
      <c r="T774" s="253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T774" s="254" t="s">
        <v>148</v>
      </c>
      <c r="AU774" s="254" t="s">
        <v>91</v>
      </c>
      <c r="AV774" s="14" t="s">
        <v>91</v>
      </c>
      <c r="AW774" s="14" t="s">
        <v>36</v>
      </c>
      <c r="AX774" s="14" t="s">
        <v>81</v>
      </c>
      <c r="AY774" s="254" t="s">
        <v>139</v>
      </c>
    </row>
    <row r="775" s="16" customFormat="1">
      <c r="A775" s="16"/>
      <c r="B775" s="266"/>
      <c r="C775" s="267"/>
      <c r="D775" s="235" t="s">
        <v>148</v>
      </c>
      <c r="E775" s="268" t="s">
        <v>1</v>
      </c>
      <c r="F775" s="269" t="s">
        <v>253</v>
      </c>
      <c r="G775" s="267"/>
      <c r="H775" s="270">
        <v>2.3999999999999999</v>
      </c>
      <c r="I775" s="271"/>
      <c r="J775" s="267"/>
      <c r="K775" s="267"/>
      <c r="L775" s="272"/>
      <c r="M775" s="273"/>
      <c r="N775" s="274"/>
      <c r="O775" s="274"/>
      <c r="P775" s="274"/>
      <c r="Q775" s="274"/>
      <c r="R775" s="274"/>
      <c r="S775" s="274"/>
      <c r="T775" s="275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T775" s="276" t="s">
        <v>148</v>
      </c>
      <c r="AU775" s="276" t="s">
        <v>91</v>
      </c>
      <c r="AV775" s="16" t="s">
        <v>157</v>
      </c>
      <c r="AW775" s="16" t="s">
        <v>36</v>
      </c>
      <c r="AX775" s="16" t="s">
        <v>81</v>
      </c>
      <c r="AY775" s="276" t="s">
        <v>139</v>
      </c>
    </row>
    <row r="776" s="13" customFormat="1">
      <c r="A776" s="13"/>
      <c r="B776" s="233"/>
      <c r="C776" s="234"/>
      <c r="D776" s="235" t="s">
        <v>148</v>
      </c>
      <c r="E776" s="236" t="s">
        <v>1</v>
      </c>
      <c r="F776" s="237" t="s">
        <v>1016</v>
      </c>
      <c r="G776" s="234"/>
      <c r="H776" s="236" t="s">
        <v>1</v>
      </c>
      <c r="I776" s="238"/>
      <c r="J776" s="234"/>
      <c r="K776" s="234"/>
      <c r="L776" s="239"/>
      <c r="M776" s="240"/>
      <c r="N776" s="241"/>
      <c r="O776" s="241"/>
      <c r="P776" s="241"/>
      <c r="Q776" s="241"/>
      <c r="R776" s="241"/>
      <c r="S776" s="241"/>
      <c r="T776" s="242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T776" s="243" t="s">
        <v>148</v>
      </c>
      <c r="AU776" s="243" t="s">
        <v>91</v>
      </c>
      <c r="AV776" s="13" t="s">
        <v>89</v>
      </c>
      <c r="AW776" s="13" t="s">
        <v>36</v>
      </c>
      <c r="AX776" s="13" t="s">
        <v>81</v>
      </c>
      <c r="AY776" s="243" t="s">
        <v>139</v>
      </c>
    </row>
    <row r="777" s="14" customFormat="1">
      <c r="A777" s="14"/>
      <c r="B777" s="244"/>
      <c r="C777" s="245"/>
      <c r="D777" s="235" t="s">
        <v>148</v>
      </c>
      <c r="E777" s="246" t="s">
        <v>1</v>
      </c>
      <c r="F777" s="247" t="s">
        <v>1215</v>
      </c>
      <c r="G777" s="245"/>
      <c r="H777" s="248">
        <v>4.2999999999999998</v>
      </c>
      <c r="I777" s="249"/>
      <c r="J777" s="245"/>
      <c r="K777" s="245"/>
      <c r="L777" s="250"/>
      <c r="M777" s="251"/>
      <c r="N777" s="252"/>
      <c r="O777" s="252"/>
      <c r="P777" s="252"/>
      <c r="Q777" s="252"/>
      <c r="R777" s="252"/>
      <c r="S777" s="252"/>
      <c r="T777" s="253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T777" s="254" t="s">
        <v>148</v>
      </c>
      <c r="AU777" s="254" t="s">
        <v>91</v>
      </c>
      <c r="AV777" s="14" t="s">
        <v>91</v>
      </c>
      <c r="AW777" s="14" t="s">
        <v>36</v>
      </c>
      <c r="AX777" s="14" t="s">
        <v>81</v>
      </c>
      <c r="AY777" s="254" t="s">
        <v>139</v>
      </c>
    </row>
    <row r="778" s="16" customFormat="1">
      <c r="A778" s="16"/>
      <c r="B778" s="266"/>
      <c r="C778" s="267"/>
      <c r="D778" s="235" t="s">
        <v>148</v>
      </c>
      <c r="E778" s="268" t="s">
        <v>1</v>
      </c>
      <c r="F778" s="269" t="s">
        <v>253</v>
      </c>
      <c r="G778" s="267"/>
      <c r="H778" s="270">
        <v>4.2999999999999998</v>
      </c>
      <c r="I778" s="271"/>
      <c r="J778" s="267"/>
      <c r="K778" s="267"/>
      <c r="L778" s="272"/>
      <c r="M778" s="273"/>
      <c r="N778" s="274"/>
      <c r="O778" s="274"/>
      <c r="P778" s="274"/>
      <c r="Q778" s="274"/>
      <c r="R778" s="274"/>
      <c r="S778" s="274"/>
      <c r="T778" s="275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T778" s="276" t="s">
        <v>148</v>
      </c>
      <c r="AU778" s="276" t="s">
        <v>91</v>
      </c>
      <c r="AV778" s="16" t="s">
        <v>157</v>
      </c>
      <c r="AW778" s="16" t="s">
        <v>36</v>
      </c>
      <c r="AX778" s="16" t="s">
        <v>81</v>
      </c>
      <c r="AY778" s="276" t="s">
        <v>139</v>
      </c>
    </row>
    <row r="779" s="13" customFormat="1">
      <c r="A779" s="13"/>
      <c r="B779" s="233"/>
      <c r="C779" s="234"/>
      <c r="D779" s="235" t="s">
        <v>148</v>
      </c>
      <c r="E779" s="236" t="s">
        <v>1</v>
      </c>
      <c r="F779" s="237" t="s">
        <v>1171</v>
      </c>
      <c r="G779" s="234"/>
      <c r="H779" s="236" t="s">
        <v>1</v>
      </c>
      <c r="I779" s="238"/>
      <c r="J779" s="234"/>
      <c r="K779" s="234"/>
      <c r="L779" s="239"/>
      <c r="M779" s="240"/>
      <c r="N779" s="241"/>
      <c r="O779" s="241"/>
      <c r="P779" s="241"/>
      <c r="Q779" s="241"/>
      <c r="R779" s="241"/>
      <c r="S779" s="241"/>
      <c r="T779" s="242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T779" s="243" t="s">
        <v>148</v>
      </c>
      <c r="AU779" s="243" t="s">
        <v>91</v>
      </c>
      <c r="AV779" s="13" t="s">
        <v>89</v>
      </c>
      <c r="AW779" s="13" t="s">
        <v>36</v>
      </c>
      <c r="AX779" s="13" t="s">
        <v>81</v>
      </c>
      <c r="AY779" s="243" t="s">
        <v>139</v>
      </c>
    </row>
    <row r="780" s="14" customFormat="1">
      <c r="A780" s="14"/>
      <c r="B780" s="244"/>
      <c r="C780" s="245"/>
      <c r="D780" s="235" t="s">
        <v>148</v>
      </c>
      <c r="E780" s="246" t="s">
        <v>1</v>
      </c>
      <c r="F780" s="247" t="s">
        <v>1216</v>
      </c>
      <c r="G780" s="245"/>
      <c r="H780" s="248">
        <v>1</v>
      </c>
      <c r="I780" s="249"/>
      <c r="J780" s="245"/>
      <c r="K780" s="245"/>
      <c r="L780" s="250"/>
      <c r="M780" s="251"/>
      <c r="N780" s="252"/>
      <c r="O780" s="252"/>
      <c r="P780" s="252"/>
      <c r="Q780" s="252"/>
      <c r="R780" s="252"/>
      <c r="S780" s="252"/>
      <c r="T780" s="253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T780" s="254" t="s">
        <v>148</v>
      </c>
      <c r="AU780" s="254" t="s">
        <v>91</v>
      </c>
      <c r="AV780" s="14" t="s">
        <v>91</v>
      </c>
      <c r="AW780" s="14" t="s">
        <v>36</v>
      </c>
      <c r="AX780" s="14" t="s">
        <v>81</v>
      </c>
      <c r="AY780" s="254" t="s">
        <v>139</v>
      </c>
    </row>
    <row r="781" s="13" customFormat="1">
      <c r="A781" s="13"/>
      <c r="B781" s="233"/>
      <c r="C781" s="234"/>
      <c r="D781" s="235" t="s">
        <v>148</v>
      </c>
      <c r="E781" s="236" t="s">
        <v>1</v>
      </c>
      <c r="F781" s="237" t="s">
        <v>1189</v>
      </c>
      <c r="G781" s="234"/>
      <c r="H781" s="236" t="s">
        <v>1</v>
      </c>
      <c r="I781" s="238"/>
      <c r="J781" s="234"/>
      <c r="K781" s="234"/>
      <c r="L781" s="239"/>
      <c r="M781" s="240"/>
      <c r="N781" s="241"/>
      <c r="O781" s="241"/>
      <c r="P781" s="241"/>
      <c r="Q781" s="241"/>
      <c r="R781" s="241"/>
      <c r="S781" s="241"/>
      <c r="T781" s="242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T781" s="243" t="s">
        <v>148</v>
      </c>
      <c r="AU781" s="243" t="s">
        <v>91</v>
      </c>
      <c r="AV781" s="13" t="s">
        <v>89</v>
      </c>
      <c r="AW781" s="13" t="s">
        <v>36</v>
      </c>
      <c r="AX781" s="13" t="s">
        <v>81</v>
      </c>
      <c r="AY781" s="243" t="s">
        <v>139</v>
      </c>
    </row>
    <row r="782" s="14" customFormat="1">
      <c r="A782" s="14"/>
      <c r="B782" s="244"/>
      <c r="C782" s="245"/>
      <c r="D782" s="235" t="s">
        <v>148</v>
      </c>
      <c r="E782" s="246" t="s">
        <v>1</v>
      </c>
      <c r="F782" s="247" t="s">
        <v>1216</v>
      </c>
      <c r="G782" s="245"/>
      <c r="H782" s="248">
        <v>1</v>
      </c>
      <c r="I782" s="249"/>
      <c r="J782" s="245"/>
      <c r="K782" s="245"/>
      <c r="L782" s="250"/>
      <c r="M782" s="251"/>
      <c r="N782" s="252"/>
      <c r="O782" s="252"/>
      <c r="P782" s="252"/>
      <c r="Q782" s="252"/>
      <c r="R782" s="252"/>
      <c r="S782" s="252"/>
      <c r="T782" s="253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T782" s="254" t="s">
        <v>148</v>
      </c>
      <c r="AU782" s="254" t="s">
        <v>91</v>
      </c>
      <c r="AV782" s="14" t="s">
        <v>91</v>
      </c>
      <c r="AW782" s="14" t="s">
        <v>36</v>
      </c>
      <c r="AX782" s="14" t="s">
        <v>81</v>
      </c>
      <c r="AY782" s="254" t="s">
        <v>139</v>
      </c>
    </row>
    <row r="783" s="13" customFormat="1">
      <c r="A783" s="13"/>
      <c r="B783" s="233"/>
      <c r="C783" s="234"/>
      <c r="D783" s="235" t="s">
        <v>148</v>
      </c>
      <c r="E783" s="236" t="s">
        <v>1</v>
      </c>
      <c r="F783" s="237" t="s">
        <v>1192</v>
      </c>
      <c r="G783" s="234"/>
      <c r="H783" s="236" t="s">
        <v>1</v>
      </c>
      <c r="I783" s="238"/>
      <c r="J783" s="234"/>
      <c r="K783" s="234"/>
      <c r="L783" s="239"/>
      <c r="M783" s="240"/>
      <c r="N783" s="241"/>
      <c r="O783" s="241"/>
      <c r="P783" s="241"/>
      <c r="Q783" s="241"/>
      <c r="R783" s="241"/>
      <c r="S783" s="241"/>
      <c r="T783" s="242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T783" s="243" t="s">
        <v>148</v>
      </c>
      <c r="AU783" s="243" t="s">
        <v>91</v>
      </c>
      <c r="AV783" s="13" t="s">
        <v>89</v>
      </c>
      <c r="AW783" s="13" t="s">
        <v>36</v>
      </c>
      <c r="AX783" s="13" t="s">
        <v>81</v>
      </c>
      <c r="AY783" s="243" t="s">
        <v>139</v>
      </c>
    </row>
    <row r="784" s="14" customFormat="1">
      <c r="A784" s="14"/>
      <c r="B784" s="244"/>
      <c r="C784" s="245"/>
      <c r="D784" s="235" t="s">
        <v>148</v>
      </c>
      <c r="E784" s="246" t="s">
        <v>1</v>
      </c>
      <c r="F784" s="247" t="s">
        <v>1216</v>
      </c>
      <c r="G784" s="245"/>
      <c r="H784" s="248">
        <v>1</v>
      </c>
      <c r="I784" s="249"/>
      <c r="J784" s="245"/>
      <c r="K784" s="245"/>
      <c r="L784" s="250"/>
      <c r="M784" s="251"/>
      <c r="N784" s="252"/>
      <c r="O784" s="252"/>
      <c r="P784" s="252"/>
      <c r="Q784" s="252"/>
      <c r="R784" s="252"/>
      <c r="S784" s="252"/>
      <c r="T784" s="253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T784" s="254" t="s">
        <v>148</v>
      </c>
      <c r="AU784" s="254" t="s">
        <v>91</v>
      </c>
      <c r="AV784" s="14" t="s">
        <v>91</v>
      </c>
      <c r="AW784" s="14" t="s">
        <v>36</v>
      </c>
      <c r="AX784" s="14" t="s">
        <v>81</v>
      </c>
      <c r="AY784" s="254" t="s">
        <v>139</v>
      </c>
    </row>
    <row r="785" s="13" customFormat="1">
      <c r="A785" s="13"/>
      <c r="B785" s="233"/>
      <c r="C785" s="234"/>
      <c r="D785" s="235" t="s">
        <v>148</v>
      </c>
      <c r="E785" s="236" t="s">
        <v>1</v>
      </c>
      <c r="F785" s="237" t="s">
        <v>1195</v>
      </c>
      <c r="G785" s="234"/>
      <c r="H785" s="236" t="s">
        <v>1</v>
      </c>
      <c r="I785" s="238"/>
      <c r="J785" s="234"/>
      <c r="K785" s="234"/>
      <c r="L785" s="239"/>
      <c r="M785" s="240"/>
      <c r="N785" s="241"/>
      <c r="O785" s="241"/>
      <c r="P785" s="241"/>
      <c r="Q785" s="241"/>
      <c r="R785" s="241"/>
      <c r="S785" s="241"/>
      <c r="T785" s="242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T785" s="243" t="s">
        <v>148</v>
      </c>
      <c r="AU785" s="243" t="s">
        <v>91</v>
      </c>
      <c r="AV785" s="13" t="s">
        <v>89</v>
      </c>
      <c r="AW785" s="13" t="s">
        <v>36</v>
      </c>
      <c r="AX785" s="13" t="s">
        <v>81</v>
      </c>
      <c r="AY785" s="243" t="s">
        <v>139</v>
      </c>
    </row>
    <row r="786" s="14" customFormat="1">
      <c r="A786" s="14"/>
      <c r="B786" s="244"/>
      <c r="C786" s="245"/>
      <c r="D786" s="235" t="s">
        <v>148</v>
      </c>
      <c r="E786" s="246" t="s">
        <v>1</v>
      </c>
      <c r="F786" s="247" t="s">
        <v>1216</v>
      </c>
      <c r="G786" s="245"/>
      <c r="H786" s="248">
        <v>1</v>
      </c>
      <c r="I786" s="249"/>
      <c r="J786" s="245"/>
      <c r="K786" s="245"/>
      <c r="L786" s="250"/>
      <c r="M786" s="251"/>
      <c r="N786" s="252"/>
      <c r="O786" s="252"/>
      <c r="P786" s="252"/>
      <c r="Q786" s="252"/>
      <c r="R786" s="252"/>
      <c r="S786" s="252"/>
      <c r="T786" s="253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T786" s="254" t="s">
        <v>148</v>
      </c>
      <c r="AU786" s="254" t="s">
        <v>91</v>
      </c>
      <c r="AV786" s="14" t="s">
        <v>91</v>
      </c>
      <c r="AW786" s="14" t="s">
        <v>36</v>
      </c>
      <c r="AX786" s="14" t="s">
        <v>81</v>
      </c>
      <c r="AY786" s="254" t="s">
        <v>139</v>
      </c>
    </row>
    <row r="787" s="13" customFormat="1">
      <c r="A787" s="13"/>
      <c r="B787" s="233"/>
      <c r="C787" s="234"/>
      <c r="D787" s="235" t="s">
        <v>148</v>
      </c>
      <c r="E787" s="236" t="s">
        <v>1</v>
      </c>
      <c r="F787" s="237" t="s">
        <v>1174</v>
      </c>
      <c r="G787" s="234"/>
      <c r="H787" s="236" t="s">
        <v>1</v>
      </c>
      <c r="I787" s="238"/>
      <c r="J787" s="234"/>
      <c r="K787" s="234"/>
      <c r="L787" s="239"/>
      <c r="M787" s="240"/>
      <c r="N787" s="241"/>
      <c r="O787" s="241"/>
      <c r="P787" s="241"/>
      <c r="Q787" s="241"/>
      <c r="R787" s="241"/>
      <c r="S787" s="241"/>
      <c r="T787" s="242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T787" s="243" t="s">
        <v>148</v>
      </c>
      <c r="AU787" s="243" t="s">
        <v>91</v>
      </c>
      <c r="AV787" s="13" t="s">
        <v>89</v>
      </c>
      <c r="AW787" s="13" t="s">
        <v>36</v>
      </c>
      <c r="AX787" s="13" t="s">
        <v>81</v>
      </c>
      <c r="AY787" s="243" t="s">
        <v>139</v>
      </c>
    </row>
    <row r="788" s="14" customFormat="1">
      <c r="A788" s="14"/>
      <c r="B788" s="244"/>
      <c r="C788" s="245"/>
      <c r="D788" s="235" t="s">
        <v>148</v>
      </c>
      <c r="E788" s="246" t="s">
        <v>1</v>
      </c>
      <c r="F788" s="247" t="s">
        <v>1216</v>
      </c>
      <c r="G788" s="245"/>
      <c r="H788" s="248">
        <v>1</v>
      </c>
      <c r="I788" s="249"/>
      <c r="J788" s="245"/>
      <c r="K788" s="245"/>
      <c r="L788" s="250"/>
      <c r="M788" s="251"/>
      <c r="N788" s="252"/>
      <c r="O788" s="252"/>
      <c r="P788" s="252"/>
      <c r="Q788" s="252"/>
      <c r="R788" s="252"/>
      <c r="S788" s="252"/>
      <c r="T788" s="253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T788" s="254" t="s">
        <v>148</v>
      </c>
      <c r="AU788" s="254" t="s">
        <v>91</v>
      </c>
      <c r="AV788" s="14" t="s">
        <v>91</v>
      </c>
      <c r="AW788" s="14" t="s">
        <v>36</v>
      </c>
      <c r="AX788" s="14" t="s">
        <v>81</v>
      </c>
      <c r="AY788" s="254" t="s">
        <v>139</v>
      </c>
    </row>
    <row r="789" s="13" customFormat="1">
      <c r="A789" s="13"/>
      <c r="B789" s="233"/>
      <c r="C789" s="234"/>
      <c r="D789" s="235" t="s">
        <v>148</v>
      </c>
      <c r="E789" s="236" t="s">
        <v>1</v>
      </c>
      <c r="F789" s="237" t="s">
        <v>1198</v>
      </c>
      <c r="G789" s="234"/>
      <c r="H789" s="236" t="s">
        <v>1</v>
      </c>
      <c r="I789" s="238"/>
      <c r="J789" s="234"/>
      <c r="K789" s="234"/>
      <c r="L789" s="239"/>
      <c r="M789" s="240"/>
      <c r="N789" s="241"/>
      <c r="O789" s="241"/>
      <c r="P789" s="241"/>
      <c r="Q789" s="241"/>
      <c r="R789" s="241"/>
      <c r="S789" s="241"/>
      <c r="T789" s="242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T789" s="243" t="s">
        <v>148</v>
      </c>
      <c r="AU789" s="243" t="s">
        <v>91</v>
      </c>
      <c r="AV789" s="13" t="s">
        <v>89</v>
      </c>
      <c r="AW789" s="13" t="s">
        <v>36</v>
      </c>
      <c r="AX789" s="13" t="s">
        <v>81</v>
      </c>
      <c r="AY789" s="243" t="s">
        <v>139</v>
      </c>
    </row>
    <row r="790" s="14" customFormat="1">
      <c r="A790" s="14"/>
      <c r="B790" s="244"/>
      <c r="C790" s="245"/>
      <c r="D790" s="235" t="s">
        <v>148</v>
      </c>
      <c r="E790" s="246" t="s">
        <v>1</v>
      </c>
      <c r="F790" s="247" t="s">
        <v>1216</v>
      </c>
      <c r="G790" s="245"/>
      <c r="H790" s="248">
        <v>1</v>
      </c>
      <c r="I790" s="249"/>
      <c r="J790" s="245"/>
      <c r="K790" s="245"/>
      <c r="L790" s="250"/>
      <c r="M790" s="251"/>
      <c r="N790" s="252"/>
      <c r="O790" s="252"/>
      <c r="P790" s="252"/>
      <c r="Q790" s="252"/>
      <c r="R790" s="252"/>
      <c r="S790" s="252"/>
      <c r="T790" s="253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T790" s="254" t="s">
        <v>148</v>
      </c>
      <c r="AU790" s="254" t="s">
        <v>91</v>
      </c>
      <c r="AV790" s="14" t="s">
        <v>91</v>
      </c>
      <c r="AW790" s="14" t="s">
        <v>36</v>
      </c>
      <c r="AX790" s="14" t="s">
        <v>81</v>
      </c>
      <c r="AY790" s="254" t="s">
        <v>139</v>
      </c>
    </row>
    <row r="791" s="13" customFormat="1">
      <c r="A791" s="13"/>
      <c r="B791" s="233"/>
      <c r="C791" s="234"/>
      <c r="D791" s="235" t="s">
        <v>148</v>
      </c>
      <c r="E791" s="236" t="s">
        <v>1</v>
      </c>
      <c r="F791" s="237" t="s">
        <v>1201</v>
      </c>
      <c r="G791" s="234"/>
      <c r="H791" s="236" t="s">
        <v>1</v>
      </c>
      <c r="I791" s="238"/>
      <c r="J791" s="234"/>
      <c r="K791" s="234"/>
      <c r="L791" s="239"/>
      <c r="M791" s="240"/>
      <c r="N791" s="241"/>
      <c r="O791" s="241"/>
      <c r="P791" s="241"/>
      <c r="Q791" s="241"/>
      <c r="R791" s="241"/>
      <c r="S791" s="241"/>
      <c r="T791" s="242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T791" s="243" t="s">
        <v>148</v>
      </c>
      <c r="AU791" s="243" t="s">
        <v>91</v>
      </c>
      <c r="AV791" s="13" t="s">
        <v>89</v>
      </c>
      <c r="AW791" s="13" t="s">
        <v>36</v>
      </c>
      <c r="AX791" s="13" t="s">
        <v>81</v>
      </c>
      <c r="AY791" s="243" t="s">
        <v>139</v>
      </c>
    </row>
    <row r="792" s="14" customFormat="1">
      <c r="A792" s="14"/>
      <c r="B792" s="244"/>
      <c r="C792" s="245"/>
      <c r="D792" s="235" t="s">
        <v>148</v>
      </c>
      <c r="E792" s="246" t="s">
        <v>1</v>
      </c>
      <c r="F792" s="247" t="s">
        <v>1216</v>
      </c>
      <c r="G792" s="245"/>
      <c r="H792" s="248">
        <v>1</v>
      </c>
      <c r="I792" s="249"/>
      <c r="J792" s="245"/>
      <c r="K792" s="245"/>
      <c r="L792" s="250"/>
      <c r="M792" s="251"/>
      <c r="N792" s="252"/>
      <c r="O792" s="252"/>
      <c r="P792" s="252"/>
      <c r="Q792" s="252"/>
      <c r="R792" s="252"/>
      <c r="S792" s="252"/>
      <c r="T792" s="253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T792" s="254" t="s">
        <v>148</v>
      </c>
      <c r="AU792" s="254" t="s">
        <v>91</v>
      </c>
      <c r="AV792" s="14" t="s">
        <v>91</v>
      </c>
      <c r="AW792" s="14" t="s">
        <v>36</v>
      </c>
      <c r="AX792" s="14" t="s">
        <v>81</v>
      </c>
      <c r="AY792" s="254" t="s">
        <v>139</v>
      </c>
    </row>
    <row r="793" s="13" customFormat="1">
      <c r="A793" s="13"/>
      <c r="B793" s="233"/>
      <c r="C793" s="234"/>
      <c r="D793" s="235" t="s">
        <v>148</v>
      </c>
      <c r="E793" s="236" t="s">
        <v>1</v>
      </c>
      <c r="F793" s="237" t="s">
        <v>1204</v>
      </c>
      <c r="G793" s="234"/>
      <c r="H793" s="236" t="s">
        <v>1</v>
      </c>
      <c r="I793" s="238"/>
      <c r="J793" s="234"/>
      <c r="K793" s="234"/>
      <c r="L793" s="239"/>
      <c r="M793" s="240"/>
      <c r="N793" s="241"/>
      <c r="O793" s="241"/>
      <c r="P793" s="241"/>
      <c r="Q793" s="241"/>
      <c r="R793" s="241"/>
      <c r="S793" s="241"/>
      <c r="T793" s="242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T793" s="243" t="s">
        <v>148</v>
      </c>
      <c r="AU793" s="243" t="s">
        <v>91</v>
      </c>
      <c r="AV793" s="13" t="s">
        <v>89</v>
      </c>
      <c r="AW793" s="13" t="s">
        <v>36</v>
      </c>
      <c r="AX793" s="13" t="s">
        <v>81</v>
      </c>
      <c r="AY793" s="243" t="s">
        <v>139</v>
      </c>
    </row>
    <row r="794" s="14" customFormat="1">
      <c r="A794" s="14"/>
      <c r="B794" s="244"/>
      <c r="C794" s="245"/>
      <c r="D794" s="235" t="s">
        <v>148</v>
      </c>
      <c r="E794" s="246" t="s">
        <v>1</v>
      </c>
      <c r="F794" s="247" t="s">
        <v>1216</v>
      </c>
      <c r="G794" s="245"/>
      <c r="H794" s="248">
        <v>1</v>
      </c>
      <c r="I794" s="249"/>
      <c r="J794" s="245"/>
      <c r="K794" s="245"/>
      <c r="L794" s="250"/>
      <c r="M794" s="251"/>
      <c r="N794" s="252"/>
      <c r="O794" s="252"/>
      <c r="P794" s="252"/>
      <c r="Q794" s="252"/>
      <c r="R794" s="252"/>
      <c r="S794" s="252"/>
      <c r="T794" s="253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T794" s="254" t="s">
        <v>148</v>
      </c>
      <c r="AU794" s="254" t="s">
        <v>91</v>
      </c>
      <c r="AV794" s="14" t="s">
        <v>91</v>
      </c>
      <c r="AW794" s="14" t="s">
        <v>36</v>
      </c>
      <c r="AX794" s="14" t="s">
        <v>81</v>
      </c>
      <c r="AY794" s="254" t="s">
        <v>139</v>
      </c>
    </row>
    <row r="795" s="13" customFormat="1">
      <c r="A795" s="13"/>
      <c r="B795" s="233"/>
      <c r="C795" s="234"/>
      <c r="D795" s="235" t="s">
        <v>148</v>
      </c>
      <c r="E795" s="236" t="s">
        <v>1</v>
      </c>
      <c r="F795" s="237" t="s">
        <v>1207</v>
      </c>
      <c r="G795" s="234"/>
      <c r="H795" s="236" t="s">
        <v>1</v>
      </c>
      <c r="I795" s="238"/>
      <c r="J795" s="234"/>
      <c r="K795" s="234"/>
      <c r="L795" s="239"/>
      <c r="M795" s="240"/>
      <c r="N795" s="241"/>
      <c r="O795" s="241"/>
      <c r="P795" s="241"/>
      <c r="Q795" s="241"/>
      <c r="R795" s="241"/>
      <c r="S795" s="241"/>
      <c r="T795" s="242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T795" s="243" t="s">
        <v>148</v>
      </c>
      <c r="AU795" s="243" t="s">
        <v>91</v>
      </c>
      <c r="AV795" s="13" t="s">
        <v>89</v>
      </c>
      <c r="AW795" s="13" t="s">
        <v>36</v>
      </c>
      <c r="AX795" s="13" t="s">
        <v>81</v>
      </c>
      <c r="AY795" s="243" t="s">
        <v>139</v>
      </c>
    </row>
    <row r="796" s="14" customFormat="1">
      <c r="A796" s="14"/>
      <c r="B796" s="244"/>
      <c r="C796" s="245"/>
      <c r="D796" s="235" t="s">
        <v>148</v>
      </c>
      <c r="E796" s="246" t="s">
        <v>1</v>
      </c>
      <c r="F796" s="247" t="s">
        <v>1216</v>
      </c>
      <c r="G796" s="245"/>
      <c r="H796" s="248">
        <v>1</v>
      </c>
      <c r="I796" s="249"/>
      <c r="J796" s="245"/>
      <c r="K796" s="245"/>
      <c r="L796" s="250"/>
      <c r="M796" s="251"/>
      <c r="N796" s="252"/>
      <c r="O796" s="252"/>
      <c r="P796" s="252"/>
      <c r="Q796" s="252"/>
      <c r="R796" s="252"/>
      <c r="S796" s="252"/>
      <c r="T796" s="253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T796" s="254" t="s">
        <v>148</v>
      </c>
      <c r="AU796" s="254" t="s">
        <v>91</v>
      </c>
      <c r="AV796" s="14" t="s">
        <v>91</v>
      </c>
      <c r="AW796" s="14" t="s">
        <v>36</v>
      </c>
      <c r="AX796" s="14" t="s">
        <v>81</v>
      </c>
      <c r="AY796" s="254" t="s">
        <v>139</v>
      </c>
    </row>
    <row r="797" s="16" customFormat="1">
      <c r="A797" s="16"/>
      <c r="B797" s="266"/>
      <c r="C797" s="267"/>
      <c r="D797" s="235" t="s">
        <v>148</v>
      </c>
      <c r="E797" s="268" t="s">
        <v>1</v>
      </c>
      <c r="F797" s="269" t="s">
        <v>253</v>
      </c>
      <c r="G797" s="267"/>
      <c r="H797" s="270">
        <v>9</v>
      </c>
      <c r="I797" s="271"/>
      <c r="J797" s="267"/>
      <c r="K797" s="267"/>
      <c r="L797" s="272"/>
      <c r="M797" s="273"/>
      <c r="N797" s="274"/>
      <c r="O797" s="274"/>
      <c r="P797" s="274"/>
      <c r="Q797" s="274"/>
      <c r="R797" s="274"/>
      <c r="S797" s="274"/>
      <c r="T797" s="275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T797" s="276" t="s">
        <v>148</v>
      </c>
      <c r="AU797" s="276" t="s">
        <v>91</v>
      </c>
      <c r="AV797" s="16" t="s">
        <v>157</v>
      </c>
      <c r="AW797" s="16" t="s">
        <v>36</v>
      </c>
      <c r="AX797" s="16" t="s">
        <v>81</v>
      </c>
      <c r="AY797" s="276" t="s">
        <v>139</v>
      </c>
    </row>
    <row r="798" s="15" customFormat="1">
      <c r="A798" s="15"/>
      <c r="B798" s="255"/>
      <c r="C798" s="256"/>
      <c r="D798" s="235" t="s">
        <v>148</v>
      </c>
      <c r="E798" s="257" t="s">
        <v>1</v>
      </c>
      <c r="F798" s="258" t="s">
        <v>151</v>
      </c>
      <c r="G798" s="256"/>
      <c r="H798" s="259">
        <v>15.699999999999999</v>
      </c>
      <c r="I798" s="260"/>
      <c r="J798" s="256"/>
      <c r="K798" s="256"/>
      <c r="L798" s="261"/>
      <c r="M798" s="262"/>
      <c r="N798" s="263"/>
      <c r="O798" s="263"/>
      <c r="P798" s="263"/>
      <c r="Q798" s="263"/>
      <c r="R798" s="263"/>
      <c r="S798" s="263"/>
      <c r="T798" s="264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T798" s="265" t="s">
        <v>148</v>
      </c>
      <c r="AU798" s="265" t="s">
        <v>91</v>
      </c>
      <c r="AV798" s="15" t="s">
        <v>146</v>
      </c>
      <c r="AW798" s="15" t="s">
        <v>36</v>
      </c>
      <c r="AX798" s="15" t="s">
        <v>89</v>
      </c>
      <c r="AY798" s="265" t="s">
        <v>139</v>
      </c>
    </row>
    <row r="799" s="2" customFormat="1" ht="16.5" customHeight="1">
      <c r="A799" s="40"/>
      <c r="B799" s="41"/>
      <c r="C799" s="281" t="s">
        <v>570</v>
      </c>
      <c r="D799" s="281" t="s">
        <v>317</v>
      </c>
      <c r="E799" s="282" t="s">
        <v>1335</v>
      </c>
      <c r="F799" s="283" t="s">
        <v>1336</v>
      </c>
      <c r="G799" s="284" t="s">
        <v>160</v>
      </c>
      <c r="H799" s="285">
        <v>3.2029999999999998</v>
      </c>
      <c r="I799" s="286"/>
      <c r="J799" s="287">
        <f>ROUND(I799*H799,2)</f>
        <v>0</v>
      </c>
      <c r="K799" s="283" t="s">
        <v>145</v>
      </c>
      <c r="L799" s="288"/>
      <c r="M799" s="289" t="s">
        <v>1</v>
      </c>
      <c r="N799" s="290" t="s">
        <v>46</v>
      </c>
      <c r="O799" s="93"/>
      <c r="P799" s="229">
        <f>O799*H799</f>
        <v>0</v>
      </c>
      <c r="Q799" s="229">
        <v>0.056120000000000003</v>
      </c>
      <c r="R799" s="229">
        <f>Q799*H799</f>
        <v>0.17975236</v>
      </c>
      <c r="S799" s="229">
        <v>0</v>
      </c>
      <c r="T799" s="230">
        <f>S799*H799</f>
        <v>0</v>
      </c>
      <c r="U799" s="40"/>
      <c r="V799" s="40"/>
      <c r="W799" s="40"/>
      <c r="X799" s="40"/>
      <c r="Y799" s="40"/>
      <c r="Z799" s="40"/>
      <c r="AA799" s="40"/>
      <c r="AB799" s="40"/>
      <c r="AC799" s="40"/>
      <c r="AD799" s="40"/>
      <c r="AE799" s="40"/>
      <c r="AR799" s="231" t="s">
        <v>200</v>
      </c>
      <c r="AT799" s="231" t="s">
        <v>317</v>
      </c>
      <c r="AU799" s="231" t="s">
        <v>91</v>
      </c>
      <c r="AY799" s="19" t="s">
        <v>139</v>
      </c>
      <c r="BE799" s="232">
        <f>IF(N799="základní",J799,0)</f>
        <v>0</v>
      </c>
      <c r="BF799" s="232">
        <f>IF(N799="snížená",J799,0)</f>
        <v>0</v>
      </c>
      <c r="BG799" s="232">
        <f>IF(N799="zákl. přenesená",J799,0)</f>
        <v>0</v>
      </c>
      <c r="BH799" s="232">
        <f>IF(N799="sníž. přenesená",J799,0)</f>
        <v>0</v>
      </c>
      <c r="BI799" s="232">
        <f>IF(N799="nulová",J799,0)</f>
        <v>0</v>
      </c>
      <c r="BJ799" s="19" t="s">
        <v>89</v>
      </c>
      <c r="BK799" s="232">
        <f>ROUND(I799*H799,2)</f>
        <v>0</v>
      </c>
      <c r="BL799" s="19" t="s">
        <v>146</v>
      </c>
      <c r="BM799" s="231" t="s">
        <v>1337</v>
      </c>
    </row>
    <row r="800" s="13" customFormat="1">
      <c r="A800" s="13"/>
      <c r="B800" s="233"/>
      <c r="C800" s="234"/>
      <c r="D800" s="235" t="s">
        <v>148</v>
      </c>
      <c r="E800" s="236" t="s">
        <v>1</v>
      </c>
      <c r="F800" s="237" t="s">
        <v>1226</v>
      </c>
      <c r="G800" s="234"/>
      <c r="H800" s="236" t="s">
        <v>1</v>
      </c>
      <c r="I800" s="238"/>
      <c r="J800" s="234"/>
      <c r="K800" s="234"/>
      <c r="L800" s="239"/>
      <c r="M800" s="240"/>
      <c r="N800" s="241"/>
      <c r="O800" s="241"/>
      <c r="P800" s="241"/>
      <c r="Q800" s="241"/>
      <c r="R800" s="241"/>
      <c r="S800" s="241"/>
      <c r="T800" s="242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T800" s="243" t="s">
        <v>148</v>
      </c>
      <c r="AU800" s="243" t="s">
        <v>91</v>
      </c>
      <c r="AV800" s="13" t="s">
        <v>89</v>
      </c>
      <c r="AW800" s="13" t="s">
        <v>36</v>
      </c>
      <c r="AX800" s="13" t="s">
        <v>81</v>
      </c>
      <c r="AY800" s="243" t="s">
        <v>139</v>
      </c>
    </row>
    <row r="801" s="14" customFormat="1">
      <c r="A801" s="14"/>
      <c r="B801" s="244"/>
      <c r="C801" s="245"/>
      <c r="D801" s="235" t="s">
        <v>148</v>
      </c>
      <c r="E801" s="246" t="s">
        <v>1</v>
      </c>
      <c r="F801" s="247" t="s">
        <v>1338</v>
      </c>
      <c r="G801" s="245"/>
      <c r="H801" s="248">
        <v>3.1400000000000001</v>
      </c>
      <c r="I801" s="249"/>
      <c r="J801" s="245"/>
      <c r="K801" s="245"/>
      <c r="L801" s="250"/>
      <c r="M801" s="251"/>
      <c r="N801" s="252"/>
      <c r="O801" s="252"/>
      <c r="P801" s="252"/>
      <c r="Q801" s="252"/>
      <c r="R801" s="252"/>
      <c r="S801" s="252"/>
      <c r="T801" s="253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T801" s="254" t="s">
        <v>148</v>
      </c>
      <c r="AU801" s="254" t="s">
        <v>91</v>
      </c>
      <c r="AV801" s="14" t="s">
        <v>91</v>
      </c>
      <c r="AW801" s="14" t="s">
        <v>36</v>
      </c>
      <c r="AX801" s="14" t="s">
        <v>81</v>
      </c>
      <c r="AY801" s="254" t="s">
        <v>139</v>
      </c>
    </row>
    <row r="802" s="15" customFormat="1">
      <c r="A802" s="15"/>
      <c r="B802" s="255"/>
      <c r="C802" s="256"/>
      <c r="D802" s="235" t="s">
        <v>148</v>
      </c>
      <c r="E802" s="257" t="s">
        <v>1</v>
      </c>
      <c r="F802" s="258" t="s">
        <v>151</v>
      </c>
      <c r="G802" s="256"/>
      <c r="H802" s="259">
        <v>3.1400000000000001</v>
      </c>
      <c r="I802" s="260"/>
      <c r="J802" s="256"/>
      <c r="K802" s="256"/>
      <c r="L802" s="261"/>
      <c r="M802" s="262"/>
      <c r="N802" s="263"/>
      <c r="O802" s="263"/>
      <c r="P802" s="263"/>
      <c r="Q802" s="263"/>
      <c r="R802" s="263"/>
      <c r="S802" s="263"/>
      <c r="T802" s="264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T802" s="265" t="s">
        <v>148</v>
      </c>
      <c r="AU802" s="265" t="s">
        <v>91</v>
      </c>
      <c r="AV802" s="15" t="s">
        <v>146</v>
      </c>
      <c r="AW802" s="15" t="s">
        <v>36</v>
      </c>
      <c r="AX802" s="15" t="s">
        <v>89</v>
      </c>
      <c r="AY802" s="265" t="s">
        <v>139</v>
      </c>
    </row>
    <row r="803" s="14" customFormat="1">
      <c r="A803" s="14"/>
      <c r="B803" s="244"/>
      <c r="C803" s="245"/>
      <c r="D803" s="235" t="s">
        <v>148</v>
      </c>
      <c r="E803" s="245"/>
      <c r="F803" s="247" t="s">
        <v>1339</v>
      </c>
      <c r="G803" s="245"/>
      <c r="H803" s="248">
        <v>3.2029999999999998</v>
      </c>
      <c r="I803" s="249"/>
      <c r="J803" s="245"/>
      <c r="K803" s="245"/>
      <c r="L803" s="250"/>
      <c r="M803" s="251"/>
      <c r="N803" s="252"/>
      <c r="O803" s="252"/>
      <c r="P803" s="252"/>
      <c r="Q803" s="252"/>
      <c r="R803" s="252"/>
      <c r="S803" s="252"/>
      <c r="T803" s="253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T803" s="254" t="s">
        <v>148</v>
      </c>
      <c r="AU803" s="254" t="s">
        <v>91</v>
      </c>
      <c r="AV803" s="14" t="s">
        <v>91</v>
      </c>
      <c r="AW803" s="14" t="s">
        <v>4</v>
      </c>
      <c r="AX803" s="14" t="s">
        <v>89</v>
      </c>
      <c r="AY803" s="254" t="s">
        <v>139</v>
      </c>
    </row>
    <row r="804" s="12" customFormat="1" ht="22.8" customHeight="1">
      <c r="A804" s="12"/>
      <c r="B804" s="204"/>
      <c r="C804" s="205"/>
      <c r="D804" s="206" t="s">
        <v>80</v>
      </c>
      <c r="E804" s="218" t="s">
        <v>200</v>
      </c>
      <c r="F804" s="218" t="s">
        <v>448</v>
      </c>
      <c r="G804" s="205"/>
      <c r="H804" s="205"/>
      <c r="I804" s="208"/>
      <c r="J804" s="219">
        <f>BK804</f>
        <v>0</v>
      </c>
      <c r="K804" s="205"/>
      <c r="L804" s="210"/>
      <c r="M804" s="211"/>
      <c r="N804" s="212"/>
      <c r="O804" s="212"/>
      <c r="P804" s="213">
        <f>SUM(P805:P1350)</f>
        <v>0</v>
      </c>
      <c r="Q804" s="212"/>
      <c r="R804" s="213">
        <f>SUM(R805:R1350)</f>
        <v>3.0972039499999995</v>
      </c>
      <c r="S804" s="212"/>
      <c r="T804" s="214">
        <f>SUM(T805:T1350)</f>
        <v>0</v>
      </c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R804" s="215" t="s">
        <v>89</v>
      </c>
      <c r="AT804" s="216" t="s">
        <v>80</v>
      </c>
      <c r="AU804" s="216" t="s">
        <v>89</v>
      </c>
      <c r="AY804" s="215" t="s">
        <v>139</v>
      </c>
      <c r="BK804" s="217">
        <f>SUM(BK805:BK1350)</f>
        <v>0</v>
      </c>
    </row>
    <row r="805" s="2" customFormat="1" ht="24.15" customHeight="1">
      <c r="A805" s="40"/>
      <c r="B805" s="41"/>
      <c r="C805" s="220" t="s">
        <v>576</v>
      </c>
      <c r="D805" s="220" t="s">
        <v>141</v>
      </c>
      <c r="E805" s="221" t="s">
        <v>465</v>
      </c>
      <c r="F805" s="222" t="s">
        <v>466</v>
      </c>
      <c r="G805" s="223" t="s">
        <v>160</v>
      </c>
      <c r="H805" s="224">
        <v>3.6600000000000001</v>
      </c>
      <c r="I805" s="225"/>
      <c r="J805" s="226">
        <f>ROUND(I805*H805,2)</f>
        <v>0</v>
      </c>
      <c r="K805" s="222" t="s">
        <v>145</v>
      </c>
      <c r="L805" s="46"/>
      <c r="M805" s="227" t="s">
        <v>1</v>
      </c>
      <c r="N805" s="228" t="s">
        <v>46</v>
      </c>
      <c r="O805" s="93"/>
      <c r="P805" s="229">
        <f>O805*H805</f>
        <v>0</v>
      </c>
      <c r="Q805" s="229">
        <v>0</v>
      </c>
      <c r="R805" s="229">
        <f>Q805*H805</f>
        <v>0</v>
      </c>
      <c r="S805" s="229">
        <v>0</v>
      </c>
      <c r="T805" s="230">
        <f>S805*H805</f>
        <v>0</v>
      </c>
      <c r="U805" s="40"/>
      <c r="V805" s="40"/>
      <c r="W805" s="40"/>
      <c r="X805" s="40"/>
      <c r="Y805" s="40"/>
      <c r="Z805" s="40"/>
      <c r="AA805" s="40"/>
      <c r="AB805" s="40"/>
      <c r="AC805" s="40"/>
      <c r="AD805" s="40"/>
      <c r="AE805" s="40"/>
      <c r="AR805" s="231" t="s">
        <v>146</v>
      </c>
      <c r="AT805" s="231" t="s">
        <v>141</v>
      </c>
      <c r="AU805" s="231" t="s">
        <v>91</v>
      </c>
      <c r="AY805" s="19" t="s">
        <v>139</v>
      </c>
      <c r="BE805" s="232">
        <f>IF(N805="základní",J805,0)</f>
        <v>0</v>
      </c>
      <c r="BF805" s="232">
        <f>IF(N805="snížená",J805,0)</f>
        <v>0</v>
      </c>
      <c r="BG805" s="232">
        <f>IF(N805="zákl. přenesená",J805,0)</f>
        <v>0</v>
      </c>
      <c r="BH805" s="232">
        <f>IF(N805="sníž. přenesená",J805,0)</f>
        <v>0</v>
      </c>
      <c r="BI805" s="232">
        <f>IF(N805="nulová",J805,0)</f>
        <v>0</v>
      </c>
      <c r="BJ805" s="19" t="s">
        <v>89</v>
      </c>
      <c r="BK805" s="232">
        <f>ROUND(I805*H805,2)</f>
        <v>0</v>
      </c>
      <c r="BL805" s="19" t="s">
        <v>146</v>
      </c>
      <c r="BM805" s="231" t="s">
        <v>1340</v>
      </c>
    </row>
    <row r="806" s="13" customFormat="1">
      <c r="A806" s="13"/>
      <c r="B806" s="233"/>
      <c r="C806" s="234"/>
      <c r="D806" s="235" t="s">
        <v>148</v>
      </c>
      <c r="E806" s="236" t="s">
        <v>1</v>
      </c>
      <c r="F806" s="237" t="s">
        <v>453</v>
      </c>
      <c r="G806" s="234"/>
      <c r="H806" s="236" t="s">
        <v>1</v>
      </c>
      <c r="I806" s="238"/>
      <c r="J806" s="234"/>
      <c r="K806" s="234"/>
      <c r="L806" s="239"/>
      <c r="M806" s="240"/>
      <c r="N806" s="241"/>
      <c r="O806" s="241"/>
      <c r="P806" s="241"/>
      <c r="Q806" s="241"/>
      <c r="R806" s="241"/>
      <c r="S806" s="241"/>
      <c r="T806" s="242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T806" s="243" t="s">
        <v>148</v>
      </c>
      <c r="AU806" s="243" t="s">
        <v>91</v>
      </c>
      <c r="AV806" s="13" t="s">
        <v>89</v>
      </c>
      <c r="AW806" s="13" t="s">
        <v>36</v>
      </c>
      <c r="AX806" s="13" t="s">
        <v>81</v>
      </c>
      <c r="AY806" s="243" t="s">
        <v>139</v>
      </c>
    </row>
    <row r="807" s="14" customFormat="1">
      <c r="A807" s="14"/>
      <c r="B807" s="244"/>
      <c r="C807" s="245"/>
      <c r="D807" s="235" t="s">
        <v>148</v>
      </c>
      <c r="E807" s="246" t="s">
        <v>1</v>
      </c>
      <c r="F807" s="247" t="s">
        <v>1341</v>
      </c>
      <c r="G807" s="245"/>
      <c r="H807" s="248">
        <v>3.6600000000000001</v>
      </c>
      <c r="I807" s="249"/>
      <c r="J807" s="245"/>
      <c r="K807" s="245"/>
      <c r="L807" s="250"/>
      <c r="M807" s="251"/>
      <c r="N807" s="252"/>
      <c r="O807" s="252"/>
      <c r="P807" s="252"/>
      <c r="Q807" s="252"/>
      <c r="R807" s="252"/>
      <c r="S807" s="252"/>
      <c r="T807" s="253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T807" s="254" t="s">
        <v>148</v>
      </c>
      <c r="AU807" s="254" t="s">
        <v>91</v>
      </c>
      <c r="AV807" s="14" t="s">
        <v>91</v>
      </c>
      <c r="AW807" s="14" t="s">
        <v>36</v>
      </c>
      <c r="AX807" s="14" t="s">
        <v>81</v>
      </c>
      <c r="AY807" s="254" t="s">
        <v>139</v>
      </c>
    </row>
    <row r="808" s="15" customFormat="1">
      <c r="A808" s="15"/>
      <c r="B808" s="255"/>
      <c r="C808" s="256"/>
      <c r="D808" s="235" t="s">
        <v>148</v>
      </c>
      <c r="E808" s="257" t="s">
        <v>1</v>
      </c>
      <c r="F808" s="258" t="s">
        <v>151</v>
      </c>
      <c r="G808" s="256"/>
      <c r="H808" s="259">
        <v>3.6600000000000001</v>
      </c>
      <c r="I808" s="260"/>
      <c r="J808" s="256"/>
      <c r="K808" s="256"/>
      <c r="L808" s="261"/>
      <c r="M808" s="262"/>
      <c r="N808" s="263"/>
      <c r="O808" s="263"/>
      <c r="P808" s="263"/>
      <c r="Q808" s="263"/>
      <c r="R808" s="263"/>
      <c r="S808" s="263"/>
      <c r="T808" s="264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  <c r="AT808" s="265" t="s">
        <v>148</v>
      </c>
      <c r="AU808" s="265" t="s">
        <v>91</v>
      </c>
      <c r="AV808" s="15" t="s">
        <v>146</v>
      </c>
      <c r="AW808" s="15" t="s">
        <v>36</v>
      </c>
      <c r="AX808" s="15" t="s">
        <v>89</v>
      </c>
      <c r="AY808" s="265" t="s">
        <v>139</v>
      </c>
    </row>
    <row r="809" s="2" customFormat="1" ht="44.25" customHeight="1">
      <c r="A809" s="40"/>
      <c r="B809" s="41"/>
      <c r="C809" s="281" t="s">
        <v>581</v>
      </c>
      <c r="D809" s="281" t="s">
        <v>317</v>
      </c>
      <c r="E809" s="282" t="s">
        <v>470</v>
      </c>
      <c r="F809" s="283" t="s">
        <v>471</v>
      </c>
      <c r="G809" s="284" t="s">
        <v>160</v>
      </c>
      <c r="H809" s="285">
        <v>3.6970000000000001</v>
      </c>
      <c r="I809" s="286"/>
      <c r="J809" s="287">
        <f>ROUND(I809*H809,2)</f>
        <v>0</v>
      </c>
      <c r="K809" s="283" t="s">
        <v>145</v>
      </c>
      <c r="L809" s="288"/>
      <c r="M809" s="289" t="s">
        <v>1</v>
      </c>
      <c r="N809" s="290" t="s">
        <v>46</v>
      </c>
      <c r="O809" s="93"/>
      <c r="P809" s="229">
        <f>O809*H809</f>
        <v>0</v>
      </c>
      <c r="Q809" s="229">
        <v>0.014930000000000001</v>
      </c>
      <c r="R809" s="229">
        <f>Q809*H809</f>
        <v>0.055196210000000002</v>
      </c>
      <c r="S809" s="229">
        <v>0</v>
      </c>
      <c r="T809" s="230">
        <f>S809*H809</f>
        <v>0</v>
      </c>
      <c r="U809" s="40"/>
      <c r="V809" s="40"/>
      <c r="W809" s="40"/>
      <c r="X809" s="40"/>
      <c r="Y809" s="40"/>
      <c r="Z809" s="40"/>
      <c r="AA809" s="40"/>
      <c r="AB809" s="40"/>
      <c r="AC809" s="40"/>
      <c r="AD809" s="40"/>
      <c r="AE809" s="40"/>
      <c r="AR809" s="231" t="s">
        <v>200</v>
      </c>
      <c r="AT809" s="231" t="s">
        <v>317</v>
      </c>
      <c r="AU809" s="231" t="s">
        <v>91</v>
      </c>
      <c r="AY809" s="19" t="s">
        <v>139</v>
      </c>
      <c r="BE809" s="232">
        <f>IF(N809="základní",J809,0)</f>
        <v>0</v>
      </c>
      <c r="BF809" s="232">
        <f>IF(N809="snížená",J809,0)</f>
        <v>0</v>
      </c>
      <c r="BG809" s="232">
        <f>IF(N809="zákl. přenesená",J809,0)</f>
        <v>0</v>
      </c>
      <c r="BH809" s="232">
        <f>IF(N809="sníž. přenesená",J809,0)</f>
        <v>0</v>
      </c>
      <c r="BI809" s="232">
        <f>IF(N809="nulová",J809,0)</f>
        <v>0</v>
      </c>
      <c r="BJ809" s="19" t="s">
        <v>89</v>
      </c>
      <c r="BK809" s="232">
        <f>ROUND(I809*H809,2)</f>
        <v>0</v>
      </c>
      <c r="BL809" s="19" t="s">
        <v>146</v>
      </c>
      <c r="BM809" s="231" t="s">
        <v>1342</v>
      </c>
    </row>
    <row r="810" s="2" customFormat="1">
      <c r="A810" s="40"/>
      <c r="B810" s="41"/>
      <c r="C810" s="42"/>
      <c r="D810" s="235" t="s">
        <v>306</v>
      </c>
      <c r="E810" s="42"/>
      <c r="F810" s="277" t="s">
        <v>460</v>
      </c>
      <c r="G810" s="42"/>
      <c r="H810" s="42"/>
      <c r="I810" s="278"/>
      <c r="J810" s="42"/>
      <c r="K810" s="42"/>
      <c r="L810" s="46"/>
      <c r="M810" s="279"/>
      <c r="N810" s="280"/>
      <c r="O810" s="93"/>
      <c r="P810" s="93"/>
      <c r="Q810" s="93"/>
      <c r="R810" s="93"/>
      <c r="S810" s="93"/>
      <c r="T810" s="94"/>
      <c r="U810" s="40"/>
      <c r="V810" s="40"/>
      <c r="W810" s="40"/>
      <c r="X810" s="40"/>
      <c r="Y810" s="40"/>
      <c r="Z810" s="40"/>
      <c r="AA810" s="40"/>
      <c r="AB810" s="40"/>
      <c r="AC810" s="40"/>
      <c r="AD810" s="40"/>
      <c r="AE810" s="40"/>
      <c r="AT810" s="19" t="s">
        <v>306</v>
      </c>
      <c r="AU810" s="19" t="s">
        <v>91</v>
      </c>
    </row>
    <row r="811" s="13" customFormat="1">
      <c r="A811" s="13"/>
      <c r="B811" s="233"/>
      <c r="C811" s="234"/>
      <c r="D811" s="235" t="s">
        <v>148</v>
      </c>
      <c r="E811" s="236" t="s">
        <v>1</v>
      </c>
      <c r="F811" s="237" t="s">
        <v>453</v>
      </c>
      <c r="G811" s="234"/>
      <c r="H811" s="236" t="s">
        <v>1</v>
      </c>
      <c r="I811" s="238"/>
      <c r="J811" s="234"/>
      <c r="K811" s="234"/>
      <c r="L811" s="239"/>
      <c r="M811" s="240"/>
      <c r="N811" s="241"/>
      <c r="O811" s="241"/>
      <c r="P811" s="241"/>
      <c r="Q811" s="241"/>
      <c r="R811" s="241"/>
      <c r="S811" s="241"/>
      <c r="T811" s="242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T811" s="243" t="s">
        <v>148</v>
      </c>
      <c r="AU811" s="243" t="s">
        <v>91</v>
      </c>
      <c r="AV811" s="13" t="s">
        <v>89</v>
      </c>
      <c r="AW811" s="13" t="s">
        <v>36</v>
      </c>
      <c r="AX811" s="13" t="s">
        <v>81</v>
      </c>
      <c r="AY811" s="243" t="s">
        <v>139</v>
      </c>
    </row>
    <row r="812" s="14" customFormat="1">
      <c r="A812" s="14"/>
      <c r="B812" s="244"/>
      <c r="C812" s="245"/>
      <c r="D812" s="235" t="s">
        <v>148</v>
      </c>
      <c r="E812" s="246" t="s">
        <v>1</v>
      </c>
      <c r="F812" s="247" t="s">
        <v>1343</v>
      </c>
      <c r="G812" s="245"/>
      <c r="H812" s="248">
        <v>3.6970000000000001</v>
      </c>
      <c r="I812" s="249"/>
      <c r="J812" s="245"/>
      <c r="K812" s="245"/>
      <c r="L812" s="250"/>
      <c r="M812" s="251"/>
      <c r="N812" s="252"/>
      <c r="O812" s="252"/>
      <c r="P812" s="252"/>
      <c r="Q812" s="252"/>
      <c r="R812" s="252"/>
      <c r="S812" s="252"/>
      <c r="T812" s="253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T812" s="254" t="s">
        <v>148</v>
      </c>
      <c r="AU812" s="254" t="s">
        <v>91</v>
      </c>
      <c r="AV812" s="14" t="s">
        <v>91</v>
      </c>
      <c r="AW812" s="14" t="s">
        <v>36</v>
      </c>
      <c r="AX812" s="14" t="s">
        <v>81</v>
      </c>
      <c r="AY812" s="254" t="s">
        <v>139</v>
      </c>
    </row>
    <row r="813" s="15" customFormat="1">
      <c r="A813" s="15"/>
      <c r="B813" s="255"/>
      <c r="C813" s="256"/>
      <c r="D813" s="235" t="s">
        <v>148</v>
      </c>
      <c r="E813" s="257" t="s">
        <v>1</v>
      </c>
      <c r="F813" s="258" t="s">
        <v>151</v>
      </c>
      <c r="G813" s="256"/>
      <c r="H813" s="259">
        <v>3.6970000000000001</v>
      </c>
      <c r="I813" s="260"/>
      <c r="J813" s="256"/>
      <c r="K813" s="256"/>
      <c r="L813" s="261"/>
      <c r="M813" s="262"/>
      <c r="N813" s="263"/>
      <c r="O813" s="263"/>
      <c r="P813" s="263"/>
      <c r="Q813" s="263"/>
      <c r="R813" s="263"/>
      <c r="S813" s="263"/>
      <c r="T813" s="264"/>
      <c r="U813" s="15"/>
      <c r="V813" s="15"/>
      <c r="W813" s="15"/>
      <c r="X813" s="15"/>
      <c r="Y813" s="15"/>
      <c r="Z813" s="15"/>
      <c r="AA813" s="15"/>
      <c r="AB813" s="15"/>
      <c r="AC813" s="15"/>
      <c r="AD813" s="15"/>
      <c r="AE813" s="15"/>
      <c r="AT813" s="265" t="s">
        <v>148</v>
      </c>
      <c r="AU813" s="265" t="s">
        <v>91</v>
      </c>
      <c r="AV813" s="15" t="s">
        <v>146</v>
      </c>
      <c r="AW813" s="15" t="s">
        <v>36</v>
      </c>
      <c r="AX813" s="15" t="s">
        <v>89</v>
      </c>
      <c r="AY813" s="265" t="s">
        <v>139</v>
      </c>
    </row>
    <row r="814" s="2" customFormat="1" ht="24.15" customHeight="1">
      <c r="A814" s="40"/>
      <c r="B814" s="41"/>
      <c r="C814" s="220" t="s">
        <v>585</v>
      </c>
      <c r="D814" s="220" t="s">
        <v>141</v>
      </c>
      <c r="E814" s="221" t="s">
        <v>485</v>
      </c>
      <c r="F814" s="222" t="s">
        <v>486</v>
      </c>
      <c r="G814" s="223" t="s">
        <v>160</v>
      </c>
      <c r="H814" s="224">
        <v>22.690000000000001</v>
      </c>
      <c r="I814" s="225"/>
      <c r="J814" s="226">
        <f>ROUND(I814*H814,2)</f>
        <v>0</v>
      </c>
      <c r="K814" s="222" t="s">
        <v>145</v>
      </c>
      <c r="L814" s="46"/>
      <c r="M814" s="227" t="s">
        <v>1</v>
      </c>
      <c r="N814" s="228" t="s">
        <v>46</v>
      </c>
      <c r="O814" s="93"/>
      <c r="P814" s="229">
        <f>O814*H814</f>
        <v>0</v>
      </c>
      <c r="Q814" s="229">
        <v>0</v>
      </c>
      <c r="R814" s="229">
        <f>Q814*H814</f>
        <v>0</v>
      </c>
      <c r="S814" s="229">
        <v>0</v>
      </c>
      <c r="T814" s="230">
        <f>S814*H814</f>
        <v>0</v>
      </c>
      <c r="U814" s="40"/>
      <c r="V814" s="40"/>
      <c r="W814" s="40"/>
      <c r="X814" s="40"/>
      <c r="Y814" s="40"/>
      <c r="Z814" s="40"/>
      <c r="AA814" s="40"/>
      <c r="AB814" s="40"/>
      <c r="AC814" s="40"/>
      <c r="AD814" s="40"/>
      <c r="AE814" s="40"/>
      <c r="AR814" s="231" t="s">
        <v>146</v>
      </c>
      <c r="AT814" s="231" t="s">
        <v>141</v>
      </c>
      <c r="AU814" s="231" t="s">
        <v>91</v>
      </c>
      <c r="AY814" s="19" t="s">
        <v>139</v>
      </c>
      <c r="BE814" s="232">
        <f>IF(N814="základní",J814,0)</f>
        <v>0</v>
      </c>
      <c r="BF814" s="232">
        <f>IF(N814="snížená",J814,0)</f>
        <v>0</v>
      </c>
      <c r="BG814" s="232">
        <f>IF(N814="zákl. přenesená",J814,0)</f>
        <v>0</v>
      </c>
      <c r="BH814" s="232">
        <f>IF(N814="sníž. přenesená",J814,0)</f>
        <v>0</v>
      </c>
      <c r="BI814" s="232">
        <f>IF(N814="nulová",J814,0)</f>
        <v>0</v>
      </c>
      <c r="BJ814" s="19" t="s">
        <v>89</v>
      </c>
      <c r="BK814" s="232">
        <f>ROUND(I814*H814,2)</f>
        <v>0</v>
      </c>
      <c r="BL814" s="19" t="s">
        <v>146</v>
      </c>
      <c r="BM814" s="231" t="s">
        <v>1344</v>
      </c>
    </row>
    <row r="815" s="13" customFormat="1">
      <c r="A815" s="13"/>
      <c r="B815" s="233"/>
      <c r="C815" s="234"/>
      <c r="D815" s="235" t="s">
        <v>148</v>
      </c>
      <c r="E815" s="236" t="s">
        <v>1</v>
      </c>
      <c r="F815" s="237" t="s">
        <v>453</v>
      </c>
      <c r="G815" s="234"/>
      <c r="H815" s="236" t="s">
        <v>1</v>
      </c>
      <c r="I815" s="238"/>
      <c r="J815" s="234"/>
      <c r="K815" s="234"/>
      <c r="L815" s="239"/>
      <c r="M815" s="240"/>
      <c r="N815" s="241"/>
      <c r="O815" s="241"/>
      <c r="P815" s="241"/>
      <c r="Q815" s="241"/>
      <c r="R815" s="241"/>
      <c r="S815" s="241"/>
      <c r="T815" s="242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T815" s="243" t="s">
        <v>148</v>
      </c>
      <c r="AU815" s="243" t="s">
        <v>91</v>
      </c>
      <c r="AV815" s="13" t="s">
        <v>89</v>
      </c>
      <c r="AW815" s="13" t="s">
        <v>36</v>
      </c>
      <c r="AX815" s="13" t="s">
        <v>81</v>
      </c>
      <c r="AY815" s="243" t="s">
        <v>139</v>
      </c>
    </row>
    <row r="816" s="14" customFormat="1">
      <c r="A816" s="14"/>
      <c r="B816" s="244"/>
      <c r="C816" s="245"/>
      <c r="D816" s="235" t="s">
        <v>148</v>
      </c>
      <c r="E816" s="246" t="s">
        <v>1</v>
      </c>
      <c r="F816" s="247" t="s">
        <v>1345</v>
      </c>
      <c r="G816" s="245"/>
      <c r="H816" s="248">
        <v>22.690000000000001</v>
      </c>
      <c r="I816" s="249"/>
      <c r="J816" s="245"/>
      <c r="K816" s="245"/>
      <c r="L816" s="250"/>
      <c r="M816" s="251"/>
      <c r="N816" s="252"/>
      <c r="O816" s="252"/>
      <c r="P816" s="252"/>
      <c r="Q816" s="252"/>
      <c r="R816" s="252"/>
      <c r="S816" s="252"/>
      <c r="T816" s="253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T816" s="254" t="s">
        <v>148</v>
      </c>
      <c r="AU816" s="254" t="s">
        <v>91</v>
      </c>
      <c r="AV816" s="14" t="s">
        <v>91</v>
      </c>
      <c r="AW816" s="14" t="s">
        <v>36</v>
      </c>
      <c r="AX816" s="14" t="s">
        <v>81</v>
      </c>
      <c r="AY816" s="254" t="s">
        <v>139</v>
      </c>
    </row>
    <row r="817" s="15" customFormat="1">
      <c r="A817" s="15"/>
      <c r="B817" s="255"/>
      <c r="C817" s="256"/>
      <c r="D817" s="235" t="s">
        <v>148</v>
      </c>
      <c r="E817" s="257" t="s">
        <v>1</v>
      </c>
      <c r="F817" s="258" t="s">
        <v>151</v>
      </c>
      <c r="G817" s="256"/>
      <c r="H817" s="259">
        <v>22.690000000000001</v>
      </c>
      <c r="I817" s="260"/>
      <c r="J817" s="256"/>
      <c r="K817" s="256"/>
      <c r="L817" s="261"/>
      <c r="M817" s="262"/>
      <c r="N817" s="263"/>
      <c r="O817" s="263"/>
      <c r="P817" s="263"/>
      <c r="Q817" s="263"/>
      <c r="R817" s="263"/>
      <c r="S817" s="263"/>
      <c r="T817" s="264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T817" s="265" t="s">
        <v>148</v>
      </c>
      <c r="AU817" s="265" t="s">
        <v>91</v>
      </c>
      <c r="AV817" s="15" t="s">
        <v>146</v>
      </c>
      <c r="AW817" s="15" t="s">
        <v>36</v>
      </c>
      <c r="AX817" s="15" t="s">
        <v>89</v>
      </c>
      <c r="AY817" s="265" t="s">
        <v>139</v>
      </c>
    </row>
    <row r="818" s="2" customFormat="1" ht="44.25" customHeight="1">
      <c r="A818" s="40"/>
      <c r="B818" s="41"/>
      <c r="C818" s="281" t="s">
        <v>589</v>
      </c>
      <c r="D818" s="281" t="s">
        <v>317</v>
      </c>
      <c r="E818" s="282" t="s">
        <v>490</v>
      </c>
      <c r="F818" s="283" t="s">
        <v>491</v>
      </c>
      <c r="G818" s="284" t="s">
        <v>160</v>
      </c>
      <c r="H818" s="285">
        <v>22.917000000000002</v>
      </c>
      <c r="I818" s="286"/>
      <c r="J818" s="287">
        <f>ROUND(I818*H818,2)</f>
        <v>0</v>
      </c>
      <c r="K818" s="283" t="s">
        <v>145</v>
      </c>
      <c r="L818" s="288"/>
      <c r="M818" s="289" t="s">
        <v>1</v>
      </c>
      <c r="N818" s="290" t="s">
        <v>46</v>
      </c>
      <c r="O818" s="93"/>
      <c r="P818" s="229">
        <f>O818*H818</f>
        <v>0</v>
      </c>
      <c r="Q818" s="229">
        <v>0.030200000000000001</v>
      </c>
      <c r="R818" s="229">
        <f>Q818*H818</f>
        <v>0.69209340000000008</v>
      </c>
      <c r="S818" s="229">
        <v>0</v>
      </c>
      <c r="T818" s="230">
        <f>S818*H818</f>
        <v>0</v>
      </c>
      <c r="U818" s="40"/>
      <c r="V818" s="40"/>
      <c r="W818" s="40"/>
      <c r="X818" s="40"/>
      <c r="Y818" s="40"/>
      <c r="Z818" s="40"/>
      <c r="AA818" s="40"/>
      <c r="AB818" s="40"/>
      <c r="AC818" s="40"/>
      <c r="AD818" s="40"/>
      <c r="AE818" s="40"/>
      <c r="AR818" s="231" t="s">
        <v>200</v>
      </c>
      <c r="AT818" s="231" t="s">
        <v>317</v>
      </c>
      <c r="AU818" s="231" t="s">
        <v>91</v>
      </c>
      <c r="AY818" s="19" t="s">
        <v>139</v>
      </c>
      <c r="BE818" s="232">
        <f>IF(N818="základní",J818,0)</f>
        <v>0</v>
      </c>
      <c r="BF818" s="232">
        <f>IF(N818="snížená",J818,0)</f>
        <v>0</v>
      </c>
      <c r="BG818" s="232">
        <f>IF(N818="zákl. přenesená",J818,0)</f>
        <v>0</v>
      </c>
      <c r="BH818" s="232">
        <f>IF(N818="sníž. přenesená",J818,0)</f>
        <v>0</v>
      </c>
      <c r="BI818" s="232">
        <f>IF(N818="nulová",J818,0)</f>
        <v>0</v>
      </c>
      <c r="BJ818" s="19" t="s">
        <v>89</v>
      </c>
      <c r="BK818" s="232">
        <f>ROUND(I818*H818,2)</f>
        <v>0</v>
      </c>
      <c r="BL818" s="19" t="s">
        <v>146</v>
      </c>
      <c r="BM818" s="231" t="s">
        <v>1346</v>
      </c>
    </row>
    <row r="819" s="2" customFormat="1">
      <c r="A819" s="40"/>
      <c r="B819" s="41"/>
      <c r="C819" s="42"/>
      <c r="D819" s="235" t="s">
        <v>306</v>
      </c>
      <c r="E819" s="42"/>
      <c r="F819" s="277" t="s">
        <v>460</v>
      </c>
      <c r="G819" s="42"/>
      <c r="H819" s="42"/>
      <c r="I819" s="278"/>
      <c r="J819" s="42"/>
      <c r="K819" s="42"/>
      <c r="L819" s="46"/>
      <c r="M819" s="279"/>
      <c r="N819" s="280"/>
      <c r="O819" s="93"/>
      <c r="P819" s="93"/>
      <c r="Q819" s="93"/>
      <c r="R819" s="93"/>
      <c r="S819" s="93"/>
      <c r="T819" s="94"/>
      <c r="U819" s="40"/>
      <c r="V819" s="40"/>
      <c r="W819" s="40"/>
      <c r="X819" s="40"/>
      <c r="Y819" s="40"/>
      <c r="Z819" s="40"/>
      <c r="AA819" s="40"/>
      <c r="AB819" s="40"/>
      <c r="AC819" s="40"/>
      <c r="AD819" s="40"/>
      <c r="AE819" s="40"/>
      <c r="AT819" s="19" t="s">
        <v>306</v>
      </c>
      <c r="AU819" s="19" t="s">
        <v>91</v>
      </c>
    </row>
    <row r="820" s="13" customFormat="1">
      <c r="A820" s="13"/>
      <c r="B820" s="233"/>
      <c r="C820" s="234"/>
      <c r="D820" s="235" t="s">
        <v>148</v>
      </c>
      <c r="E820" s="236" t="s">
        <v>1</v>
      </c>
      <c r="F820" s="237" t="s">
        <v>453</v>
      </c>
      <c r="G820" s="234"/>
      <c r="H820" s="236" t="s">
        <v>1</v>
      </c>
      <c r="I820" s="238"/>
      <c r="J820" s="234"/>
      <c r="K820" s="234"/>
      <c r="L820" s="239"/>
      <c r="M820" s="240"/>
      <c r="N820" s="241"/>
      <c r="O820" s="241"/>
      <c r="P820" s="241"/>
      <c r="Q820" s="241"/>
      <c r="R820" s="241"/>
      <c r="S820" s="241"/>
      <c r="T820" s="242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T820" s="243" t="s">
        <v>148</v>
      </c>
      <c r="AU820" s="243" t="s">
        <v>91</v>
      </c>
      <c r="AV820" s="13" t="s">
        <v>89</v>
      </c>
      <c r="AW820" s="13" t="s">
        <v>36</v>
      </c>
      <c r="AX820" s="13" t="s">
        <v>81</v>
      </c>
      <c r="AY820" s="243" t="s">
        <v>139</v>
      </c>
    </row>
    <row r="821" s="14" customFormat="1">
      <c r="A821" s="14"/>
      <c r="B821" s="244"/>
      <c r="C821" s="245"/>
      <c r="D821" s="235" t="s">
        <v>148</v>
      </c>
      <c r="E821" s="246" t="s">
        <v>1</v>
      </c>
      <c r="F821" s="247" t="s">
        <v>1347</v>
      </c>
      <c r="G821" s="245"/>
      <c r="H821" s="248">
        <v>22.917000000000002</v>
      </c>
      <c r="I821" s="249"/>
      <c r="J821" s="245"/>
      <c r="K821" s="245"/>
      <c r="L821" s="250"/>
      <c r="M821" s="251"/>
      <c r="N821" s="252"/>
      <c r="O821" s="252"/>
      <c r="P821" s="252"/>
      <c r="Q821" s="252"/>
      <c r="R821" s="252"/>
      <c r="S821" s="252"/>
      <c r="T821" s="253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T821" s="254" t="s">
        <v>148</v>
      </c>
      <c r="AU821" s="254" t="s">
        <v>91</v>
      </c>
      <c r="AV821" s="14" t="s">
        <v>91</v>
      </c>
      <c r="AW821" s="14" t="s">
        <v>36</v>
      </c>
      <c r="AX821" s="14" t="s">
        <v>81</v>
      </c>
      <c r="AY821" s="254" t="s">
        <v>139</v>
      </c>
    </row>
    <row r="822" s="15" customFormat="1">
      <c r="A822" s="15"/>
      <c r="B822" s="255"/>
      <c r="C822" s="256"/>
      <c r="D822" s="235" t="s">
        <v>148</v>
      </c>
      <c r="E822" s="257" t="s">
        <v>1</v>
      </c>
      <c r="F822" s="258" t="s">
        <v>151</v>
      </c>
      <c r="G822" s="256"/>
      <c r="H822" s="259">
        <v>22.917000000000002</v>
      </c>
      <c r="I822" s="260"/>
      <c r="J822" s="256"/>
      <c r="K822" s="256"/>
      <c r="L822" s="261"/>
      <c r="M822" s="262"/>
      <c r="N822" s="263"/>
      <c r="O822" s="263"/>
      <c r="P822" s="263"/>
      <c r="Q822" s="263"/>
      <c r="R822" s="263"/>
      <c r="S822" s="263"/>
      <c r="T822" s="264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T822" s="265" t="s">
        <v>148</v>
      </c>
      <c r="AU822" s="265" t="s">
        <v>91</v>
      </c>
      <c r="AV822" s="15" t="s">
        <v>146</v>
      </c>
      <c r="AW822" s="15" t="s">
        <v>36</v>
      </c>
      <c r="AX822" s="15" t="s">
        <v>89</v>
      </c>
      <c r="AY822" s="265" t="s">
        <v>139</v>
      </c>
    </row>
    <row r="823" s="2" customFormat="1" ht="24.15" customHeight="1">
      <c r="A823" s="40"/>
      <c r="B823" s="41"/>
      <c r="C823" s="220" t="s">
        <v>593</v>
      </c>
      <c r="D823" s="220" t="s">
        <v>141</v>
      </c>
      <c r="E823" s="221" t="s">
        <v>563</v>
      </c>
      <c r="F823" s="222" t="s">
        <v>564</v>
      </c>
      <c r="G823" s="223" t="s">
        <v>498</v>
      </c>
      <c r="H823" s="224">
        <v>5</v>
      </c>
      <c r="I823" s="225"/>
      <c r="J823" s="226">
        <f>ROUND(I823*H823,2)</f>
        <v>0</v>
      </c>
      <c r="K823" s="222" t="s">
        <v>145</v>
      </c>
      <c r="L823" s="46"/>
      <c r="M823" s="227" t="s">
        <v>1</v>
      </c>
      <c r="N823" s="228" t="s">
        <v>46</v>
      </c>
      <c r="O823" s="93"/>
      <c r="P823" s="229">
        <f>O823*H823</f>
        <v>0</v>
      </c>
      <c r="Q823" s="229">
        <v>0.00167</v>
      </c>
      <c r="R823" s="229">
        <f>Q823*H823</f>
        <v>0.0083499999999999998</v>
      </c>
      <c r="S823" s="229">
        <v>0</v>
      </c>
      <c r="T823" s="230">
        <f>S823*H823</f>
        <v>0</v>
      </c>
      <c r="U823" s="40"/>
      <c r="V823" s="40"/>
      <c r="W823" s="40"/>
      <c r="X823" s="40"/>
      <c r="Y823" s="40"/>
      <c r="Z823" s="40"/>
      <c r="AA823" s="40"/>
      <c r="AB823" s="40"/>
      <c r="AC823" s="40"/>
      <c r="AD823" s="40"/>
      <c r="AE823" s="40"/>
      <c r="AR823" s="231" t="s">
        <v>146</v>
      </c>
      <c r="AT823" s="231" t="s">
        <v>141</v>
      </c>
      <c r="AU823" s="231" t="s">
        <v>91</v>
      </c>
      <c r="AY823" s="19" t="s">
        <v>139</v>
      </c>
      <c r="BE823" s="232">
        <f>IF(N823="základní",J823,0)</f>
        <v>0</v>
      </c>
      <c r="BF823" s="232">
        <f>IF(N823="snížená",J823,0)</f>
        <v>0</v>
      </c>
      <c r="BG823" s="232">
        <f>IF(N823="zákl. přenesená",J823,0)</f>
        <v>0</v>
      </c>
      <c r="BH823" s="232">
        <f>IF(N823="sníž. přenesená",J823,0)</f>
        <v>0</v>
      </c>
      <c r="BI823" s="232">
        <f>IF(N823="nulová",J823,0)</f>
        <v>0</v>
      </c>
      <c r="BJ823" s="19" t="s">
        <v>89</v>
      </c>
      <c r="BK823" s="232">
        <f>ROUND(I823*H823,2)</f>
        <v>0</v>
      </c>
      <c r="BL823" s="19" t="s">
        <v>146</v>
      </c>
      <c r="BM823" s="231" t="s">
        <v>1348</v>
      </c>
    </row>
    <row r="824" s="13" customFormat="1">
      <c r="A824" s="13"/>
      <c r="B824" s="233"/>
      <c r="C824" s="234"/>
      <c r="D824" s="235" t="s">
        <v>148</v>
      </c>
      <c r="E824" s="236" t="s">
        <v>1</v>
      </c>
      <c r="F824" s="237" t="s">
        <v>453</v>
      </c>
      <c r="G824" s="234"/>
      <c r="H824" s="236" t="s">
        <v>1</v>
      </c>
      <c r="I824" s="238"/>
      <c r="J824" s="234"/>
      <c r="K824" s="234"/>
      <c r="L824" s="239"/>
      <c r="M824" s="240"/>
      <c r="N824" s="241"/>
      <c r="O824" s="241"/>
      <c r="P824" s="241"/>
      <c r="Q824" s="241"/>
      <c r="R824" s="241"/>
      <c r="S824" s="241"/>
      <c r="T824" s="242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T824" s="243" t="s">
        <v>148</v>
      </c>
      <c r="AU824" s="243" t="s">
        <v>91</v>
      </c>
      <c r="AV824" s="13" t="s">
        <v>89</v>
      </c>
      <c r="AW824" s="13" t="s">
        <v>36</v>
      </c>
      <c r="AX824" s="13" t="s">
        <v>81</v>
      </c>
      <c r="AY824" s="243" t="s">
        <v>139</v>
      </c>
    </row>
    <row r="825" s="13" customFormat="1">
      <c r="A825" s="13"/>
      <c r="B825" s="233"/>
      <c r="C825" s="234"/>
      <c r="D825" s="235" t="s">
        <v>148</v>
      </c>
      <c r="E825" s="236" t="s">
        <v>1</v>
      </c>
      <c r="F825" s="237" t="s">
        <v>1061</v>
      </c>
      <c r="G825" s="234"/>
      <c r="H825" s="236" t="s">
        <v>1</v>
      </c>
      <c r="I825" s="238"/>
      <c r="J825" s="234"/>
      <c r="K825" s="234"/>
      <c r="L825" s="239"/>
      <c r="M825" s="240"/>
      <c r="N825" s="241"/>
      <c r="O825" s="241"/>
      <c r="P825" s="241"/>
      <c r="Q825" s="241"/>
      <c r="R825" s="241"/>
      <c r="S825" s="241"/>
      <c r="T825" s="242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T825" s="243" t="s">
        <v>148</v>
      </c>
      <c r="AU825" s="243" t="s">
        <v>91</v>
      </c>
      <c r="AV825" s="13" t="s">
        <v>89</v>
      </c>
      <c r="AW825" s="13" t="s">
        <v>36</v>
      </c>
      <c r="AX825" s="13" t="s">
        <v>81</v>
      </c>
      <c r="AY825" s="243" t="s">
        <v>139</v>
      </c>
    </row>
    <row r="826" s="14" customFormat="1">
      <c r="A826" s="14"/>
      <c r="B826" s="244"/>
      <c r="C826" s="245"/>
      <c r="D826" s="235" t="s">
        <v>148</v>
      </c>
      <c r="E826" s="246" t="s">
        <v>1</v>
      </c>
      <c r="F826" s="247" t="s">
        <v>1349</v>
      </c>
      <c r="G826" s="245"/>
      <c r="H826" s="248">
        <v>1</v>
      </c>
      <c r="I826" s="249"/>
      <c r="J826" s="245"/>
      <c r="K826" s="245"/>
      <c r="L826" s="250"/>
      <c r="M826" s="251"/>
      <c r="N826" s="252"/>
      <c r="O826" s="252"/>
      <c r="P826" s="252"/>
      <c r="Q826" s="252"/>
      <c r="R826" s="252"/>
      <c r="S826" s="252"/>
      <c r="T826" s="253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T826" s="254" t="s">
        <v>148</v>
      </c>
      <c r="AU826" s="254" t="s">
        <v>91</v>
      </c>
      <c r="AV826" s="14" t="s">
        <v>91</v>
      </c>
      <c r="AW826" s="14" t="s">
        <v>36</v>
      </c>
      <c r="AX826" s="14" t="s">
        <v>81</v>
      </c>
      <c r="AY826" s="254" t="s">
        <v>139</v>
      </c>
    </row>
    <row r="827" s="14" customFormat="1">
      <c r="A827" s="14"/>
      <c r="B827" s="244"/>
      <c r="C827" s="245"/>
      <c r="D827" s="235" t="s">
        <v>148</v>
      </c>
      <c r="E827" s="246" t="s">
        <v>1</v>
      </c>
      <c r="F827" s="247" t="s">
        <v>1350</v>
      </c>
      <c r="G827" s="245"/>
      <c r="H827" s="248">
        <v>2</v>
      </c>
      <c r="I827" s="249"/>
      <c r="J827" s="245"/>
      <c r="K827" s="245"/>
      <c r="L827" s="250"/>
      <c r="M827" s="251"/>
      <c r="N827" s="252"/>
      <c r="O827" s="252"/>
      <c r="P827" s="252"/>
      <c r="Q827" s="252"/>
      <c r="R827" s="252"/>
      <c r="S827" s="252"/>
      <c r="T827" s="253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T827" s="254" t="s">
        <v>148</v>
      </c>
      <c r="AU827" s="254" t="s">
        <v>91</v>
      </c>
      <c r="AV827" s="14" t="s">
        <v>91</v>
      </c>
      <c r="AW827" s="14" t="s">
        <v>36</v>
      </c>
      <c r="AX827" s="14" t="s">
        <v>81</v>
      </c>
      <c r="AY827" s="254" t="s">
        <v>139</v>
      </c>
    </row>
    <row r="828" s="14" customFormat="1">
      <c r="A828" s="14"/>
      <c r="B828" s="244"/>
      <c r="C828" s="245"/>
      <c r="D828" s="235" t="s">
        <v>148</v>
      </c>
      <c r="E828" s="246" t="s">
        <v>1</v>
      </c>
      <c r="F828" s="247" t="s">
        <v>1351</v>
      </c>
      <c r="G828" s="245"/>
      <c r="H828" s="248">
        <v>2</v>
      </c>
      <c r="I828" s="249"/>
      <c r="J828" s="245"/>
      <c r="K828" s="245"/>
      <c r="L828" s="250"/>
      <c r="M828" s="251"/>
      <c r="N828" s="252"/>
      <c r="O828" s="252"/>
      <c r="P828" s="252"/>
      <c r="Q828" s="252"/>
      <c r="R828" s="252"/>
      <c r="S828" s="252"/>
      <c r="T828" s="253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T828" s="254" t="s">
        <v>148</v>
      </c>
      <c r="AU828" s="254" t="s">
        <v>91</v>
      </c>
      <c r="AV828" s="14" t="s">
        <v>91</v>
      </c>
      <c r="AW828" s="14" t="s">
        <v>36</v>
      </c>
      <c r="AX828" s="14" t="s">
        <v>81</v>
      </c>
      <c r="AY828" s="254" t="s">
        <v>139</v>
      </c>
    </row>
    <row r="829" s="15" customFormat="1">
      <c r="A829" s="15"/>
      <c r="B829" s="255"/>
      <c r="C829" s="256"/>
      <c r="D829" s="235" t="s">
        <v>148</v>
      </c>
      <c r="E829" s="257" t="s">
        <v>1</v>
      </c>
      <c r="F829" s="258" t="s">
        <v>151</v>
      </c>
      <c r="G829" s="256"/>
      <c r="H829" s="259">
        <v>5</v>
      </c>
      <c r="I829" s="260"/>
      <c r="J829" s="256"/>
      <c r="K829" s="256"/>
      <c r="L829" s="261"/>
      <c r="M829" s="262"/>
      <c r="N829" s="263"/>
      <c r="O829" s="263"/>
      <c r="P829" s="263"/>
      <c r="Q829" s="263"/>
      <c r="R829" s="263"/>
      <c r="S829" s="263"/>
      <c r="T829" s="264"/>
      <c r="U829" s="15"/>
      <c r="V829" s="15"/>
      <c r="W829" s="15"/>
      <c r="X829" s="15"/>
      <c r="Y829" s="15"/>
      <c r="Z829" s="15"/>
      <c r="AA829" s="15"/>
      <c r="AB829" s="15"/>
      <c r="AC829" s="15"/>
      <c r="AD829" s="15"/>
      <c r="AE829" s="15"/>
      <c r="AT829" s="265" t="s">
        <v>148</v>
      </c>
      <c r="AU829" s="265" t="s">
        <v>91</v>
      </c>
      <c r="AV829" s="15" t="s">
        <v>146</v>
      </c>
      <c r="AW829" s="15" t="s">
        <v>36</v>
      </c>
      <c r="AX829" s="15" t="s">
        <v>89</v>
      </c>
      <c r="AY829" s="265" t="s">
        <v>139</v>
      </c>
    </row>
    <row r="830" s="2" customFormat="1" ht="24.15" customHeight="1">
      <c r="A830" s="40"/>
      <c r="B830" s="41"/>
      <c r="C830" s="281" t="s">
        <v>599</v>
      </c>
      <c r="D830" s="281" t="s">
        <v>317</v>
      </c>
      <c r="E830" s="282" t="s">
        <v>1352</v>
      </c>
      <c r="F830" s="283" t="s">
        <v>1353</v>
      </c>
      <c r="G830" s="284" t="s">
        <v>498</v>
      </c>
      <c r="H830" s="285">
        <v>1.01</v>
      </c>
      <c r="I830" s="286"/>
      <c r="J830" s="287">
        <f>ROUND(I830*H830,2)</f>
        <v>0</v>
      </c>
      <c r="K830" s="283" t="s">
        <v>145</v>
      </c>
      <c r="L830" s="288"/>
      <c r="M830" s="289" t="s">
        <v>1</v>
      </c>
      <c r="N830" s="290" t="s">
        <v>46</v>
      </c>
      <c r="O830" s="93"/>
      <c r="P830" s="229">
        <f>O830*H830</f>
        <v>0</v>
      </c>
      <c r="Q830" s="229">
        <v>0.013400000000000001</v>
      </c>
      <c r="R830" s="229">
        <f>Q830*H830</f>
        <v>0.013534000000000001</v>
      </c>
      <c r="S830" s="229">
        <v>0</v>
      </c>
      <c r="T830" s="230">
        <f>S830*H830</f>
        <v>0</v>
      </c>
      <c r="U830" s="40"/>
      <c r="V830" s="40"/>
      <c r="W830" s="40"/>
      <c r="X830" s="40"/>
      <c r="Y830" s="40"/>
      <c r="Z830" s="40"/>
      <c r="AA830" s="40"/>
      <c r="AB830" s="40"/>
      <c r="AC830" s="40"/>
      <c r="AD830" s="40"/>
      <c r="AE830" s="40"/>
      <c r="AR830" s="231" t="s">
        <v>200</v>
      </c>
      <c r="AT830" s="231" t="s">
        <v>317</v>
      </c>
      <c r="AU830" s="231" t="s">
        <v>91</v>
      </c>
      <c r="AY830" s="19" t="s">
        <v>139</v>
      </c>
      <c r="BE830" s="232">
        <f>IF(N830="základní",J830,0)</f>
        <v>0</v>
      </c>
      <c r="BF830" s="232">
        <f>IF(N830="snížená",J830,0)</f>
        <v>0</v>
      </c>
      <c r="BG830" s="232">
        <f>IF(N830="zákl. přenesená",J830,0)</f>
        <v>0</v>
      </c>
      <c r="BH830" s="232">
        <f>IF(N830="sníž. přenesená",J830,0)</f>
        <v>0</v>
      </c>
      <c r="BI830" s="232">
        <f>IF(N830="nulová",J830,0)</f>
        <v>0</v>
      </c>
      <c r="BJ830" s="19" t="s">
        <v>89</v>
      </c>
      <c r="BK830" s="232">
        <f>ROUND(I830*H830,2)</f>
        <v>0</v>
      </c>
      <c r="BL830" s="19" t="s">
        <v>146</v>
      </c>
      <c r="BM830" s="231" t="s">
        <v>1354</v>
      </c>
    </row>
    <row r="831" s="13" customFormat="1">
      <c r="A831" s="13"/>
      <c r="B831" s="233"/>
      <c r="C831" s="234"/>
      <c r="D831" s="235" t="s">
        <v>148</v>
      </c>
      <c r="E831" s="236" t="s">
        <v>1</v>
      </c>
      <c r="F831" s="237" t="s">
        <v>1355</v>
      </c>
      <c r="G831" s="234"/>
      <c r="H831" s="236" t="s">
        <v>1</v>
      </c>
      <c r="I831" s="238"/>
      <c r="J831" s="234"/>
      <c r="K831" s="234"/>
      <c r="L831" s="239"/>
      <c r="M831" s="240"/>
      <c r="N831" s="241"/>
      <c r="O831" s="241"/>
      <c r="P831" s="241"/>
      <c r="Q831" s="241"/>
      <c r="R831" s="241"/>
      <c r="S831" s="241"/>
      <c r="T831" s="242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T831" s="243" t="s">
        <v>148</v>
      </c>
      <c r="AU831" s="243" t="s">
        <v>91</v>
      </c>
      <c r="AV831" s="13" t="s">
        <v>89</v>
      </c>
      <c r="AW831" s="13" t="s">
        <v>36</v>
      </c>
      <c r="AX831" s="13" t="s">
        <v>81</v>
      </c>
      <c r="AY831" s="243" t="s">
        <v>139</v>
      </c>
    </row>
    <row r="832" s="13" customFormat="1">
      <c r="A832" s="13"/>
      <c r="B832" s="233"/>
      <c r="C832" s="234"/>
      <c r="D832" s="235" t="s">
        <v>148</v>
      </c>
      <c r="E832" s="236" t="s">
        <v>1</v>
      </c>
      <c r="F832" s="237" t="s">
        <v>1016</v>
      </c>
      <c r="G832" s="234"/>
      <c r="H832" s="236" t="s">
        <v>1</v>
      </c>
      <c r="I832" s="238"/>
      <c r="J832" s="234"/>
      <c r="K832" s="234"/>
      <c r="L832" s="239"/>
      <c r="M832" s="240"/>
      <c r="N832" s="241"/>
      <c r="O832" s="241"/>
      <c r="P832" s="241"/>
      <c r="Q832" s="241"/>
      <c r="R832" s="241"/>
      <c r="S832" s="241"/>
      <c r="T832" s="242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T832" s="243" t="s">
        <v>148</v>
      </c>
      <c r="AU832" s="243" t="s">
        <v>91</v>
      </c>
      <c r="AV832" s="13" t="s">
        <v>89</v>
      </c>
      <c r="AW832" s="13" t="s">
        <v>36</v>
      </c>
      <c r="AX832" s="13" t="s">
        <v>81</v>
      </c>
      <c r="AY832" s="243" t="s">
        <v>139</v>
      </c>
    </row>
    <row r="833" s="14" customFormat="1">
      <c r="A833" s="14"/>
      <c r="B833" s="244"/>
      <c r="C833" s="245"/>
      <c r="D833" s="235" t="s">
        <v>148</v>
      </c>
      <c r="E833" s="246" t="s">
        <v>1</v>
      </c>
      <c r="F833" s="247" t="s">
        <v>1356</v>
      </c>
      <c r="G833" s="245"/>
      <c r="H833" s="248">
        <v>1.01</v>
      </c>
      <c r="I833" s="249"/>
      <c r="J833" s="245"/>
      <c r="K833" s="245"/>
      <c r="L833" s="250"/>
      <c r="M833" s="251"/>
      <c r="N833" s="252"/>
      <c r="O833" s="252"/>
      <c r="P833" s="252"/>
      <c r="Q833" s="252"/>
      <c r="R833" s="252"/>
      <c r="S833" s="252"/>
      <c r="T833" s="253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T833" s="254" t="s">
        <v>148</v>
      </c>
      <c r="AU833" s="254" t="s">
        <v>91</v>
      </c>
      <c r="AV833" s="14" t="s">
        <v>91</v>
      </c>
      <c r="AW833" s="14" t="s">
        <v>36</v>
      </c>
      <c r="AX833" s="14" t="s">
        <v>81</v>
      </c>
      <c r="AY833" s="254" t="s">
        <v>139</v>
      </c>
    </row>
    <row r="834" s="15" customFormat="1">
      <c r="A834" s="15"/>
      <c r="B834" s="255"/>
      <c r="C834" s="256"/>
      <c r="D834" s="235" t="s">
        <v>148</v>
      </c>
      <c r="E834" s="257" t="s">
        <v>1</v>
      </c>
      <c r="F834" s="258" t="s">
        <v>151</v>
      </c>
      <c r="G834" s="256"/>
      <c r="H834" s="259">
        <v>1.01</v>
      </c>
      <c r="I834" s="260"/>
      <c r="J834" s="256"/>
      <c r="K834" s="256"/>
      <c r="L834" s="261"/>
      <c r="M834" s="262"/>
      <c r="N834" s="263"/>
      <c r="O834" s="263"/>
      <c r="P834" s="263"/>
      <c r="Q834" s="263"/>
      <c r="R834" s="263"/>
      <c r="S834" s="263"/>
      <c r="T834" s="264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T834" s="265" t="s">
        <v>148</v>
      </c>
      <c r="AU834" s="265" t="s">
        <v>91</v>
      </c>
      <c r="AV834" s="15" t="s">
        <v>146</v>
      </c>
      <c r="AW834" s="15" t="s">
        <v>36</v>
      </c>
      <c r="AX834" s="15" t="s">
        <v>89</v>
      </c>
      <c r="AY834" s="265" t="s">
        <v>139</v>
      </c>
    </row>
    <row r="835" s="2" customFormat="1" ht="37.8" customHeight="1">
      <c r="A835" s="40"/>
      <c r="B835" s="41"/>
      <c r="C835" s="281" t="s">
        <v>604</v>
      </c>
      <c r="D835" s="281" t="s">
        <v>317</v>
      </c>
      <c r="E835" s="282" t="s">
        <v>1357</v>
      </c>
      <c r="F835" s="283" t="s">
        <v>1358</v>
      </c>
      <c r="G835" s="284" t="s">
        <v>498</v>
      </c>
      <c r="H835" s="285">
        <v>2.02</v>
      </c>
      <c r="I835" s="286"/>
      <c r="J835" s="287">
        <f>ROUND(I835*H835,2)</f>
        <v>0</v>
      </c>
      <c r="K835" s="283" t="s">
        <v>1</v>
      </c>
      <c r="L835" s="288"/>
      <c r="M835" s="289" t="s">
        <v>1</v>
      </c>
      <c r="N835" s="290" t="s">
        <v>46</v>
      </c>
      <c r="O835" s="93"/>
      <c r="P835" s="229">
        <f>O835*H835</f>
        <v>0</v>
      </c>
      <c r="Q835" s="229">
        <v>0.037499999999999999</v>
      </c>
      <c r="R835" s="229">
        <f>Q835*H835</f>
        <v>0.075749999999999998</v>
      </c>
      <c r="S835" s="229">
        <v>0</v>
      </c>
      <c r="T835" s="230">
        <f>S835*H835</f>
        <v>0</v>
      </c>
      <c r="U835" s="40"/>
      <c r="V835" s="40"/>
      <c r="W835" s="40"/>
      <c r="X835" s="40"/>
      <c r="Y835" s="40"/>
      <c r="Z835" s="40"/>
      <c r="AA835" s="40"/>
      <c r="AB835" s="40"/>
      <c r="AC835" s="40"/>
      <c r="AD835" s="40"/>
      <c r="AE835" s="40"/>
      <c r="AR835" s="231" t="s">
        <v>200</v>
      </c>
      <c r="AT835" s="231" t="s">
        <v>317</v>
      </c>
      <c r="AU835" s="231" t="s">
        <v>91</v>
      </c>
      <c r="AY835" s="19" t="s">
        <v>139</v>
      </c>
      <c r="BE835" s="232">
        <f>IF(N835="základní",J835,0)</f>
        <v>0</v>
      </c>
      <c r="BF835" s="232">
        <f>IF(N835="snížená",J835,0)</f>
        <v>0</v>
      </c>
      <c r="BG835" s="232">
        <f>IF(N835="zákl. přenesená",J835,0)</f>
        <v>0</v>
      </c>
      <c r="BH835" s="232">
        <f>IF(N835="sníž. přenesená",J835,0)</f>
        <v>0</v>
      </c>
      <c r="BI835" s="232">
        <f>IF(N835="nulová",J835,0)</f>
        <v>0</v>
      </c>
      <c r="BJ835" s="19" t="s">
        <v>89</v>
      </c>
      <c r="BK835" s="232">
        <f>ROUND(I835*H835,2)</f>
        <v>0</v>
      </c>
      <c r="BL835" s="19" t="s">
        <v>146</v>
      </c>
      <c r="BM835" s="231" t="s">
        <v>1359</v>
      </c>
    </row>
    <row r="836" s="13" customFormat="1">
      <c r="A836" s="13"/>
      <c r="B836" s="233"/>
      <c r="C836" s="234"/>
      <c r="D836" s="235" t="s">
        <v>148</v>
      </c>
      <c r="E836" s="236" t="s">
        <v>1</v>
      </c>
      <c r="F836" s="237" t="s">
        <v>1355</v>
      </c>
      <c r="G836" s="234"/>
      <c r="H836" s="236" t="s">
        <v>1</v>
      </c>
      <c r="I836" s="238"/>
      <c r="J836" s="234"/>
      <c r="K836" s="234"/>
      <c r="L836" s="239"/>
      <c r="M836" s="240"/>
      <c r="N836" s="241"/>
      <c r="O836" s="241"/>
      <c r="P836" s="241"/>
      <c r="Q836" s="241"/>
      <c r="R836" s="241"/>
      <c r="S836" s="241"/>
      <c r="T836" s="242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T836" s="243" t="s">
        <v>148</v>
      </c>
      <c r="AU836" s="243" t="s">
        <v>91</v>
      </c>
      <c r="AV836" s="13" t="s">
        <v>89</v>
      </c>
      <c r="AW836" s="13" t="s">
        <v>36</v>
      </c>
      <c r="AX836" s="13" t="s">
        <v>81</v>
      </c>
      <c r="AY836" s="243" t="s">
        <v>139</v>
      </c>
    </row>
    <row r="837" s="13" customFormat="1">
      <c r="A837" s="13"/>
      <c r="B837" s="233"/>
      <c r="C837" s="234"/>
      <c r="D837" s="235" t="s">
        <v>148</v>
      </c>
      <c r="E837" s="236" t="s">
        <v>1</v>
      </c>
      <c r="F837" s="237" t="s">
        <v>1016</v>
      </c>
      <c r="G837" s="234"/>
      <c r="H837" s="236" t="s">
        <v>1</v>
      </c>
      <c r="I837" s="238"/>
      <c r="J837" s="234"/>
      <c r="K837" s="234"/>
      <c r="L837" s="239"/>
      <c r="M837" s="240"/>
      <c r="N837" s="241"/>
      <c r="O837" s="241"/>
      <c r="P837" s="241"/>
      <c r="Q837" s="241"/>
      <c r="R837" s="241"/>
      <c r="S837" s="241"/>
      <c r="T837" s="242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T837" s="243" t="s">
        <v>148</v>
      </c>
      <c r="AU837" s="243" t="s">
        <v>91</v>
      </c>
      <c r="AV837" s="13" t="s">
        <v>89</v>
      </c>
      <c r="AW837" s="13" t="s">
        <v>36</v>
      </c>
      <c r="AX837" s="13" t="s">
        <v>81</v>
      </c>
      <c r="AY837" s="243" t="s">
        <v>139</v>
      </c>
    </row>
    <row r="838" s="14" customFormat="1">
      <c r="A838" s="14"/>
      <c r="B838" s="244"/>
      <c r="C838" s="245"/>
      <c r="D838" s="235" t="s">
        <v>148</v>
      </c>
      <c r="E838" s="246" t="s">
        <v>1</v>
      </c>
      <c r="F838" s="247" t="s">
        <v>1360</v>
      </c>
      <c r="G838" s="245"/>
      <c r="H838" s="248">
        <v>2.02</v>
      </c>
      <c r="I838" s="249"/>
      <c r="J838" s="245"/>
      <c r="K838" s="245"/>
      <c r="L838" s="250"/>
      <c r="M838" s="251"/>
      <c r="N838" s="252"/>
      <c r="O838" s="252"/>
      <c r="P838" s="252"/>
      <c r="Q838" s="252"/>
      <c r="R838" s="252"/>
      <c r="S838" s="252"/>
      <c r="T838" s="253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T838" s="254" t="s">
        <v>148</v>
      </c>
      <c r="AU838" s="254" t="s">
        <v>91</v>
      </c>
      <c r="AV838" s="14" t="s">
        <v>91</v>
      </c>
      <c r="AW838" s="14" t="s">
        <v>36</v>
      </c>
      <c r="AX838" s="14" t="s">
        <v>81</v>
      </c>
      <c r="AY838" s="254" t="s">
        <v>139</v>
      </c>
    </row>
    <row r="839" s="15" customFormat="1">
      <c r="A839" s="15"/>
      <c r="B839" s="255"/>
      <c r="C839" s="256"/>
      <c r="D839" s="235" t="s">
        <v>148</v>
      </c>
      <c r="E839" s="257" t="s">
        <v>1</v>
      </c>
      <c r="F839" s="258" t="s">
        <v>151</v>
      </c>
      <c r="G839" s="256"/>
      <c r="H839" s="259">
        <v>2.02</v>
      </c>
      <c r="I839" s="260"/>
      <c r="J839" s="256"/>
      <c r="K839" s="256"/>
      <c r="L839" s="261"/>
      <c r="M839" s="262"/>
      <c r="N839" s="263"/>
      <c r="O839" s="263"/>
      <c r="P839" s="263"/>
      <c r="Q839" s="263"/>
      <c r="R839" s="263"/>
      <c r="S839" s="263"/>
      <c r="T839" s="264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T839" s="265" t="s">
        <v>148</v>
      </c>
      <c r="AU839" s="265" t="s">
        <v>91</v>
      </c>
      <c r="AV839" s="15" t="s">
        <v>146</v>
      </c>
      <c r="AW839" s="15" t="s">
        <v>36</v>
      </c>
      <c r="AX839" s="15" t="s">
        <v>89</v>
      </c>
      <c r="AY839" s="265" t="s">
        <v>139</v>
      </c>
    </row>
    <row r="840" s="2" customFormat="1" ht="16.5" customHeight="1">
      <c r="A840" s="40"/>
      <c r="B840" s="41"/>
      <c r="C840" s="281" t="s">
        <v>608</v>
      </c>
      <c r="D840" s="281" t="s">
        <v>317</v>
      </c>
      <c r="E840" s="282" t="s">
        <v>1361</v>
      </c>
      <c r="F840" s="283" t="s">
        <v>1362</v>
      </c>
      <c r="G840" s="284" t="s">
        <v>498</v>
      </c>
      <c r="H840" s="285">
        <v>2.02</v>
      </c>
      <c r="I840" s="286"/>
      <c r="J840" s="287">
        <f>ROUND(I840*H840,2)</f>
        <v>0</v>
      </c>
      <c r="K840" s="283" t="s">
        <v>145</v>
      </c>
      <c r="L840" s="288"/>
      <c r="M840" s="289" t="s">
        <v>1</v>
      </c>
      <c r="N840" s="290" t="s">
        <v>46</v>
      </c>
      <c r="O840" s="93"/>
      <c r="P840" s="229">
        <f>O840*H840</f>
        <v>0</v>
      </c>
      <c r="Q840" s="229">
        <v>0.0106</v>
      </c>
      <c r="R840" s="229">
        <f>Q840*H840</f>
        <v>0.021412</v>
      </c>
      <c r="S840" s="229">
        <v>0</v>
      </c>
      <c r="T840" s="230">
        <f>S840*H840</f>
        <v>0</v>
      </c>
      <c r="U840" s="40"/>
      <c r="V840" s="40"/>
      <c r="W840" s="40"/>
      <c r="X840" s="40"/>
      <c r="Y840" s="40"/>
      <c r="Z840" s="40"/>
      <c r="AA840" s="40"/>
      <c r="AB840" s="40"/>
      <c r="AC840" s="40"/>
      <c r="AD840" s="40"/>
      <c r="AE840" s="40"/>
      <c r="AR840" s="231" t="s">
        <v>200</v>
      </c>
      <c r="AT840" s="231" t="s">
        <v>317</v>
      </c>
      <c r="AU840" s="231" t="s">
        <v>91</v>
      </c>
      <c r="AY840" s="19" t="s">
        <v>139</v>
      </c>
      <c r="BE840" s="232">
        <f>IF(N840="základní",J840,0)</f>
        <v>0</v>
      </c>
      <c r="BF840" s="232">
        <f>IF(N840="snížená",J840,0)</f>
        <v>0</v>
      </c>
      <c r="BG840" s="232">
        <f>IF(N840="zákl. přenesená",J840,0)</f>
        <v>0</v>
      </c>
      <c r="BH840" s="232">
        <f>IF(N840="sníž. přenesená",J840,0)</f>
        <v>0</v>
      </c>
      <c r="BI840" s="232">
        <f>IF(N840="nulová",J840,0)</f>
        <v>0</v>
      </c>
      <c r="BJ840" s="19" t="s">
        <v>89</v>
      </c>
      <c r="BK840" s="232">
        <f>ROUND(I840*H840,2)</f>
        <v>0</v>
      </c>
      <c r="BL840" s="19" t="s">
        <v>146</v>
      </c>
      <c r="BM840" s="231" t="s">
        <v>1363</v>
      </c>
    </row>
    <row r="841" s="13" customFormat="1">
      <c r="A841" s="13"/>
      <c r="B841" s="233"/>
      <c r="C841" s="234"/>
      <c r="D841" s="235" t="s">
        <v>148</v>
      </c>
      <c r="E841" s="236" t="s">
        <v>1</v>
      </c>
      <c r="F841" s="237" t="s">
        <v>1364</v>
      </c>
      <c r="G841" s="234"/>
      <c r="H841" s="236" t="s">
        <v>1</v>
      </c>
      <c r="I841" s="238"/>
      <c r="J841" s="234"/>
      <c r="K841" s="234"/>
      <c r="L841" s="239"/>
      <c r="M841" s="240"/>
      <c r="N841" s="241"/>
      <c r="O841" s="241"/>
      <c r="P841" s="241"/>
      <c r="Q841" s="241"/>
      <c r="R841" s="241"/>
      <c r="S841" s="241"/>
      <c r="T841" s="242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T841" s="243" t="s">
        <v>148</v>
      </c>
      <c r="AU841" s="243" t="s">
        <v>91</v>
      </c>
      <c r="AV841" s="13" t="s">
        <v>89</v>
      </c>
      <c r="AW841" s="13" t="s">
        <v>36</v>
      </c>
      <c r="AX841" s="13" t="s">
        <v>81</v>
      </c>
      <c r="AY841" s="243" t="s">
        <v>139</v>
      </c>
    </row>
    <row r="842" s="13" customFormat="1">
      <c r="A842" s="13"/>
      <c r="B842" s="233"/>
      <c r="C842" s="234"/>
      <c r="D842" s="235" t="s">
        <v>148</v>
      </c>
      <c r="E842" s="236" t="s">
        <v>1</v>
      </c>
      <c r="F842" s="237" t="s">
        <v>1016</v>
      </c>
      <c r="G842" s="234"/>
      <c r="H842" s="236" t="s">
        <v>1</v>
      </c>
      <c r="I842" s="238"/>
      <c r="J842" s="234"/>
      <c r="K842" s="234"/>
      <c r="L842" s="239"/>
      <c r="M842" s="240"/>
      <c r="N842" s="241"/>
      <c r="O842" s="241"/>
      <c r="P842" s="241"/>
      <c r="Q842" s="241"/>
      <c r="R842" s="241"/>
      <c r="S842" s="241"/>
      <c r="T842" s="242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T842" s="243" t="s">
        <v>148</v>
      </c>
      <c r="AU842" s="243" t="s">
        <v>91</v>
      </c>
      <c r="AV842" s="13" t="s">
        <v>89</v>
      </c>
      <c r="AW842" s="13" t="s">
        <v>36</v>
      </c>
      <c r="AX842" s="13" t="s">
        <v>81</v>
      </c>
      <c r="AY842" s="243" t="s">
        <v>139</v>
      </c>
    </row>
    <row r="843" s="14" customFormat="1">
      <c r="A843" s="14"/>
      <c r="B843" s="244"/>
      <c r="C843" s="245"/>
      <c r="D843" s="235" t="s">
        <v>148</v>
      </c>
      <c r="E843" s="246" t="s">
        <v>1</v>
      </c>
      <c r="F843" s="247" t="s">
        <v>1365</v>
      </c>
      <c r="G843" s="245"/>
      <c r="H843" s="248">
        <v>2.02</v>
      </c>
      <c r="I843" s="249"/>
      <c r="J843" s="245"/>
      <c r="K843" s="245"/>
      <c r="L843" s="250"/>
      <c r="M843" s="251"/>
      <c r="N843" s="252"/>
      <c r="O843" s="252"/>
      <c r="P843" s="252"/>
      <c r="Q843" s="252"/>
      <c r="R843" s="252"/>
      <c r="S843" s="252"/>
      <c r="T843" s="253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T843" s="254" t="s">
        <v>148</v>
      </c>
      <c r="AU843" s="254" t="s">
        <v>91</v>
      </c>
      <c r="AV843" s="14" t="s">
        <v>91</v>
      </c>
      <c r="AW843" s="14" t="s">
        <v>36</v>
      </c>
      <c r="AX843" s="14" t="s">
        <v>81</v>
      </c>
      <c r="AY843" s="254" t="s">
        <v>139</v>
      </c>
    </row>
    <row r="844" s="15" customFormat="1">
      <c r="A844" s="15"/>
      <c r="B844" s="255"/>
      <c r="C844" s="256"/>
      <c r="D844" s="235" t="s">
        <v>148</v>
      </c>
      <c r="E844" s="257" t="s">
        <v>1</v>
      </c>
      <c r="F844" s="258" t="s">
        <v>151</v>
      </c>
      <c r="G844" s="256"/>
      <c r="H844" s="259">
        <v>2.02</v>
      </c>
      <c r="I844" s="260"/>
      <c r="J844" s="256"/>
      <c r="K844" s="256"/>
      <c r="L844" s="261"/>
      <c r="M844" s="262"/>
      <c r="N844" s="263"/>
      <c r="O844" s="263"/>
      <c r="P844" s="263"/>
      <c r="Q844" s="263"/>
      <c r="R844" s="263"/>
      <c r="S844" s="263"/>
      <c r="T844" s="264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  <c r="AE844" s="15"/>
      <c r="AT844" s="265" t="s">
        <v>148</v>
      </c>
      <c r="AU844" s="265" t="s">
        <v>91</v>
      </c>
      <c r="AV844" s="15" t="s">
        <v>146</v>
      </c>
      <c r="AW844" s="15" t="s">
        <v>36</v>
      </c>
      <c r="AX844" s="15" t="s">
        <v>89</v>
      </c>
      <c r="AY844" s="265" t="s">
        <v>139</v>
      </c>
    </row>
    <row r="845" s="2" customFormat="1" ht="24.15" customHeight="1">
      <c r="A845" s="40"/>
      <c r="B845" s="41"/>
      <c r="C845" s="220" t="s">
        <v>613</v>
      </c>
      <c r="D845" s="220" t="s">
        <v>141</v>
      </c>
      <c r="E845" s="221" t="s">
        <v>594</v>
      </c>
      <c r="F845" s="222" t="s">
        <v>595</v>
      </c>
      <c r="G845" s="223" t="s">
        <v>498</v>
      </c>
      <c r="H845" s="224">
        <v>9</v>
      </c>
      <c r="I845" s="225"/>
      <c r="J845" s="226">
        <f>ROUND(I845*H845,2)</f>
        <v>0</v>
      </c>
      <c r="K845" s="222" t="s">
        <v>145</v>
      </c>
      <c r="L845" s="46"/>
      <c r="M845" s="227" t="s">
        <v>1</v>
      </c>
      <c r="N845" s="228" t="s">
        <v>46</v>
      </c>
      <c r="O845" s="93"/>
      <c r="P845" s="229">
        <f>O845*H845</f>
        <v>0</v>
      </c>
      <c r="Q845" s="229">
        <v>0</v>
      </c>
      <c r="R845" s="229">
        <f>Q845*H845</f>
        <v>0</v>
      </c>
      <c r="S845" s="229">
        <v>0</v>
      </c>
      <c r="T845" s="230">
        <f>S845*H845</f>
        <v>0</v>
      </c>
      <c r="U845" s="40"/>
      <c r="V845" s="40"/>
      <c r="W845" s="40"/>
      <c r="X845" s="40"/>
      <c r="Y845" s="40"/>
      <c r="Z845" s="40"/>
      <c r="AA845" s="40"/>
      <c r="AB845" s="40"/>
      <c r="AC845" s="40"/>
      <c r="AD845" s="40"/>
      <c r="AE845" s="40"/>
      <c r="AR845" s="231" t="s">
        <v>146</v>
      </c>
      <c r="AT845" s="231" t="s">
        <v>141</v>
      </c>
      <c r="AU845" s="231" t="s">
        <v>91</v>
      </c>
      <c r="AY845" s="19" t="s">
        <v>139</v>
      </c>
      <c r="BE845" s="232">
        <f>IF(N845="základní",J845,0)</f>
        <v>0</v>
      </c>
      <c r="BF845" s="232">
        <f>IF(N845="snížená",J845,0)</f>
        <v>0</v>
      </c>
      <c r="BG845" s="232">
        <f>IF(N845="zákl. přenesená",J845,0)</f>
        <v>0</v>
      </c>
      <c r="BH845" s="232">
        <f>IF(N845="sníž. přenesená",J845,0)</f>
        <v>0</v>
      </c>
      <c r="BI845" s="232">
        <f>IF(N845="nulová",J845,0)</f>
        <v>0</v>
      </c>
      <c r="BJ845" s="19" t="s">
        <v>89</v>
      </c>
      <c r="BK845" s="232">
        <f>ROUND(I845*H845,2)</f>
        <v>0</v>
      </c>
      <c r="BL845" s="19" t="s">
        <v>146</v>
      </c>
      <c r="BM845" s="231" t="s">
        <v>1366</v>
      </c>
    </row>
    <row r="846" s="13" customFormat="1">
      <c r="A846" s="13"/>
      <c r="B846" s="233"/>
      <c r="C846" s="234"/>
      <c r="D846" s="235" t="s">
        <v>148</v>
      </c>
      <c r="E846" s="236" t="s">
        <v>1</v>
      </c>
      <c r="F846" s="237" t="s">
        <v>453</v>
      </c>
      <c r="G846" s="234"/>
      <c r="H846" s="236" t="s">
        <v>1</v>
      </c>
      <c r="I846" s="238"/>
      <c r="J846" s="234"/>
      <c r="K846" s="234"/>
      <c r="L846" s="239"/>
      <c r="M846" s="240"/>
      <c r="N846" s="241"/>
      <c r="O846" s="241"/>
      <c r="P846" s="241"/>
      <c r="Q846" s="241"/>
      <c r="R846" s="241"/>
      <c r="S846" s="241"/>
      <c r="T846" s="242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T846" s="243" t="s">
        <v>148</v>
      </c>
      <c r="AU846" s="243" t="s">
        <v>91</v>
      </c>
      <c r="AV846" s="13" t="s">
        <v>89</v>
      </c>
      <c r="AW846" s="13" t="s">
        <v>36</v>
      </c>
      <c r="AX846" s="13" t="s">
        <v>81</v>
      </c>
      <c r="AY846" s="243" t="s">
        <v>139</v>
      </c>
    </row>
    <row r="847" s="13" customFormat="1">
      <c r="A847" s="13"/>
      <c r="B847" s="233"/>
      <c r="C847" s="234"/>
      <c r="D847" s="235" t="s">
        <v>148</v>
      </c>
      <c r="E847" s="236" t="s">
        <v>1</v>
      </c>
      <c r="F847" s="237" t="s">
        <v>1061</v>
      </c>
      <c r="G847" s="234"/>
      <c r="H847" s="236" t="s">
        <v>1</v>
      </c>
      <c r="I847" s="238"/>
      <c r="J847" s="234"/>
      <c r="K847" s="234"/>
      <c r="L847" s="239"/>
      <c r="M847" s="240"/>
      <c r="N847" s="241"/>
      <c r="O847" s="241"/>
      <c r="P847" s="241"/>
      <c r="Q847" s="241"/>
      <c r="R847" s="241"/>
      <c r="S847" s="241"/>
      <c r="T847" s="242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T847" s="243" t="s">
        <v>148</v>
      </c>
      <c r="AU847" s="243" t="s">
        <v>91</v>
      </c>
      <c r="AV847" s="13" t="s">
        <v>89</v>
      </c>
      <c r="AW847" s="13" t="s">
        <v>36</v>
      </c>
      <c r="AX847" s="13" t="s">
        <v>81</v>
      </c>
      <c r="AY847" s="243" t="s">
        <v>139</v>
      </c>
    </row>
    <row r="848" s="14" customFormat="1">
      <c r="A848" s="14"/>
      <c r="B848" s="244"/>
      <c r="C848" s="245"/>
      <c r="D848" s="235" t="s">
        <v>148</v>
      </c>
      <c r="E848" s="246" t="s">
        <v>1</v>
      </c>
      <c r="F848" s="247" t="s">
        <v>1367</v>
      </c>
      <c r="G848" s="245"/>
      <c r="H848" s="248">
        <v>3</v>
      </c>
      <c r="I848" s="249"/>
      <c r="J848" s="245"/>
      <c r="K848" s="245"/>
      <c r="L848" s="250"/>
      <c r="M848" s="251"/>
      <c r="N848" s="252"/>
      <c r="O848" s="252"/>
      <c r="P848" s="252"/>
      <c r="Q848" s="252"/>
      <c r="R848" s="252"/>
      <c r="S848" s="252"/>
      <c r="T848" s="253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T848" s="254" t="s">
        <v>148</v>
      </c>
      <c r="AU848" s="254" t="s">
        <v>91</v>
      </c>
      <c r="AV848" s="14" t="s">
        <v>91</v>
      </c>
      <c r="AW848" s="14" t="s">
        <v>36</v>
      </c>
      <c r="AX848" s="14" t="s">
        <v>81</v>
      </c>
      <c r="AY848" s="254" t="s">
        <v>139</v>
      </c>
    </row>
    <row r="849" s="14" customFormat="1">
      <c r="A849" s="14"/>
      <c r="B849" s="244"/>
      <c r="C849" s="245"/>
      <c r="D849" s="235" t="s">
        <v>148</v>
      </c>
      <c r="E849" s="246" t="s">
        <v>1</v>
      </c>
      <c r="F849" s="247" t="s">
        <v>1368</v>
      </c>
      <c r="G849" s="245"/>
      <c r="H849" s="248">
        <v>4</v>
      </c>
      <c r="I849" s="249"/>
      <c r="J849" s="245"/>
      <c r="K849" s="245"/>
      <c r="L849" s="250"/>
      <c r="M849" s="251"/>
      <c r="N849" s="252"/>
      <c r="O849" s="252"/>
      <c r="P849" s="252"/>
      <c r="Q849" s="252"/>
      <c r="R849" s="252"/>
      <c r="S849" s="252"/>
      <c r="T849" s="253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T849" s="254" t="s">
        <v>148</v>
      </c>
      <c r="AU849" s="254" t="s">
        <v>91</v>
      </c>
      <c r="AV849" s="14" t="s">
        <v>91</v>
      </c>
      <c r="AW849" s="14" t="s">
        <v>36</v>
      </c>
      <c r="AX849" s="14" t="s">
        <v>81</v>
      </c>
      <c r="AY849" s="254" t="s">
        <v>139</v>
      </c>
    </row>
    <row r="850" s="14" customFormat="1">
      <c r="A850" s="14"/>
      <c r="B850" s="244"/>
      <c r="C850" s="245"/>
      <c r="D850" s="235" t="s">
        <v>148</v>
      </c>
      <c r="E850" s="246" t="s">
        <v>1</v>
      </c>
      <c r="F850" s="247" t="s">
        <v>1369</v>
      </c>
      <c r="G850" s="245"/>
      <c r="H850" s="248">
        <v>2</v>
      </c>
      <c r="I850" s="249"/>
      <c r="J850" s="245"/>
      <c r="K850" s="245"/>
      <c r="L850" s="250"/>
      <c r="M850" s="251"/>
      <c r="N850" s="252"/>
      <c r="O850" s="252"/>
      <c r="P850" s="252"/>
      <c r="Q850" s="252"/>
      <c r="R850" s="252"/>
      <c r="S850" s="252"/>
      <c r="T850" s="253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T850" s="254" t="s">
        <v>148</v>
      </c>
      <c r="AU850" s="254" t="s">
        <v>91</v>
      </c>
      <c r="AV850" s="14" t="s">
        <v>91</v>
      </c>
      <c r="AW850" s="14" t="s">
        <v>36</v>
      </c>
      <c r="AX850" s="14" t="s">
        <v>81</v>
      </c>
      <c r="AY850" s="254" t="s">
        <v>139</v>
      </c>
    </row>
    <row r="851" s="15" customFormat="1">
      <c r="A851" s="15"/>
      <c r="B851" s="255"/>
      <c r="C851" s="256"/>
      <c r="D851" s="235" t="s">
        <v>148</v>
      </c>
      <c r="E851" s="257" t="s">
        <v>1</v>
      </c>
      <c r="F851" s="258" t="s">
        <v>151</v>
      </c>
      <c r="G851" s="256"/>
      <c r="H851" s="259">
        <v>9</v>
      </c>
      <c r="I851" s="260"/>
      <c r="J851" s="256"/>
      <c r="K851" s="256"/>
      <c r="L851" s="261"/>
      <c r="M851" s="262"/>
      <c r="N851" s="263"/>
      <c r="O851" s="263"/>
      <c r="P851" s="263"/>
      <c r="Q851" s="263"/>
      <c r="R851" s="263"/>
      <c r="S851" s="263"/>
      <c r="T851" s="264"/>
      <c r="U851" s="15"/>
      <c r="V851" s="15"/>
      <c r="W851" s="15"/>
      <c r="X851" s="15"/>
      <c r="Y851" s="15"/>
      <c r="Z851" s="15"/>
      <c r="AA851" s="15"/>
      <c r="AB851" s="15"/>
      <c r="AC851" s="15"/>
      <c r="AD851" s="15"/>
      <c r="AE851" s="15"/>
      <c r="AT851" s="265" t="s">
        <v>148</v>
      </c>
      <c r="AU851" s="265" t="s">
        <v>91</v>
      </c>
      <c r="AV851" s="15" t="s">
        <v>146</v>
      </c>
      <c r="AW851" s="15" t="s">
        <v>36</v>
      </c>
      <c r="AX851" s="15" t="s">
        <v>89</v>
      </c>
      <c r="AY851" s="265" t="s">
        <v>139</v>
      </c>
    </row>
    <row r="852" s="2" customFormat="1" ht="24.15" customHeight="1">
      <c r="A852" s="40"/>
      <c r="B852" s="41"/>
      <c r="C852" s="281" t="s">
        <v>618</v>
      </c>
      <c r="D852" s="281" t="s">
        <v>317</v>
      </c>
      <c r="E852" s="282" t="s">
        <v>609</v>
      </c>
      <c r="F852" s="283" t="s">
        <v>610</v>
      </c>
      <c r="G852" s="284" t="s">
        <v>498</v>
      </c>
      <c r="H852" s="285">
        <v>2.02</v>
      </c>
      <c r="I852" s="286"/>
      <c r="J852" s="287">
        <f>ROUND(I852*H852,2)</f>
        <v>0</v>
      </c>
      <c r="K852" s="283" t="s">
        <v>1</v>
      </c>
      <c r="L852" s="288"/>
      <c r="M852" s="289" t="s">
        <v>1</v>
      </c>
      <c r="N852" s="290" t="s">
        <v>46</v>
      </c>
      <c r="O852" s="93"/>
      <c r="P852" s="229">
        <f>O852*H852</f>
        <v>0</v>
      </c>
      <c r="Q852" s="229">
        <v>0.019900000000000001</v>
      </c>
      <c r="R852" s="229">
        <f>Q852*H852</f>
        <v>0.040198000000000005</v>
      </c>
      <c r="S852" s="229">
        <v>0</v>
      </c>
      <c r="T852" s="230">
        <f>S852*H852</f>
        <v>0</v>
      </c>
      <c r="U852" s="40"/>
      <c r="V852" s="40"/>
      <c r="W852" s="40"/>
      <c r="X852" s="40"/>
      <c r="Y852" s="40"/>
      <c r="Z852" s="40"/>
      <c r="AA852" s="40"/>
      <c r="AB852" s="40"/>
      <c r="AC852" s="40"/>
      <c r="AD852" s="40"/>
      <c r="AE852" s="40"/>
      <c r="AR852" s="231" t="s">
        <v>200</v>
      </c>
      <c r="AT852" s="231" t="s">
        <v>317</v>
      </c>
      <c r="AU852" s="231" t="s">
        <v>91</v>
      </c>
      <c r="AY852" s="19" t="s">
        <v>139</v>
      </c>
      <c r="BE852" s="232">
        <f>IF(N852="základní",J852,0)</f>
        <v>0</v>
      </c>
      <c r="BF852" s="232">
        <f>IF(N852="snížená",J852,0)</f>
        <v>0</v>
      </c>
      <c r="BG852" s="232">
        <f>IF(N852="zákl. přenesená",J852,0)</f>
        <v>0</v>
      </c>
      <c r="BH852" s="232">
        <f>IF(N852="sníž. přenesená",J852,0)</f>
        <v>0</v>
      </c>
      <c r="BI852" s="232">
        <f>IF(N852="nulová",J852,0)</f>
        <v>0</v>
      </c>
      <c r="BJ852" s="19" t="s">
        <v>89</v>
      </c>
      <c r="BK852" s="232">
        <f>ROUND(I852*H852,2)</f>
        <v>0</v>
      </c>
      <c r="BL852" s="19" t="s">
        <v>146</v>
      </c>
      <c r="BM852" s="231" t="s">
        <v>1370</v>
      </c>
    </row>
    <row r="853" s="13" customFormat="1">
      <c r="A853" s="13"/>
      <c r="B853" s="233"/>
      <c r="C853" s="234"/>
      <c r="D853" s="235" t="s">
        <v>148</v>
      </c>
      <c r="E853" s="236" t="s">
        <v>1</v>
      </c>
      <c r="F853" s="237" t="s">
        <v>453</v>
      </c>
      <c r="G853" s="234"/>
      <c r="H853" s="236" t="s">
        <v>1</v>
      </c>
      <c r="I853" s="238"/>
      <c r="J853" s="234"/>
      <c r="K853" s="234"/>
      <c r="L853" s="239"/>
      <c r="M853" s="240"/>
      <c r="N853" s="241"/>
      <c r="O853" s="241"/>
      <c r="P853" s="241"/>
      <c r="Q853" s="241"/>
      <c r="R853" s="241"/>
      <c r="S853" s="241"/>
      <c r="T853" s="242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T853" s="243" t="s">
        <v>148</v>
      </c>
      <c r="AU853" s="243" t="s">
        <v>91</v>
      </c>
      <c r="AV853" s="13" t="s">
        <v>89</v>
      </c>
      <c r="AW853" s="13" t="s">
        <v>36</v>
      </c>
      <c r="AX853" s="13" t="s">
        <v>81</v>
      </c>
      <c r="AY853" s="243" t="s">
        <v>139</v>
      </c>
    </row>
    <row r="854" s="13" customFormat="1">
      <c r="A854" s="13"/>
      <c r="B854" s="233"/>
      <c r="C854" s="234"/>
      <c r="D854" s="235" t="s">
        <v>148</v>
      </c>
      <c r="E854" s="236" t="s">
        <v>1</v>
      </c>
      <c r="F854" s="237" t="s">
        <v>1061</v>
      </c>
      <c r="G854" s="234"/>
      <c r="H854" s="236" t="s">
        <v>1</v>
      </c>
      <c r="I854" s="238"/>
      <c r="J854" s="234"/>
      <c r="K854" s="234"/>
      <c r="L854" s="239"/>
      <c r="M854" s="240"/>
      <c r="N854" s="241"/>
      <c r="O854" s="241"/>
      <c r="P854" s="241"/>
      <c r="Q854" s="241"/>
      <c r="R854" s="241"/>
      <c r="S854" s="241"/>
      <c r="T854" s="242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T854" s="243" t="s">
        <v>148</v>
      </c>
      <c r="AU854" s="243" t="s">
        <v>91</v>
      </c>
      <c r="AV854" s="13" t="s">
        <v>89</v>
      </c>
      <c r="AW854" s="13" t="s">
        <v>36</v>
      </c>
      <c r="AX854" s="13" t="s">
        <v>81</v>
      </c>
      <c r="AY854" s="243" t="s">
        <v>139</v>
      </c>
    </row>
    <row r="855" s="14" customFormat="1">
      <c r="A855" s="14"/>
      <c r="B855" s="244"/>
      <c r="C855" s="245"/>
      <c r="D855" s="235" t="s">
        <v>148</v>
      </c>
      <c r="E855" s="246" t="s">
        <v>1</v>
      </c>
      <c r="F855" s="247" t="s">
        <v>1371</v>
      </c>
      <c r="G855" s="245"/>
      <c r="H855" s="248">
        <v>2.02</v>
      </c>
      <c r="I855" s="249"/>
      <c r="J855" s="245"/>
      <c r="K855" s="245"/>
      <c r="L855" s="250"/>
      <c r="M855" s="251"/>
      <c r="N855" s="252"/>
      <c r="O855" s="252"/>
      <c r="P855" s="252"/>
      <c r="Q855" s="252"/>
      <c r="R855" s="252"/>
      <c r="S855" s="252"/>
      <c r="T855" s="253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T855" s="254" t="s">
        <v>148</v>
      </c>
      <c r="AU855" s="254" t="s">
        <v>91</v>
      </c>
      <c r="AV855" s="14" t="s">
        <v>91</v>
      </c>
      <c r="AW855" s="14" t="s">
        <v>36</v>
      </c>
      <c r="AX855" s="14" t="s">
        <v>81</v>
      </c>
      <c r="AY855" s="254" t="s">
        <v>139</v>
      </c>
    </row>
    <row r="856" s="15" customFormat="1">
      <c r="A856" s="15"/>
      <c r="B856" s="255"/>
      <c r="C856" s="256"/>
      <c r="D856" s="235" t="s">
        <v>148</v>
      </c>
      <c r="E856" s="257" t="s">
        <v>1</v>
      </c>
      <c r="F856" s="258" t="s">
        <v>151</v>
      </c>
      <c r="G856" s="256"/>
      <c r="H856" s="259">
        <v>2.02</v>
      </c>
      <c r="I856" s="260"/>
      <c r="J856" s="256"/>
      <c r="K856" s="256"/>
      <c r="L856" s="261"/>
      <c r="M856" s="262"/>
      <c r="N856" s="263"/>
      <c r="O856" s="263"/>
      <c r="P856" s="263"/>
      <c r="Q856" s="263"/>
      <c r="R856" s="263"/>
      <c r="S856" s="263"/>
      <c r="T856" s="264"/>
      <c r="U856" s="15"/>
      <c r="V856" s="15"/>
      <c r="W856" s="15"/>
      <c r="X856" s="15"/>
      <c r="Y856" s="15"/>
      <c r="Z856" s="15"/>
      <c r="AA856" s="15"/>
      <c r="AB856" s="15"/>
      <c r="AC856" s="15"/>
      <c r="AD856" s="15"/>
      <c r="AE856" s="15"/>
      <c r="AT856" s="265" t="s">
        <v>148</v>
      </c>
      <c r="AU856" s="265" t="s">
        <v>91</v>
      </c>
      <c r="AV856" s="15" t="s">
        <v>146</v>
      </c>
      <c r="AW856" s="15" t="s">
        <v>36</v>
      </c>
      <c r="AX856" s="15" t="s">
        <v>89</v>
      </c>
      <c r="AY856" s="265" t="s">
        <v>139</v>
      </c>
    </row>
    <row r="857" s="2" customFormat="1" ht="24.15" customHeight="1">
      <c r="A857" s="40"/>
      <c r="B857" s="41"/>
      <c r="C857" s="281" t="s">
        <v>622</v>
      </c>
      <c r="D857" s="281" t="s">
        <v>317</v>
      </c>
      <c r="E857" s="282" t="s">
        <v>1372</v>
      </c>
      <c r="F857" s="283" t="s">
        <v>1373</v>
      </c>
      <c r="G857" s="284" t="s">
        <v>498</v>
      </c>
      <c r="H857" s="285">
        <v>1.01</v>
      </c>
      <c r="I857" s="286"/>
      <c r="J857" s="287">
        <f>ROUND(I857*H857,2)</f>
        <v>0</v>
      </c>
      <c r="K857" s="283" t="s">
        <v>145</v>
      </c>
      <c r="L857" s="288"/>
      <c r="M857" s="289" t="s">
        <v>1</v>
      </c>
      <c r="N857" s="290" t="s">
        <v>46</v>
      </c>
      <c r="O857" s="93"/>
      <c r="P857" s="229">
        <f>O857*H857</f>
        <v>0</v>
      </c>
      <c r="Q857" s="229">
        <v>0.021299999999999999</v>
      </c>
      <c r="R857" s="229">
        <f>Q857*H857</f>
        <v>0.021513000000000001</v>
      </c>
      <c r="S857" s="229">
        <v>0</v>
      </c>
      <c r="T857" s="230">
        <f>S857*H857</f>
        <v>0</v>
      </c>
      <c r="U857" s="40"/>
      <c r="V857" s="40"/>
      <c r="W857" s="40"/>
      <c r="X857" s="40"/>
      <c r="Y857" s="40"/>
      <c r="Z857" s="40"/>
      <c r="AA857" s="40"/>
      <c r="AB857" s="40"/>
      <c r="AC857" s="40"/>
      <c r="AD857" s="40"/>
      <c r="AE857" s="40"/>
      <c r="AR857" s="231" t="s">
        <v>200</v>
      </c>
      <c r="AT857" s="231" t="s">
        <v>317</v>
      </c>
      <c r="AU857" s="231" t="s">
        <v>91</v>
      </c>
      <c r="AY857" s="19" t="s">
        <v>139</v>
      </c>
      <c r="BE857" s="232">
        <f>IF(N857="základní",J857,0)</f>
        <v>0</v>
      </c>
      <c r="BF857" s="232">
        <f>IF(N857="snížená",J857,0)</f>
        <v>0</v>
      </c>
      <c r="BG857" s="232">
        <f>IF(N857="zákl. přenesená",J857,0)</f>
        <v>0</v>
      </c>
      <c r="BH857" s="232">
        <f>IF(N857="sníž. přenesená",J857,0)</f>
        <v>0</v>
      </c>
      <c r="BI857" s="232">
        <f>IF(N857="nulová",J857,0)</f>
        <v>0</v>
      </c>
      <c r="BJ857" s="19" t="s">
        <v>89</v>
      </c>
      <c r="BK857" s="232">
        <f>ROUND(I857*H857,2)</f>
        <v>0</v>
      </c>
      <c r="BL857" s="19" t="s">
        <v>146</v>
      </c>
      <c r="BM857" s="231" t="s">
        <v>1374</v>
      </c>
    </row>
    <row r="858" s="13" customFormat="1">
      <c r="A858" s="13"/>
      <c r="B858" s="233"/>
      <c r="C858" s="234"/>
      <c r="D858" s="235" t="s">
        <v>148</v>
      </c>
      <c r="E858" s="236" t="s">
        <v>1</v>
      </c>
      <c r="F858" s="237" t="s">
        <v>453</v>
      </c>
      <c r="G858" s="234"/>
      <c r="H858" s="236" t="s">
        <v>1</v>
      </c>
      <c r="I858" s="238"/>
      <c r="J858" s="234"/>
      <c r="K858" s="234"/>
      <c r="L858" s="239"/>
      <c r="M858" s="240"/>
      <c r="N858" s="241"/>
      <c r="O858" s="241"/>
      <c r="P858" s="241"/>
      <c r="Q858" s="241"/>
      <c r="R858" s="241"/>
      <c r="S858" s="241"/>
      <c r="T858" s="242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T858" s="243" t="s">
        <v>148</v>
      </c>
      <c r="AU858" s="243" t="s">
        <v>91</v>
      </c>
      <c r="AV858" s="13" t="s">
        <v>89</v>
      </c>
      <c r="AW858" s="13" t="s">
        <v>36</v>
      </c>
      <c r="AX858" s="13" t="s">
        <v>81</v>
      </c>
      <c r="AY858" s="243" t="s">
        <v>139</v>
      </c>
    </row>
    <row r="859" s="13" customFormat="1">
      <c r="A859" s="13"/>
      <c r="B859" s="233"/>
      <c r="C859" s="234"/>
      <c r="D859" s="235" t="s">
        <v>148</v>
      </c>
      <c r="E859" s="236" t="s">
        <v>1</v>
      </c>
      <c r="F859" s="237" t="s">
        <v>1061</v>
      </c>
      <c r="G859" s="234"/>
      <c r="H859" s="236" t="s">
        <v>1</v>
      </c>
      <c r="I859" s="238"/>
      <c r="J859" s="234"/>
      <c r="K859" s="234"/>
      <c r="L859" s="239"/>
      <c r="M859" s="240"/>
      <c r="N859" s="241"/>
      <c r="O859" s="241"/>
      <c r="P859" s="241"/>
      <c r="Q859" s="241"/>
      <c r="R859" s="241"/>
      <c r="S859" s="241"/>
      <c r="T859" s="242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T859" s="243" t="s">
        <v>148</v>
      </c>
      <c r="AU859" s="243" t="s">
        <v>91</v>
      </c>
      <c r="AV859" s="13" t="s">
        <v>89</v>
      </c>
      <c r="AW859" s="13" t="s">
        <v>36</v>
      </c>
      <c r="AX859" s="13" t="s">
        <v>81</v>
      </c>
      <c r="AY859" s="243" t="s">
        <v>139</v>
      </c>
    </row>
    <row r="860" s="14" customFormat="1">
      <c r="A860" s="14"/>
      <c r="B860" s="244"/>
      <c r="C860" s="245"/>
      <c r="D860" s="235" t="s">
        <v>148</v>
      </c>
      <c r="E860" s="246" t="s">
        <v>1</v>
      </c>
      <c r="F860" s="247" t="s">
        <v>510</v>
      </c>
      <c r="G860" s="245"/>
      <c r="H860" s="248">
        <v>1.01</v>
      </c>
      <c r="I860" s="249"/>
      <c r="J860" s="245"/>
      <c r="K860" s="245"/>
      <c r="L860" s="250"/>
      <c r="M860" s="251"/>
      <c r="N860" s="252"/>
      <c r="O860" s="252"/>
      <c r="P860" s="252"/>
      <c r="Q860" s="252"/>
      <c r="R860" s="252"/>
      <c r="S860" s="252"/>
      <c r="T860" s="253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T860" s="254" t="s">
        <v>148</v>
      </c>
      <c r="AU860" s="254" t="s">
        <v>91</v>
      </c>
      <c r="AV860" s="14" t="s">
        <v>91</v>
      </c>
      <c r="AW860" s="14" t="s">
        <v>36</v>
      </c>
      <c r="AX860" s="14" t="s">
        <v>81</v>
      </c>
      <c r="AY860" s="254" t="s">
        <v>139</v>
      </c>
    </row>
    <row r="861" s="15" customFormat="1">
      <c r="A861" s="15"/>
      <c r="B861" s="255"/>
      <c r="C861" s="256"/>
      <c r="D861" s="235" t="s">
        <v>148</v>
      </c>
      <c r="E861" s="257" t="s">
        <v>1</v>
      </c>
      <c r="F861" s="258" t="s">
        <v>151</v>
      </c>
      <c r="G861" s="256"/>
      <c r="H861" s="259">
        <v>1.01</v>
      </c>
      <c r="I861" s="260"/>
      <c r="J861" s="256"/>
      <c r="K861" s="256"/>
      <c r="L861" s="261"/>
      <c r="M861" s="262"/>
      <c r="N861" s="263"/>
      <c r="O861" s="263"/>
      <c r="P861" s="263"/>
      <c r="Q861" s="263"/>
      <c r="R861" s="263"/>
      <c r="S861" s="263"/>
      <c r="T861" s="264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  <c r="AT861" s="265" t="s">
        <v>148</v>
      </c>
      <c r="AU861" s="265" t="s">
        <v>91</v>
      </c>
      <c r="AV861" s="15" t="s">
        <v>146</v>
      </c>
      <c r="AW861" s="15" t="s">
        <v>36</v>
      </c>
      <c r="AX861" s="15" t="s">
        <v>89</v>
      </c>
      <c r="AY861" s="265" t="s">
        <v>139</v>
      </c>
    </row>
    <row r="862" s="2" customFormat="1" ht="24.15" customHeight="1">
      <c r="A862" s="40"/>
      <c r="B862" s="41"/>
      <c r="C862" s="281" t="s">
        <v>628</v>
      </c>
      <c r="D862" s="281" t="s">
        <v>317</v>
      </c>
      <c r="E862" s="282" t="s">
        <v>1375</v>
      </c>
      <c r="F862" s="283" t="s">
        <v>1376</v>
      </c>
      <c r="G862" s="284" t="s">
        <v>498</v>
      </c>
      <c r="H862" s="285">
        <v>2.02</v>
      </c>
      <c r="I862" s="286"/>
      <c r="J862" s="287">
        <f>ROUND(I862*H862,2)</f>
        <v>0</v>
      </c>
      <c r="K862" s="283" t="s">
        <v>145</v>
      </c>
      <c r="L862" s="288"/>
      <c r="M862" s="289" t="s">
        <v>1</v>
      </c>
      <c r="N862" s="290" t="s">
        <v>46</v>
      </c>
      <c r="O862" s="93"/>
      <c r="P862" s="229">
        <f>O862*H862</f>
        <v>0</v>
      </c>
      <c r="Q862" s="229">
        <v>0.031699999999999999</v>
      </c>
      <c r="R862" s="229">
        <f>Q862*H862</f>
        <v>0.064033999999999994</v>
      </c>
      <c r="S862" s="229">
        <v>0</v>
      </c>
      <c r="T862" s="230">
        <f>S862*H862</f>
        <v>0</v>
      </c>
      <c r="U862" s="40"/>
      <c r="V862" s="40"/>
      <c r="W862" s="40"/>
      <c r="X862" s="40"/>
      <c r="Y862" s="40"/>
      <c r="Z862" s="40"/>
      <c r="AA862" s="40"/>
      <c r="AB862" s="40"/>
      <c r="AC862" s="40"/>
      <c r="AD862" s="40"/>
      <c r="AE862" s="40"/>
      <c r="AR862" s="231" t="s">
        <v>200</v>
      </c>
      <c r="AT862" s="231" t="s">
        <v>317</v>
      </c>
      <c r="AU862" s="231" t="s">
        <v>91</v>
      </c>
      <c r="AY862" s="19" t="s">
        <v>139</v>
      </c>
      <c r="BE862" s="232">
        <f>IF(N862="základní",J862,0)</f>
        <v>0</v>
      </c>
      <c r="BF862" s="232">
        <f>IF(N862="snížená",J862,0)</f>
        <v>0</v>
      </c>
      <c r="BG862" s="232">
        <f>IF(N862="zákl. přenesená",J862,0)</f>
        <v>0</v>
      </c>
      <c r="BH862" s="232">
        <f>IF(N862="sníž. přenesená",J862,0)</f>
        <v>0</v>
      </c>
      <c r="BI862" s="232">
        <f>IF(N862="nulová",J862,0)</f>
        <v>0</v>
      </c>
      <c r="BJ862" s="19" t="s">
        <v>89</v>
      </c>
      <c r="BK862" s="232">
        <f>ROUND(I862*H862,2)</f>
        <v>0</v>
      </c>
      <c r="BL862" s="19" t="s">
        <v>146</v>
      </c>
      <c r="BM862" s="231" t="s">
        <v>1377</v>
      </c>
    </row>
    <row r="863" s="2" customFormat="1">
      <c r="A863" s="40"/>
      <c r="B863" s="41"/>
      <c r="C863" s="42"/>
      <c r="D863" s="235" t="s">
        <v>306</v>
      </c>
      <c r="E863" s="42"/>
      <c r="F863" s="277" t="s">
        <v>460</v>
      </c>
      <c r="G863" s="42"/>
      <c r="H863" s="42"/>
      <c r="I863" s="278"/>
      <c r="J863" s="42"/>
      <c r="K863" s="42"/>
      <c r="L863" s="46"/>
      <c r="M863" s="279"/>
      <c r="N863" s="280"/>
      <c r="O863" s="93"/>
      <c r="P863" s="93"/>
      <c r="Q863" s="93"/>
      <c r="R863" s="93"/>
      <c r="S863" s="93"/>
      <c r="T863" s="94"/>
      <c r="U863" s="40"/>
      <c r="V863" s="40"/>
      <c r="W863" s="40"/>
      <c r="X863" s="40"/>
      <c r="Y863" s="40"/>
      <c r="Z863" s="40"/>
      <c r="AA863" s="40"/>
      <c r="AB863" s="40"/>
      <c r="AC863" s="40"/>
      <c r="AD863" s="40"/>
      <c r="AE863" s="40"/>
      <c r="AT863" s="19" t="s">
        <v>306</v>
      </c>
      <c r="AU863" s="19" t="s">
        <v>91</v>
      </c>
    </row>
    <row r="864" s="13" customFormat="1">
      <c r="A864" s="13"/>
      <c r="B864" s="233"/>
      <c r="C864" s="234"/>
      <c r="D864" s="235" t="s">
        <v>148</v>
      </c>
      <c r="E864" s="236" t="s">
        <v>1</v>
      </c>
      <c r="F864" s="237" t="s">
        <v>453</v>
      </c>
      <c r="G864" s="234"/>
      <c r="H864" s="236" t="s">
        <v>1</v>
      </c>
      <c r="I864" s="238"/>
      <c r="J864" s="234"/>
      <c r="K864" s="234"/>
      <c r="L864" s="239"/>
      <c r="M864" s="240"/>
      <c r="N864" s="241"/>
      <c r="O864" s="241"/>
      <c r="P864" s="241"/>
      <c r="Q864" s="241"/>
      <c r="R864" s="241"/>
      <c r="S864" s="241"/>
      <c r="T864" s="242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T864" s="243" t="s">
        <v>148</v>
      </c>
      <c r="AU864" s="243" t="s">
        <v>91</v>
      </c>
      <c r="AV864" s="13" t="s">
        <v>89</v>
      </c>
      <c r="AW864" s="13" t="s">
        <v>36</v>
      </c>
      <c r="AX864" s="13" t="s">
        <v>81</v>
      </c>
      <c r="AY864" s="243" t="s">
        <v>139</v>
      </c>
    </row>
    <row r="865" s="13" customFormat="1">
      <c r="A865" s="13"/>
      <c r="B865" s="233"/>
      <c r="C865" s="234"/>
      <c r="D865" s="235" t="s">
        <v>148</v>
      </c>
      <c r="E865" s="236" t="s">
        <v>1</v>
      </c>
      <c r="F865" s="237" t="s">
        <v>1061</v>
      </c>
      <c r="G865" s="234"/>
      <c r="H865" s="236" t="s">
        <v>1</v>
      </c>
      <c r="I865" s="238"/>
      <c r="J865" s="234"/>
      <c r="K865" s="234"/>
      <c r="L865" s="239"/>
      <c r="M865" s="240"/>
      <c r="N865" s="241"/>
      <c r="O865" s="241"/>
      <c r="P865" s="241"/>
      <c r="Q865" s="241"/>
      <c r="R865" s="241"/>
      <c r="S865" s="241"/>
      <c r="T865" s="242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T865" s="243" t="s">
        <v>148</v>
      </c>
      <c r="AU865" s="243" t="s">
        <v>91</v>
      </c>
      <c r="AV865" s="13" t="s">
        <v>89</v>
      </c>
      <c r="AW865" s="13" t="s">
        <v>36</v>
      </c>
      <c r="AX865" s="13" t="s">
        <v>81</v>
      </c>
      <c r="AY865" s="243" t="s">
        <v>139</v>
      </c>
    </row>
    <row r="866" s="14" customFormat="1">
      <c r="A866" s="14"/>
      <c r="B866" s="244"/>
      <c r="C866" s="245"/>
      <c r="D866" s="235" t="s">
        <v>148</v>
      </c>
      <c r="E866" s="246" t="s">
        <v>1</v>
      </c>
      <c r="F866" s="247" t="s">
        <v>617</v>
      </c>
      <c r="G866" s="245"/>
      <c r="H866" s="248">
        <v>2.02</v>
      </c>
      <c r="I866" s="249"/>
      <c r="J866" s="245"/>
      <c r="K866" s="245"/>
      <c r="L866" s="250"/>
      <c r="M866" s="251"/>
      <c r="N866" s="252"/>
      <c r="O866" s="252"/>
      <c r="P866" s="252"/>
      <c r="Q866" s="252"/>
      <c r="R866" s="252"/>
      <c r="S866" s="252"/>
      <c r="T866" s="253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T866" s="254" t="s">
        <v>148</v>
      </c>
      <c r="AU866" s="254" t="s">
        <v>91</v>
      </c>
      <c r="AV866" s="14" t="s">
        <v>91</v>
      </c>
      <c r="AW866" s="14" t="s">
        <v>36</v>
      </c>
      <c r="AX866" s="14" t="s">
        <v>81</v>
      </c>
      <c r="AY866" s="254" t="s">
        <v>139</v>
      </c>
    </row>
    <row r="867" s="15" customFormat="1">
      <c r="A867" s="15"/>
      <c r="B867" s="255"/>
      <c r="C867" s="256"/>
      <c r="D867" s="235" t="s">
        <v>148</v>
      </c>
      <c r="E867" s="257" t="s">
        <v>1</v>
      </c>
      <c r="F867" s="258" t="s">
        <v>151</v>
      </c>
      <c r="G867" s="256"/>
      <c r="H867" s="259">
        <v>2.02</v>
      </c>
      <c r="I867" s="260"/>
      <c r="J867" s="256"/>
      <c r="K867" s="256"/>
      <c r="L867" s="261"/>
      <c r="M867" s="262"/>
      <c r="N867" s="263"/>
      <c r="O867" s="263"/>
      <c r="P867" s="263"/>
      <c r="Q867" s="263"/>
      <c r="R867" s="263"/>
      <c r="S867" s="263"/>
      <c r="T867" s="264"/>
      <c r="U867" s="15"/>
      <c r="V867" s="15"/>
      <c r="W867" s="15"/>
      <c r="X867" s="15"/>
      <c r="Y867" s="15"/>
      <c r="Z867" s="15"/>
      <c r="AA867" s="15"/>
      <c r="AB867" s="15"/>
      <c r="AC867" s="15"/>
      <c r="AD867" s="15"/>
      <c r="AE867" s="15"/>
      <c r="AT867" s="265" t="s">
        <v>148</v>
      </c>
      <c r="AU867" s="265" t="s">
        <v>91</v>
      </c>
      <c r="AV867" s="15" t="s">
        <v>146</v>
      </c>
      <c r="AW867" s="15" t="s">
        <v>36</v>
      </c>
      <c r="AX867" s="15" t="s">
        <v>89</v>
      </c>
      <c r="AY867" s="265" t="s">
        <v>139</v>
      </c>
    </row>
    <row r="868" s="2" customFormat="1" ht="24.15" customHeight="1">
      <c r="A868" s="40"/>
      <c r="B868" s="41"/>
      <c r="C868" s="281" t="s">
        <v>633</v>
      </c>
      <c r="D868" s="281" t="s">
        <v>317</v>
      </c>
      <c r="E868" s="282" t="s">
        <v>1378</v>
      </c>
      <c r="F868" s="283" t="s">
        <v>1379</v>
      </c>
      <c r="G868" s="284" t="s">
        <v>498</v>
      </c>
      <c r="H868" s="285">
        <v>2.02</v>
      </c>
      <c r="I868" s="286"/>
      <c r="J868" s="287">
        <f>ROUND(I868*H868,2)</f>
        <v>0</v>
      </c>
      <c r="K868" s="283" t="s">
        <v>1</v>
      </c>
      <c r="L868" s="288"/>
      <c r="M868" s="289" t="s">
        <v>1</v>
      </c>
      <c r="N868" s="290" t="s">
        <v>46</v>
      </c>
      <c r="O868" s="93"/>
      <c r="P868" s="229">
        <f>O868*H868</f>
        <v>0</v>
      </c>
      <c r="Q868" s="229">
        <v>0.031699999999999999</v>
      </c>
      <c r="R868" s="229">
        <f>Q868*H868</f>
        <v>0.064033999999999994</v>
      </c>
      <c r="S868" s="229">
        <v>0</v>
      </c>
      <c r="T868" s="230">
        <f>S868*H868</f>
        <v>0</v>
      </c>
      <c r="U868" s="40"/>
      <c r="V868" s="40"/>
      <c r="W868" s="40"/>
      <c r="X868" s="40"/>
      <c r="Y868" s="40"/>
      <c r="Z868" s="40"/>
      <c r="AA868" s="40"/>
      <c r="AB868" s="40"/>
      <c r="AC868" s="40"/>
      <c r="AD868" s="40"/>
      <c r="AE868" s="40"/>
      <c r="AR868" s="231" t="s">
        <v>200</v>
      </c>
      <c r="AT868" s="231" t="s">
        <v>317</v>
      </c>
      <c r="AU868" s="231" t="s">
        <v>91</v>
      </c>
      <c r="AY868" s="19" t="s">
        <v>139</v>
      </c>
      <c r="BE868" s="232">
        <f>IF(N868="základní",J868,0)</f>
        <v>0</v>
      </c>
      <c r="BF868" s="232">
        <f>IF(N868="snížená",J868,0)</f>
        <v>0</v>
      </c>
      <c r="BG868" s="232">
        <f>IF(N868="zákl. přenesená",J868,0)</f>
        <v>0</v>
      </c>
      <c r="BH868" s="232">
        <f>IF(N868="sníž. přenesená",J868,0)</f>
        <v>0</v>
      </c>
      <c r="BI868" s="232">
        <f>IF(N868="nulová",J868,0)</f>
        <v>0</v>
      </c>
      <c r="BJ868" s="19" t="s">
        <v>89</v>
      </c>
      <c r="BK868" s="232">
        <f>ROUND(I868*H868,2)</f>
        <v>0</v>
      </c>
      <c r="BL868" s="19" t="s">
        <v>146</v>
      </c>
      <c r="BM868" s="231" t="s">
        <v>1380</v>
      </c>
    </row>
    <row r="869" s="13" customFormat="1">
      <c r="A869" s="13"/>
      <c r="B869" s="233"/>
      <c r="C869" s="234"/>
      <c r="D869" s="235" t="s">
        <v>148</v>
      </c>
      <c r="E869" s="236" t="s">
        <v>1</v>
      </c>
      <c r="F869" s="237" t="s">
        <v>453</v>
      </c>
      <c r="G869" s="234"/>
      <c r="H869" s="236" t="s">
        <v>1</v>
      </c>
      <c r="I869" s="238"/>
      <c r="J869" s="234"/>
      <c r="K869" s="234"/>
      <c r="L869" s="239"/>
      <c r="M869" s="240"/>
      <c r="N869" s="241"/>
      <c r="O869" s="241"/>
      <c r="P869" s="241"/>
      <c r="Q869" s="241"/>
      <c r="R869" s="241"/>
      <c r="S869" s="241"/>
      <c r="T869" s="242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T869" s="243" t="s">
        <v>148</v>
      </c>
      <c r="AU869" s="243" t="s">
        <v>91</v>
      </c>
      <c r="AV869" s="13" t="s">
        <v>89</v>
      </c>
      <c r="AW869" s="13" t="s">
        <v>36</v>
      </c>
      <c r="AX869" s="13" t="s">
        <v>81</v>
      </c>
      <c r="AY869" s="243" t="s">
        <v>139</v>
      </c>
    </row>
    <row r="870" s="13" customFormat="1">
      <c r="A870" s="13"/>
      <c r="B870" s="233"/>
      <c r="C870" s="234"/>
      <c r="D870" s="235" t="s">
        <v>148</v>
      </c>
      <c r="E870" s="236" t="s">
        <v>1</v>
      </c>
      <c r="F870" s="237" t="s">
        <v>1061</v>
      </c>
      <c r="G870" s="234"/>
      <c r="H870" s="236" t="s">
        <v>1</v>
      </c>
      <c r="I870" s="238"/>
      <c r="J870" s="234"/>
      <c r="K870" s="234"/>
      <c r="L870" s="239"/>
      <c r="M870" s="240"/>
      <c r="N870" s="241"/>
      <c r="O870" s="241"/>
      <c r="P870" s="241"/>
      <c r="Q870" s="241"/>
      <c r="R870" s="241"/>
      <c r="S870" s="241"/>
      <c r="T870" s="242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T870" s="243" t="s">
        <v>148</v>
      </c>
      <c r="AU870" s="243" t="s">
        <v>91</v>
      </c>
      <c r="AV870" s="13" t="s">
        <v>89</v>
      </c>
      <c r="AW870" s="13" t="s">
        <v>36</v>
      </c>
      <c r="AX870" s="13" t="s">
        <v>81</v>
      </c>
      <c r="AY870" s="243" t="s">
        <v>139</v>
      </c>
    </row>
    <row r="871" s="14" customFormat="1">
      <c r="A871" s="14"/>
      <c r="B871" s="244"/>
      <c r="C871" s="245"/>
      <c r="D871" s="235" t="s">
        <v>148</v>
      </c>
      <c r="E871" s="246" t="s">
        <v>1</v>
      </c>
      <c r="F871" s="247" t="s">
        <v>1371</v>
      </c>
      <c r="G871" s="245"/>
      <c r="H871" s="248">
        <v>2.02</v>
      </c>
      <c r="I871" s="249"/>
      <c r="J871" s="245"/>
      <c r="K871" s="245"/>
      <c r="L871" s="250"/>
      <c r="M871" s="251"/>
      <c r="N871" s="252"/>
      <c r="O871" s="252"/>
      <c r="P871" s="252"/>
      <c r="Q871" s="252"/>
      <c r="R871" s="252"/>
      <c r="S871" s="252"/>
      <c r="T871" s="253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T871" s="254" t="s">
        <v>148</v>
      </c>
      <c r="AU871" s="254" t="s">
        <v>91</v>
      </c>
      <c r="AV871" s="14" t="s">
        <v>91</v>
      </c>
      <c r="AW871" s="14" t="s">
        <v>36</v>
      </c>
      <c r="AX871" s="14" t="s">
        <v>81</v>
      </c>
      <c r="AY871" s="254" t="s">
        <v>139</v>
      </c>
    </row>
    <row r="872" s="15" customFormat="1">
      <c r="A872" s="15"/>
      <c r="B872" s="255"/>
      <c r="C872" s="256"/>
      <c r="D872" s="235" t="s">
        <v>148</v>
      </c>
      <c r="E872" s="257" t="s">
        <v>1</v>
      </c>
      <c r="F872" s="258" t="s">
        <v>151</v>
      </c>
      <c r="G872" s="256"/>
      <c r="H872" s="259">
        <v>2.02</v>
      </c>
      <c r="I872" s="260"/>
      <c r="J872" s="256"/>
      <c r="K872" s="256"/>
      <c r="L872" s="261"/>
      <c r="M872" s="262"/>
      <c r="N872" s="263"/>
      <c r="O872" s="263"/>
      <c r="P872" s="263"/>
      <c r="Q872" s="263"/>
      <c r="R872" s="263"/>
      <c r="S872" s="263"/>
      <c r="T872" s="264"/>
      <c r="U872" s="15"/>
      <c r="V872" s="15"/>
      <c r="W872" s="15"/>
      <c r="X872" s="15"/>
      <c r="Y872" s="15"/>
      <c r="Z872" s="15"/>
      <c r="AA872" s="15"/>
      <c r="AB872" s="15"/>
      <c r="AC872" s="15"/>
      <c r="AD872" s="15"/>
      <c r="AE872" s="15"/>
      <c r="AT872" s="265" t="s">
        <v>148</v>
      </c>
      <c r="AU872" s="265" t="s">
        <v>91</v>
      </c>
      <c r="AV872" s="15" t="s">
        <v>146</v>
      </c>
      <c r="AW872" s="15" t="s">
        <v>36</v>
      </c>
      <c r="AX872" s="15" t="s">
        <v>89</v>
      </c>
      <c r="AY872" s="265" t="s">
        <v>139</v>
      </c>
    </row>
    <row r="873" s="2" customFormat="1" ht="24.15" customHeight="1">
      <c r="A873" s="40"/>
      <c r="B873" s="41"/>
      <c r="C873" s="281" t="s">
        <v>638</v>
      </c>
      <c r="D873" s="281" t="s">
        <v>317</v>
      </c>
      <c r="E873" s="282" t="s">
        <v>1381</v>
      </c>
      <c r="F873" s="283" t="s">
        <v>1382</v>
      </c>
      <c r="G873" s="284" t="s">
        <v>498</v>
      </c>
      <c r="H873" s="285">
        <v>2.02</v>
      </c>
      <c r="I873" s="286"/>
      <c r="J873" s="287">
        <f>ROUND(I873*H873,2)</f>
        <v>0</v>
      </c>
      <c r="K873" s="283" t="s">
        <v>145</v>
      </c>
      <c r="L873" s="288"/>
      <c r="M873" s="289" t="s">
        <v>1</v>
      </c>
      <c r="N873" s="290" t="s">
        <v>46</v>
      </c>
      <c r="O873" s="93"/>
      <c r="P873" s="229">
        <f>O873*H873</f>
        <v>0</v>
      </c>
      <c r="Q873" s="229">
        <v>0.0183</v>
      </c>
      <c r="R873" s="229">
        <f>Q873*H873</f>
        <v>0.036965999999999999</v>
      </c>
      <c r="S873" s="229">
        <v>0</v>
      </c>
      <c r="T873" s="230">
        <f>S873*H873</f>
        <v>0</v>
      </c>
      <c r="U873" s="40"/>
      <c r="V873" s="40"/>
      <c r="W873" s="40"/>
      <c r="X873" s="40"/>
      <c r="Y873" s="40"/>
      <c r="Z873" s="40"/>
      <c r="AA873" s="40"/>
      <c r="AB873" s="40"/>
      <c r="AC873" s="40"/>
      <c r="AD873" s="40"/>
      <c r="AE873" s="40"/>
      <c r="AR873" s="231" t="s">
        <v>200</v>
      </c>
      <c r="AT873" s="231" t="s">
        <v>317</v>
      </c>
      <c r="AU873" s="231" t="s">
        <v>91</v>
      </c>
      <c r="AY873" s="19" t="s">
        <v>139</v>
      </c>
      <c r="BE873" s="232">
        <f>IF(N873="základní",J873,0)</f>
        <v>0</v>
      </c>
      <c r="BF873" s="232">
        <f>IF(N873="snížená",J873,0)</f>
        <v>0</v>
      </c>
      <c r="BG873" s="232">
        <f>IF(N873="zákl. přenesená",J873,0)</f>
        <v>0</v>
      </c>
      <c r="BH873" s="232">
        <f>IF(N873="sníž. přenesená",J873,0)</f>
        <v>0</v>
      </c>
      <c r="BI873" s="232">
        <f>IF(N873="nulová",J873,0)</f>
        <v>0</v>
      </c>
      <c r="BJ873" s="19" t="s">
        <v>89</v>
      </c>
      <c r="BK873" s="232">
        <f>ROUND(I873*H873,2)</f>
        <v>0</v>
      </c>
      <c r="BL873" s="19" t="s">
        <v>146</v>
      </c>
      <c r="BM873" s="231" t="s">
        <v>1383</v>
      </c>
    </row>
    <row r="874" s="13" customFormat="1">
      <c r="A874" s="13"/>
      <c r="B874" s="233"/>
      <c r="C874" s="234"/>
      <c r="D874" s="235" t="s">
        <v>148</v>
      </c>
      <c r="E874" s="236" t="s">
        <v>1</v>
      </c>
      <c r="F874" s="237" t="s">
        <v>453</v>
      </c>
      <c r="G874" s="234"/>
      <c r="H874" s="236" t="s">
        <v>1</v>
      </c>
      <c r="I874" s="238"/>
      <c r="J874" s="234"/>
      <c r="K874" s="234"/>
      <c r="L874" s="239"/>
      <c r="M874" s="240"/>
      <c r="N874" s="241"/>
      <c r="O874" s="241"/>
      <c r="P874" s="241"/>
      <c r="Q874" s="241"/>
      <c r="R874" s="241"/>
      <c r="S874" s="241"/>
      <c r="T874" s="242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T874" s="243" t="s">
        <v>148</v>
      </c>
      <c r="AU874" s="243" t="s">
        <v>91</v>
      </c>
      <c r="AV874" s="13" t="s">
        <v>89</v>
      </c>
      <c r="AW874" s="13" t="s">
        <v>36</v>
      </c>
      <c r="AX874" s="13" t="s">
        <v>81</v>
      </c>
      <c r="AY874" s="243" t="s">
        <v>139</v>
      </c>
    </row>
    <row r="875" s="13" customFormat="1">
      <c r="A875" s="13"/>
      <c r="B875" s="233"/>
      <c r="C875" s="234"/>
      <c r="D875" s="235" t="s">
        <v>148</v>
      </c>
      <c r="E875" s="236" t="s">
        <v>1</v>
      </c>
      <c r="F875" s="237" t="s">
        <v>1061</v>
      </c>
      <c r="G875" s="234"/>
      <c r="H875" s="236" t="s">
        <v>1</v>
      </c>
      <c r="I875" s="238"/>
      <c r="J875" s="234"/>
      <c r="K875" s="234"/>
      <c r="L875" s="239"/>
      <c r="M875" s="240"/>
      <c r="N875" s="241"/>
      <c r="O875" s="241"/>
      <c r="P875" s="241"/>
      <c r="Q875" s="241"/>
      <c r="R875" s="241"/>
      <c r="S875" s="241"/>
      <c r="T875" s="242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T875" s="243" t="s">
        <v>148</v>
      </c>
      <c r="AU875" s="243" t="s">
        <v>91</v>
      </c>
      <c r="AV875" s="13" t="s">
        <v>89</v>
      </c>
      <c r="AW875" s="13" t="s">
        <v>36</v>
      </c>
      <c r="AX875" s="13" t="s">
        <v>81</v>
      </c>
      <c r="AY875" s="243" t="s">
        <v>139</v>
      </c>
    </row>
    <row r="876" s="14" customFormat="1">
      <c r="A876" s="14"/>
      <c r="B876" s="244"/>
      <c r="C876" s="245"/>
      <c r="D876" s="235" t="s">
        <v>148</v>
      </c>
      <c r="E876" s="246" t="s">
        <v>1</v>
      </c>
      <c r="F876" s="247" t="s">
        <v>1384</v>
      </c>
      <c r="G876" s="245"/>
      <c r="H876" s="248">
        <v>2.02</v>
      </c>
      <c r="I876" s="249"/>
      <c r="J876" s="245"/>
      <c r="K876" s="245"/>
      <c r="L876" s="250"/>
      <c r="M876" s="251"/>
      <c r="N876" s="252"/>
      <c r="O876" s="252"/>
      <c r="P876" s="252"/>
      <c r="Q876" s="252"/>
      <c r="R876" s="252"/>
      <c r="S876" s="252"/>
      <c r="T876" s="253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T876" s="254" t="s">
        <v>148</v>
      </c>
      <c r="AU876" s="254" t="s">
        <v>91</v>
      </c>
      <c r="AV876" s="14" t="s">
        <v>91</v>
      </c>
      <c r="AW876" s="14" t="s">
        <v>36</v>
      </c>
      <c r="AX876" s="14" t="s">
        <v>81</v>
      </c>
      <c r="AY876" s="254" t="s">
        <v>139</v>
      </c>
    </row>
    <row r="877" s="15" customFormat="1">
      <c r="A877" s="15"/>
      <c r="B877" s="255"/>
      <c r="C877" s="256"/>
      <c r="D877" s="235" t="s">
        <v>148</v>
      </c>
      <c r="E877" s="257" t="s">
        <v>1</v>
      </c>
      <c r="F877" s="258" t="s">
        <v>151</v>
      </c>
      <c r="G877" s="256"/>
      <c r="H877" s="259">
        <v>2.02</v>
      </c>
      <c r="I877" s="260"/>
      <c r="J877" s="256"/>
      <c r="K877" s="256"/>
      <c r="L877" s="261"/>
      <c r="M877" s="262"/>
      <c r="N877" s="263"/>
      <c r="O877" s="263"/>
      <c r="P877" s="263"/>
      <c r="Q877" s="263"/>
      <c r="R877" s="263"/>
      <c r="S877" s="263"/>
      <c r="T877" s="264"/>
      <c r="U877" s="15"/>
      <c r="V877" s="15"/>
      <c r="W877" s="15"/>
      <c r="X877" s="15"/>
      <c r="Y877" s="15"/>
      <c r="Z877" s="15"/>
      <c r="AA877" s="15"/>
      <c r="AB877" s="15"/>
      <c r="AC877" s="15"/>
      <c r="AD877" s="15"/>
      <c r="AE877" s="15"/>
      <c r="AT877" s="265" t="s">
        <v>148</v>
      </c>
      <c r="AU877" s="265" t="s">
        <v>91</v>
      </c>
      <c r="AV877" s="15" t="s">
        <v>146</v>
      </c>
      <c r="AW877" s="15" t="s">
        <v>36</v>
      </c>
      <c r="AX877" s="15" t="s">
        <v>89</v>
      </c>
      <c r="AY877" s="265" t="s">
        <v>139</v>
      </c>
    </row>
    <row r="878" s="2" customFormat="1" ht="16.5" customHeight="1">
      <c r="A878" s="40"/>
      <c r="B878" s="41"/>
      <c r="C878" s="220" t="s">
        <v>645</v>
      </c>
      <c r="D878" s="220" t="s">
        <v>141</v>
      </c>
      <c r="E878" s="221" t="s">
        <v>1385</v>
      </c>
      <c r="F878" s="222" t="s">
        <v>1386</v>
      </c>
      <c r="G878" s="223" t="s">
        <v>498</v>
      </c>
      <c r="H878" s="224">
        <v>1</v>
      </c>
      <c r="I878" s="225"/>
      <c r="J878" s="226">
        <f>ROUND(I878*H878,2)</f>
        <v>0</v>
      </c>
      <c r="K878" s="222" t="s">
        <v>145</v>
      </c>
      <c r="L878" s="46"/>
      <c r="M878" s="227" t="s">
        <v>1</v>
      </c>
      <c r="N878" s="228" t="s">
        <v>46</v>
      </c>
      <c r="O878" s="93"/>
      <c r="P878" s="229">
        <f>O878*H878</f>
        <v>0</v>
      </c>
      <c r="Q878" s="229">
        <v>0.0026199999999999999</v>
      </c>
      <c r="R878" s="229">
        <f>Q878*H878</f>
        <v>0.0026199999999999999</v>
      </c>
      <c r="S878" s="229">
        <v>0</v>
      </c>
      <c r="T878" s="230">
        <f>S878*H878</f>
        <v>0</v>
      </c>
      <c r="U878" s="40"/>
      <c r="V878" s="40"/>
      <c r="W878" s="40"/>
      <c r="X878" s="40"/>
      <c r="Y878" s="40"/>
      <c r="Z878" s="40"/>
      <c r="AA878" s="40"/>
      <c r="AB878" s="40"/>
      <c r="AC878" s="40"/>
      <c r="AD878" s="40"/>
      <c r="AE878" s="40"/>
      <c r="AR878" s="231" t="s">
        <v>146</v>
      </c>
      <c r="AT878" s="231" t="s">
        <v>141</v>
      </c>
      <c r="AU878" s="231" t="s">
        <v>91</v>
      </c>
      <c r="AY878" s="19" t="s">
        <v>139</v>
      </c>
      <c r="BE878" s="232">
        <f>IF(N878="základní",J878,0)</f>
        <v>0</v>
      </c>
      <c r="BF878" s="232">
        <f>IF(N878="snížená",J878,0)</f>
        <v>0</v>
      </c>
      <c r="BG878" s="232">
        <f>IF(N878="zákl. přenesená",J878,0)</f>
        <v>0</v>
      </c>
      <c r="BH878" s="232">
        <f>IF(N878="sníž. přenesená",J878,0)</f>
        <v>0</v>
      </c>
      <c r="BI878" s="232">
        <f>IF(N878="nulová",J878,0)</f>
        <v>0</v>
      </c>
      <c r="BJ878" s="19" t="s">
        <v>89</v>
      </c>
      <c r="BK878" s="232">
        <f>ROUND(I878*H878,2)</f>
        <v>0</v>
      </c>
      <c r="BL878" s="19" t="s">
        <v>146</v>
      </c>
      <c r="BM878" s="231" t="s">
        <v>1387</v>
      </c>
    </row>
    <row r="879" s="13" customFormat="1">
      <c r="A879" s="13"/>
      <c r="B879" s="233"/>
      <c r="C879" s="234"/>
      <c r="D879" s="235" t="s">
        <v>148</v>
      </c>
      <c r="E879" s="236" t="s">
        <v>1</v>
      </c>
      <c r="F879" s="237" t="s">
        <v>1364</v>
      </c>
      <c r="G879" s="234"/>
      <c r="H879" s="236" t="s">
        <v>1</v>
      </c>
      <c r="I879" s="238"/>
      <c r="J879" s="234"/>
      <c r="K879" s="234"/>
      <c r="L879" s="239"/>
      <c r="M879" s="240"/>
      <c r="N879" s="241"/>
      <c r="O879" s="241"/>
      <c r="P879" s="241"/>
      <c r="Q879" s="241"/>
      <c r="R879" s="241"/>
      <c r="S879" s="241"/>
      <c r="T879" s="242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T879" s="243" t="s">
        <v>148</v>
      </c>
      <c r="AU879" s="243" t="s">
        <v>91</v>
      </c>
      <c r="AV879" s="13" t="s">
        <v>89</v>
      </c>
      <c r="AW879" s="13" t="s">
        <v>36</v>
      </c>
      <c r="AX879" s="13" t="s">
        <v>81</v>
      </c>
      <c r="AY879" s="243" t="s">
        <v>139</v>
      </c>
    </row>
    <row r="880" s="13" customFormat="1">
      <c r="A880" s="13"/>
      <c r="B880" s="233"/>
      <c r="C880" s="234"/>
      <c r="D880" s="235" t="s">
        <v>148</v>
      </c>
      <c r="E880" s="236" t="s">
        <v>1</v>
      </c>
      <c r="F880" s="237" t="s">
        <v>1016</v>
      </c>
      <c r="G880" s="234"/>
      <c r="H880" s="236" t="s">
        <v>1</v>
      </c>
      <c r="I880" s="238"/>
      <c r="J880" s="234"/>
      <c r="K880" s="234"/>
      <c r="L880" s="239"/>
      <c r="M880" s="240"/>
      <c r="N880" s="241"/>
      <c r="O880" s="241"/>
      <c r="P880" s="241"/>
      <c r="Q880" s="241"/>
      <c r="R880" s="241"/>
      <c r="S880" s="241"/>
      <c r="T880" s="242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T880" s="243" t="s">
        <v>148</v>
      </c>
      <c r="AU880" s="243" t="s">
        <v>91</v>
      </c>
      <c r="AV880" s="13" t="s">
        <v>89</v>
      </c>
      <c r="AW880" s="13" t="s">
        <v>36</v>
      </c>
      <c r="AX880" s="13" t="s">
        <v>81</v>
      </c>
      <c r="AY880" s="243" t="s">
        <v>139</v>
      </c>
    </row>
    <row r="881" s="14" customFormat="1">
      <c r="A881" s="14"/>
      <c r="B881" s="244"/>
      <c r="C881" s="245"/>
      <c r="D881" s="235" t="s">
        <v>148</v>
      </c>
      <c r="E881" s="246" t="s">
        <v>1</v>
      </c>
      <c r="F881" s="247" t="s">
        <v>1388</v>
      </c>
      <c r="G881" s="245"/>
      <c r="H881" s="248">
        <v>1</v>
      </c>
      <c r="I881" s="249"/>
      <c r="J881" s="245"/>
      <c r="K881" s="245"/>
      <c r="L881" s="250"/>
      <c r="M881" s="251"/>
      <c r="N881" s="252"/>
      <c r="O881" s="252"/>
      <c r="P881" s="252"/>
      <c r="Q881" s="252"/>
      <c r="R881" s="252"/>
      <c r="S881" s="252"/>
      <c r="T881" s="253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T881" s="254" t="s">
        <v>148</v>
      </c>
      <c r="AU881" s="254" t="s">
        <v>91</v>
      </c>
      <c r="AV881" s="14" t="s">
        <v>91</v>
      </c>
      <c r="AW881" s="14" t="s">
        <v>36</v>
      </c>
      <c r="AX881" s="14" t="s">
        <v>81</v>
      </c>
      <c r="AY881" s="254" t="s">
        <v>139</v>
      </c>
    </row>
    <row r="882" s="15" customFormat="1">
      <c r="A882" s="15"/>
      <c r="B882" s="255"/>
      <c r="C882" s="256"/>
      <c r="D882" s="235" t="s">
        <v>148</v>
      </c>
      <c r="E882" s="257" t="s">
        <v>1</v>
      </c>
      <c r="F882" s="258" t="s">
        <v>151</v>
      </c>
      <c r="G882" s="256"/>
      <c r="H882" s="259">
        <v>1</v>
      </c>
      <c r="I882" s="260"/>
      <c r="J882" s="256"/>
      <c r="K882" s="256"/>
      <c r="L882" s="261"/>
      <c r="M882" s="262"/>
      <c r="N882" s="263"/>
      <c r="O882" s="263"/>
      <c r="P882" s="263"/>
      <c r="Q882" s="263"/>
      <c r="R882" s="263"/>
      <c r="S882" s="263"/>
      <c r="T882" s="264"/>
      <c r="U882" s="15"/>
      <c r="V882" s="15"/>
      <c r="W882" s="15"/>
      <c r="X882" s="15"/>
      <c r="Y882" s="15"/>
      <c r="Z882" s="15"/>
      <c r="AA882" s="15"/>
      <c r="AB882" s="15"/>
      <c r="AC882" s="15"/>
      <c r="AD882" s="15"/>
      <c r="AE882" s="15"/>
      <c r="AT882" s="265" t="s">
        <v>148</v>
      </c>
      <c r="AU882" s="265" t="s">
        <v>91</v>
      </c>
      <c r="AV882" s="15" t="s">
        <v>146</v>
      </c>
      <c r="AW882" s="15" t="s">
        <v>36</v>
      </c>
      <c r="AX882" s="15" t="s">
        <v>89</v>
      </c>
      <c r="AY882" s="265" t="s">
        <v>139</v>
      </c>
    </row>
    <row r="883" s="2" customFormat="1" ht="24.15" customHeight="1">
      <c r="A883" s="40"/>
      <c r="B883" s="41"/>
      <c r="C883" s="220" t="s">
        <v>651</v>
      </c>
      <c r="D883" s="220" t="s">
        <v>141</v>
      </c>
      <c r="E883" s="221" t="s">
        <v>1389</v>
      </c>
      <c r="F883" s="222" t="s">
        <v>1390</v>
      </c>
      <c r="G883" s="223" t="s">
        <v>160</v>
      </c>
      <c r="H883" s="224">
        <v>11.619999999999999</v>
      </c>
      <c r="I883" s="225"/>
      <c r="J883" s="226">
        <f>ROUND(I883*H883,2)</f>
        <v>0</v>
      </c>
      <c r="K883" s="222" t="s">
        <v>145</v>
      </c>
      <c r="L883" s="46"/>
      <c r="M883" s="227" t="s">
        <v>1</v>
      </c>
      <c r="N883" s="228" t="s">
        <v>46</v>
      </c>
      <c r="O883" s="93"/>
      <c r="P883" s="229">
        <f>O883*H883</f>
        <v>0</v>
      </c>
      <c r="Q883" s="229">
        <v>0</v>
      </c>
      <c r="R883" s="229">
        <f>Q883*H883</f>
        <v>0</v>
      </c>
      <c r="S883" s="229">
        <v>0</v>
      </c>
      <c r="T883" s="230">
        <f>S883*H883</f>
        <v>0</v>
      </c>
      <c r="U883" s="40"/>
      <c r="V883" s="40"/>
      <c r="W883" s="40"/>
      <c r="X883" s="40"/>
      <c r="Y883" s="40"/>
      <c r="Z883" s="40"/>
      <c r="AA883" s="40"/>
      <c r="AB883" s="40"/>
      <c r="AC883" s="40"/>
      <c r="AD883" s="40"/>
      <c r="AE883" s="40"/>
      <c r="AR883" s="231" t="s">
        <v>146</v>
      </c>
      <c r="AT883" s="231" t="s">
        <v>141</v>
      </c>
      <c r="AU883" s="231" t="s">
        <v>91</v>
      </c>
      <c r="AY883" s="19" t="s">
        <v>139</v>
      </c>
      <c r="BE883" s="232">
        <f>IF(N883="základní",J883,0)</f>
        <v>0</v>
      </c>
      <c r="BF883" s="232">
        <f>IF(N883="snížená",J883,0)</f>
        <v>0</v>
      </c>
      <c r="BG883" s="232">
        <f>IF(N883="zákl. přenesená",J883,0)</f>
        <v>0</v>
      </c>
      <c r="BH883" s="232">
        <f>IF(N883="sníž. přenesená",J883,0)</f>
        <v>0</v>
      </c>
      <c r="BI883" s="232">
        <f>IF(N883="nulová",J883,0)</f>
        <v>0</v>
      </c>
      <c r="BJ883" s="19" t="s">
        <v>89</v>
      </c>
      <c r="BK883" s="232">
        <f>ROUND(I883*H883,2)</f>
        <v>0</v>
      </c>
      <c r="BL883" s="19" t="s">
        <v>146</v>
      </c>
      <c r="BM883" s="231" t="s">
        <v>1391</v>
      </c>
    </row>
    <row r="884" s="13" customFormat="1">
      <c r="A884" s="13"/>
      <c r="B884" s="233"/>
      <c r="C884" s="234"/>
      <c r="D884" s="235" t="s">
        <v>148</v>
      </c>
      <c r="E884" s="236" t="s">
        <v>1</v>
      </c>
      <c r="F884" s="237" t="s">
        <v>1392</v>
      </c>
      <c r="G884" s="234"/>
      <c r="H884" s="236" t="s">
        <v>1</v>
      </c>
      <c r="I884" s="238"/>
      <c r="J884" s="234"/>
      <c r="K884" s="234"/>
      <c r="L884" s="239"/>
      <c r="M884" s="240"/>
      <c r="N884" s="241"/>
      <c r="O884" s="241"/>
      <c r="P884" s="241"/>
      <c r="Q884" s="241"/>
      <c r="R884" s="241"/>
      <c r="S884" s="241"/>
      <c r="T884" s="242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T884" s="243" t="s">
        <v>148</v>
      </c>
      <c r="AU884" s="243" t="s">
        <v>91</v>
      </c>
      <c r="AV884" s="13" t="s">
        <v>89</v>
      </c>
      <c r="AW884" s="13" t="s">
        <v>36</v>
      </c>
      <c r="AX884" s="13" t="s">
        <v>81</v>
      </c>
      <c r="AY884" s="243" t="s">
        <v>139</v>
      </c>
    </row>
    <row r="885" s="14" customFormat="1">
      <c r="A885" s="14"/>
      <c r="B885" s="244"/>
      <c r="C885" s="245"/>
      <c r="D885" s="235" t="s">
        <v>148</v>
      </c>
      <c r="E885" s="246" t="s">
        <v>1</v>
      </c>
      <c r="F885" s="247" t="s">
        <v>1393</v>
      </c>
      <c r="G885" s="245"/>
      <c r="H885" s="248">
        <v>5.79</v>
      </c>
      <c r="I885" s="249"/>
      <c r="J885" s="245"/>
      <c r="K885" s="245"/>
      <c r="L885" s="250"/>
      <c r="M885" s="251"/>
      <c r="N885" s="252"/>
      <c r="O885" s="252"/>
      <c r="P885" s="252"/>
      <c r="Q885" s="252"/>
      <c r="R885" s="252"/>
      <c r="S885" s="252"/>
      <c r="T885" s="253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T885" s="254" t="s">
        <v>148</v>
      </c>
      <c r="AU885" s="254" t="s">
        <v>91</v>
      </c>
      <c r="AV885" s="14" t="s">
        <v>91</v>
      </c>
      <c r="AW885" s="14" t="s">
        <v>36</v>
      </c>
      <c r="AX885" s="14" t="s">
        <v>81</v>
      </c>
      <c r="AY885" s="254" t="s">
        <v>139</v>
      </c>
    </row>
    <row r="886" s="14" customFormat="1">
      <c r="A886" s="14"/>
      <c r="B886" s="244"/>
      <c r="C886" s="245"/>
      <c r="D886" s="235" t="s">
        <v>148</v>
      </c>
      <c r="E886" s="246" t="s">
        <v>1</v>
      </c>
      <c r="F886" s="247" t="s">
        <v>1394</v>
      </c>
      <c r="G886" s="245"/>
      <c r="H886" s="248">
        <v>5.8300000000000001</v>
      </c>
      <c r="I886" s="249"/>
      <c r="J886" s="245"/>
      <c r="K886" s="245"/>
      <c r="L886" s="250"/>
      <c r="M886" s="251"/>
      <c r="N886" s="252"/>
      <c r="O886" s="252"/>
      <c r="P886" s="252"/>
      <c r="Q886" s="252"/>
      <c r="R886" s="252"/>
      <c r="S886" s="252"/>
      <c r="T886" s="253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T886" s="254" t="s">
        <v>148</v>
      </c>
      <c r="AU886" s="254" t="s">
        <v>91</v>
      </c>
      <c r="AV886" s="14" t="s">
        <v>91</v>
      </c>
      <c r="AW886" s="14" t="s">
        <v>36</v>
      </c>
      <c r="AX886" s="14" t="s">
        <v>81</v>
      </c>
      <c r="AY886" s="254" t="s">
        <v>139</v>
      </c>
    </row>
    <row r="887" s="15" customFormat="1">
      <c r="A887" s="15"/>
      <c r="B887" s="255"/>
      <c r="C887" s="256"/>
      <c r="D887" s="235" t="s">
        <v>148</v>
      </c>
      <c r="E887" s="257" t="s">
        <v>1</v>
      </c>
      <c r="F887" s="258" t="s">
        <v>151</v>
      </c>
      <c r="G887" s="256"/>
      <c r="H887" s="259">
        <v>11.619999999999999</v>
      </c>
      <c r="I887" s="260"/>
      <c r="J887" s="256"/>
      <c r="K887" s="256"/>
      <c r="L887" s="261"/>
      <c r="M887" s="262"/>
      <c r="N887" s="263"/>
      <c r="O887" s="263"/>
      <c r="P887" s="263"/>
      <c r="Q887" s="263"/>
      <c r="R887" s="263"/>
      <c r="S887" s="263"/>
      <c r="T887" s="264"/>
      <c r="U887" s="15"/>
      <c r="V887" s="15"/>
      <c r="W887" s="15"/>
      <c r="X887" s="15"/>
      <c r="Y887" s="15"/>
      <c r="Z887" s="15"/>
      <c r="AA887" s="15"/>
      <c r="AB887" s="15"/>
      <c r="AC887" s="15"/>
      <c r="AD887" s="15"/>
      <c r="AE887" s="15"/>
      <c r="AT887" s="265" t="s">
        <v>148</v>
      </c>
      <c r="AU887" s="265" t="s">
        <v>91</v>
      </c>
      <c r="AV887" s="15" t="s">
        <v>146</v>
      </c>
      <c r="AW887" s="15" t="s">
        <v>36</v>
      </c>
      <c r="AX887" s="15" t="s">
        <v>89</v>
      </c>
      <c r="AY887" s="265" t="s">
        <v>139</v>
      </c>
    </row>
    <row r="888" s="2" customFormat="1" ht="24.15" customHeight="1">
      <c r="A888" s="40"/>
      <c r="B888" s="41"/>
      <c r="C888" s="281" t="s">
        <v>656</v>
      </c>
      <c r="D888" s="281" t="s">
        <v>317</v>
      </c>
      <c r="E888" s="282" t="s">
        <v>1395</v>
      </c>
      <c r="F888" s="283" t="s">
        <v>1396</v>
      </c>
      <c r="G888" s="284" t="s">
        <v>160</v>
      </c>
      <c r="H888" s="285">
        <v>11.971</v>
      </c>
      <c r="I888" s="286"/>
      <c r="J888" s="287">
        <f>ROUND(I888*H888,2)</f>
        <v>0</v>
      </c>
      <c r="K888" s="283" t="s">
        <v>145</v>
      </c>
      <c r="L888" s="288"/>
      <c r="M888" s="289" t="s">
        <v>1</v>
      </c>
      <c r="N888" s="290" t="s">
        <v>46</v>
      </c>
      <c r="O888" s="93"/>
      <c r="P888" s="229">
        <f>O888*H888</f>
        <v>0</v>
      </c>
      <c r="Q888" s="229">
        <v>0.00027</v>
      </c>
      <c r="R888" s="229">
        <f>Q888*H888</f>
        <v>0.0032321699999999999</v>
      </c>
      <c r="S888" s="229">
        <v>0</v>
      </c>
      <c r="T888" s="230">
        <f>S888*H888</f>
        <v>0</v>
      </c>
      <c r="U888" s="40"/>
      <c r="V888" s="40"/>
      <c r="W888" s="40"/>
      <c r="X888" s="40"/>
      <c r="Y888" s="40"/>
      <c r="Z888" s="40"/>
      <c r="AA888" s="40"/>
      <c r="AB888" s="40"/>
      <c r="AC888" s="40"/>
      <c r="AD888" s="40"/>
      <c r="AE888" s="40"/>
      <c r="AR888" s="231" t="s">
        <v>200</v>
      </c>
      <c r="AT888" s="231" t="s">
        <v>317</v>
      </c>
      <c r="AU888" s="231" t="s">
        <v>91</v>
      </c>
      <c r="AY888" s="19" t="s">
        <v>139</v>
      </c>
      <c r="BE888" s="232">
        <f>IF(N888="základní",J888,0)</f>
        <v>0</v>
      </c>
      <c r="BF888" s="232">
        <f>IF(N888="snížená",J888,0)</f>
        <v>0</v>
      </c>
      <c r="BG888" s="232">
        <f>IF(N888="zákl. přenesená",J888,0)</f>
        <v>0</v>
      </c>
      <c r="BH888" s="232">
        <f>IF(N888="sníž. přenesená",J888,0)</f>
        <v>0</v>
      </c>
      <c r="BI888" s="232">
        <f>IF(N888="nulová",J888,0)</f>
        <v>0</v>
      </c>
      <c r="BJ888" s="19" t="s">
        <v>89</v>
      </c>
      <c r="BK888" s="232">
        <f>ROUND(I888*H888,2)</f>
        <v>0</v>
      </c>
      <c r="BL888" s="19" t="s">
        <v>146</v>
      </c>
      <c r="BM888" s="231" t="s">
        <v>1397</v>
      </c>
    </row>
    <row r="889" s="13" customFormat="1">
      <c r="A889" s="13"/>
      <c r="B889" s="233"/>
      <c r="C889" s="234"/>
      <c r="D889" s="235" t="s">
        <v>148</v>
      </c>
      <c r="E889" s="236" t="s">
        <v>1</v>
      </c>
      <c r="F889" s="237" t="s">
        <v>1392</v>
      </c>
      <c r="G889" s="234"/>
      <c r="H889" s="236" t="s">
        <v>1</v>
      </c>
      <c r="I889" s="238"/>
      <c r="J889" s="234"/>
      <c r="K889" s="234"/>
      <c r="L889" s="239"/>
      <c r="M889" s="240"/>
      <c r="N889" s="241"/>
      <c r="O889" s="241"/>
      <c r="P889" s="241"/>
      <c r="Q889" s="241"/>
      <c r="R889" s="241"/>
      <c r="S889" s="241"/>
      <c r="T889" s="242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T889" s="243" t="s">
        <v>148</v>
      </c>
      <c r="AU889" s="243" t="s">
        <v>91</v>
      </c>
      <c r="AV889" s="13" t="s">
        <v>89</v>
      </c>
      <c r="AW889" s="13" t="s">
        <v>36</v>
      </c>
      <c r="AX889" s="13" t="s">
        <v>81</v>
      </c>
      <c r="AY889" s="243" t="s">
        <v>139</v>
      </c>
    </row>
    <row r="890" s="14" customFormat="1">
      <c r="A890" s="14"/>
      <c r="B890" s="244"/>
      <c r="C890" s="245"/>
      <c r="D890" s="235" t="s">
        <v>148</v>
      </c>
      <c r="E890" s="246" t="s">
        <v>1</v>
      </c>
      <c r="F890" s="247" t="s">
        <v>1398</v>
      </c>
      <c r="G890" s="245"/>
      <c r="H890" s="248">
        <v>5.8769999999999998</v>
      </c>
      <c r="I890" s="249"/>
      <c r="J890" s="245"/>
      <c r="K890" s="245"/>
      <c r="L890" s="250"/>
      <c r="M890" s="251"/>
      <c r="N890" s="252"/>
      <c r="O890" s="252"/>
      <c r="P890" s="252"/>
      <c r="Q890" s="252"/>
      <c r="R890" s="252"/>
      <c r="S890" s="252"/>
      <c r="T890" s="253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T890" s="254" t="s">
        <v>148</v>
      </c>
      <c r="AU890" s="254" t="s">
        <v>91</v>
      </c>
      <c r="AV890" s="14" t="s">
        <v>91</v>
      </c>
      <c r="AW890" s="14" t="s">
        <v>36</v>
      </c>
      <c r="AX890" s="14" t="s">
        <v>81</v>
      </c>
      <c r="AY890" s="254" t="s">
        <v>139</v>
      </c>
    </row>
    <row r="891" s="14" customFormat="1">
      <c r="A891" s="14"/>
      <c r="B891" s="244"/>
      <c r="C891" s="245"/>
      <c r="D891" s="235" t="s">
        <v>148</v>
      </c>
      <c r="E891" s="246" t="s">
        <v>1</v>
      </c>
      <c r="F891" s="247" t="s">
        <v>1399</v>
      </c>
      <c r="G891" s="245"/>
      <c r="H891" s="248">
        <v>5.9169999999999998</v>
      </c>
      <c r="I891" s="249"/>
      <c r="J891" s="245"/>
      <c r="K891" s="245"/>
      <c r="L891" s="250"/>
      <c r="M891" s="251"/>
      <c r="N891" s="252"/>
      <c r="O891" s="252"/>
      <c r="P891" s="252"/>
      <c r="Q891" s="252"/>
      <c r="R891" s="252"/>
      <c r="S891" s="252"/>
      <c r="T891" s="253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T891" s="254" t="s">
        <v>148</v>
      </c>
      <c r="AU891" s="254" t="s">
        <v>91</v>
      </c>
      <c r="AV891" s="14" t="s">
        <v>91</v>
      </c>
      <c r="AW891" s="14" t="s">
        <v>36</v>
      </c>
      <c r="AX891" s="14" t="s">
        <v>81</v>
      </c>
      <c r="AY891" s="254" t="s">
        <v>139</v>
      </c>
    </row>
    <row r="892" s="15" customFormat="1">
      <c r="A892" s="15"/>
      <c r="B892" s="255"/>
      <c r="C892" s="256"/>
      <c r="D892" s="235" t="s">
        <v>148</v>
      </c>
      <c r="E892" s="257" t="s">
        <v>1</v>
      </c>
      <c r="F892" s="258" t="s">
        <v>151</v>
      </c>
      <c r="G892" s="256"/>
      <c r="H892" s="259">
        <v>11.794000000000001</v>
      </c>
      <c r="I892" s="260"/>
      <c r="J892" s="256"/>
      <c r="K892" s="256"/>
      <c r="L892" s="261"/>
      <c r="M892" s="262"/>
      <c r="N892" s="263"/>
      <c r="O892" s="263"/>
      <c r="P892" s="263"/>
      <c r="Q892" s="263"/>
      <c r="R892" s="263"/>
      <c r="S892" s="263"/>
      <c r="T892" s="264"/>
      <c r="U892" s="15"/>
      <c r="V892" s="15"/>
      <c r="W892" s="15"/>
      <c r="X892" s="15"/>
      <c r="Y892" s="15"/>
      <c r="Z892" s="15"/>
      <c r="AA892" s="15"/>
      <c r="AB892" s="15"/>
      <c r="AC892" s="15"/>
      <c r="AD892" s="15"/>
      <c r="AE892" s="15"/>
      <c r="AT892" s="265" t="s">
        <v>148</v>
      </c>
      <c r="AU892" s="265" t="s">
        <v>91</v>
      </c>
      <c r="AV892" s="15" t="s">
        <v>146</v>
      </c>
      <c r="AW892" s="15" t="s">
        <v>36</v>
      </c>
      <c r="AX892" s="15" t="s">
        <v>89</v>
      </c>
      <c r="AY892" s="265" t="s">
        <v>139</v>
      </c>
    </row>
    <row r="893" s="14" customFormat="1">
      <c r="A893" s="14"/>
      <c r="B893" s="244"/>
      <c r="C893" s="245"/>
      <c r="D893" s="235" t="s">
        <v>148</v>
      </c>
      <c r="E893" s="245"/>
      <c r="F893" s="247" t="s">
        <v>1400</v>
      </c>
      <c r="G893" s="245"/>
      <c r="H893" s="248">
        <v>11.971</v>
      </c>
      <c r="I893" s="249"/>
      <c r="J893" s="245"/>
      <c r="K893" s="245"/>
      <c r="L893" s="250"/>
      <c r="M893" s="251"/>
      <c r="N893" s="252"/>
      <c r="O893" s="252"/>
      <c r="P893" s="252"/>
      <c r="Q893" s="252"/>
      <c r="R893" s="252"/>
      <c r="S893" s="252"/>
      <c r="T893" s="253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T893" s="254" t="s">
        <v>148</v>
      </c>
      <c r="AU893" s="254" t="s">
        <v>91</v>
      </c>
      <c r="AV893" s="14" t="s">
        <v>91</v>
      </c>
      <c r="AW893" s="14" t="s">
        <v>4</v>
      </c>
      <c r="AX893" s="14" t="s">
        <v>89</v>
      </c>
      <c r="AY893" s="254" t="s">
        <v>139</v>
      </c>
    </row>
    <row r="894" s="2" customFormat="1" ht="24.15" customHeight="1">
      <c r="A894" s="40"/>
      <c r="B894" s="41"/>
      <c r="C894" s="220" t="s">
        <v>661</v>
      </c>
      <c r="D894" s="220" t="s">
        <v>141</v>
      </c>
      <c r="E894" s="221" t="s">
        <v>1401</v>
      </c>
      <c r="F894" s="222" t="s">
        <v>1402</v>
      </c>
      <c r="G894" s="223" t="s">
        <v>160</v>
      </c>
      <c r="H894" s="224">
        <v>21.170000000000002</v>
      </c>
      <c r="I894" s="225"/>
      <c r="J894" s="226">
        <f>ROUND(I894*H894,2)</f>
        <v>0</v>
      </c>
      <c r="K894" s="222" t="s">
        <v>145</v>
      </c>
      <c r="L894" s="46"/>
      <c r="M894" s="227" t="s">
        <v>1</v>
      </c>
      <c r="N894" s="228" t="s">
        <v>46</v>
      </c>
      <c r="O894" s="93"/>
      <c r="P894" s="229">
        <f>O894*H894</f>
        <v>0</v>
      </c>
      <c r="Q894" s="229">
        <v>0</v>
      </c>
      <c r="R894" s="229">
        <f>Q894*H894</f>
        <v>0</v>
      </c>
      <c r="S894" s="229">
        <v>0</v>
      </c>
      <c r="T894" s="230">
        <f>S894*H894</f>
        <v>0</v>
      </c>
      <c r="U894" s="40"/>
      <c r="V894" s="40"/>
      <c r="W894" s="40"/>
      <c r="X894" s="40"/>
      <c r="Y894" s="40"/>
      <c r="Z894" s="40"/>
      <c r="AA894" s="40"/>
      <c r="AB894" s="40"/>
      <c r="AC894" s="40"/>
      <c r="AD894" s="40"/>
      <c r="AE894" s="40"/>
      <c r="AR894" s="231" t="s">
        <v>146</v>
      </c>
      <c r="AT894" s="231" t="s">
        <v>141</v>
      </c>
      <c r="AU894" s="231" t="s">
        <v>91</v>
      </c>
      <c r="AY894" s="19" t="s">
        <v>139</v>
      </c>
      <c r="BE894" s="232">
        <f>IF(N894="základní",J894,0)</f>
        <v>0</v>
      </c>
      <c r="BF894" s="232">
        <f>IF(N894="snížená",J894,0)</f>
        <v>0</v>
      </c>
      <c r="BG894" s="232">
        <f>IF(N894="zákl. přenesená",J894,0)</f>
        <v>0</v>
      </c>
      <c r="BH894" s="232">
        <f>IF(N894="sníž. přenesená",J894,0)</f>
        <v>0</v>
      </c>
      <c r="BI894" s="232">
        <f>IF(N894="nulová",J894,0)</f>
        <v>0</v>
      </c>
      <c r="BJ894" s="19" t="s">
        <v>89</v>
      </c>
      <c r="BK894" s="232">
        <f>ROUND(I894*H894,2)</f>
        <v>0</v>
      </c>
      <c r="BL894" s="19" t="s">
        <v>146</v>
      </c>
      <c r="BM894" s="231" t="s">
        <v>1403</v>
      </c>
    </row>
    <row r="895" s="13" customFormat="1">
      <c r="A895" s="13"/>
      <c r="B895" s="233"/>
      <c r="C895" s="234"/>
      <c r="D895" s="235" t="s">
        <v>148</v>
      </c>
      <c r="E895" s="236" t="s">
        <v>1</v>
      </c>
      <c r="F895" s="237" t="s">
        <v>1392</v>
      </c>
      <c r="G895" s="234"/>
      <c r="H895" s="236" t="s">
        <v>1</v>
      </c>
      <c r="I895" s="238"/>
      <c r="J895" s="234"/>
      <c r="K895" s="234"/>
      <c r="L895" s="239"/>
      <c r="M895" s="240"/>
      <c r="N895" s="241"/>
      <c r="O895" s="241"/>
      <c r="P895" s="241"/>
      <c r="Q895" s="241"/>
      <c r="R895" s="241"/>
      <c r="S895" s="241"/>
      <c r="T895" s="242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T895" s="243" t="s">
        <v>148</v>
      </c>
      <c r="AU895" s="243" t="s">
        <v>91</v>
      </c>
      <c r="AV895" s="13" t="s">
        <v>89</v>
      </c>
      <c r="AW895" s="13" t="s">
        <v>36</v>
      </c>
      <c r="AX895" s="13" t="s">
        <v>81</v>
      </c>
      <c r="AY895" s="243" t="s">
        <v>139</v>
      </c>
    </row>
    <row r="896" s="14" customFormat="1">
      <c r="A896" s="14"/>
      <c r="B896" s="244"/>
      <c r="C896" s="245"/>
      <c r="D896" s="235" t="s">
        <v>148</v>
      </c>
      <c r="E896" s="246" t="s">
        <v>1</v>
      </c>
      <c r="F896" s="247" t="s">
        <v>1404</v>
      </c>
      <c r="G896" s="245"/>
      <c r="H896" s="248">
        <v>5.9100000000000001</v>
      </c>
      <c r="I896" s="249"/>
      <c r="J896" s="245"/>
      <c r="K896" s="245"/>
      <c r="L896" s="250"/>
      <c r="M896" s="251"/>
      <c r="N896" s="252"/>
      <c r="O896" s="252"/>
      <c r="P896" s="252"/>
      <c r="Q896" s="252"/>
      <c r="R896" s="252"/>
      <c r="S896" s="252"/>
      <c r="T896" s="253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T896" s="254" t="s">
        <v>148</v>
      </c>
      <c r="AU896" s="254" t="s">
        <v>91</v>
      </c>
      <c r="AV896" s="14" t="s">
        <v>91</v>
      </c>
      <c r="AW896" s="14" t="s">
        <v>36</v>
      </c>
      <c r="AX896" s="14" t="s">
        <v>81</v>
      </c>
      <c r="AY896" s="254" t="s">
        <v>139</v>
      </c>
    </row>
    <row r="897" s="14" customFormat="1">
      <c r="A897" s="14"/>
      <c r="B897" s="244"/>
      <c r="C897" s="245"/>
      <c r="D897" s="235" t="s">
        <v>148</v>
      </c>
      <c r="E897" s="246" t="s">
        <v>1</v>
      </c>
      <c r="F897" s="247" t="s">
        <v>1405</v>
      </c>
      <c r="G897" s="245"/>
      <c r="H897" s="248">
        <v>4.9000000000000004</v>
      </c>
      <c r="I897" s="249"/>
      <c r="J897" s="245"/>
      <c r="K897" s="245"/>
      <c r="L897" s="250"/>
      <c r="M897" s="251"/>
      <c r="N897" s="252"/>
      <c r="O897" s="252"/>
      <c r="P897" s="252"/>
      <c r="Q897" s="252"/>
      <c r="R897" s="252"/>
      <c r="S897" s="252"/>
      <c r="T897" s="253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T897" s="254" t="s">
        <v>148</v>
      </c>
      <c r="AU897" s="254" t="s">
        <v>91</v>
      </c>
      <c r="AV897" s="14" t="s">
        <v>91</v>
      </c>
      <c r="AW897" s="14" t="s">
        <v>36</v>
      </c>
      <c r="AX897" s="14" t="s">
        <v>81</v>
      </c>
      <c r="AY897" s="254" t="s">
        <v>139</v>
      </c>
    </row>
    <row r="898" s="14" customFormat="1">
      <c r="A898" s="14"/>
      <c r="B898" s="244"/>
      <c r="C898" s="245"/>
      <c r="D898" s="235" t="s">
        <v>148</v>
      </c>
      <c r="E898" s="246" t="s">
        <v>1</v>
      </c>
      <c r="F898" s="247" t="s">
        <v>1406</v>
      </c>
      <c r="G898" s="245"/>
      <c r="H898" s="248">
        <v>5.1399999999999997</v>
      </c>
      <c r="I898" s="249"/>
      <c r="J898" s="245"/>
      <c r="K898" s="245"/>
      <c r="L898" s="250"/>
      <c r="M898" s="251"/>
      <c r="N898" s="252"/>
      <c r="O898" s="252"/>
      <c r="P898" s="252"/>
      <c r="Q898" s="252"/>
      <c r="R898" s="252"/>
      <c r="S898" s="252"/>
      <c r="T898" s="253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T898" s="254" t="s">
        <v>148</v>
      </c>
      <c r="AU898" s="254" t="s">
        <v>91</v>
      </c>
      <c r="AV898" s="14" t="s">
        <v>91</v>
      </c>
      <c r="AW898" s="14" t="s">
        <v>36</v>
      </c>
      <c r="AX898" s="14" t="s">
        <v>81</v>
      </c>
      <c r="AY898" s="254" t="s">
        <v>139</v>
      </c>
    </row>
    <row r="899" s="14" customFormat="1">
      <c r="A899" s="14"/>
      <c r="B899" s="244"/>
      <c r="C899" s="245"/>
      <c r="D899" s="235" t="s">
        <v>148</v>
      </c>
      <c r="E899" s="246" t="s">
        <v>1</v>
      </c>
      <c r="F899" s="247" t="s">
        <v>1407</v>
      </c>
      <c r="G899" s="245"/>
      <c r="H899" s="248">
        <v>5.2199999999999998</v>
      </c>
      <c r="I899" s="249"/>
      <c r="J899" s="245"/>
      <c r="K899" s="245"/>
      <c r="L899" s="250"/>
      <c r="M899" s="251"/>
      <c r="N899" s="252"/>
      <c r="O899" s="252"/>
      <c r="P899" s="252"/>
      <c r="Q899" s="252"/>
      <c r="R899" s="252"/>
      <c r="S899" s="252"/>
      <c r="T899" s="253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T899" s="254" t="s">
        <v>148</v>
      </c>
      <c r="AU899" s="254" t="s">
        <v>91</v>
      </c>
      <c r="AV899" s="14" t="s">
        <v>91</v>
      </c>
      <c r="AW899" s="14" t="s">
        <v>36</v>
      </c>
      <c r="AX899" s="14" t="s">
        <v>81</v>
      </c>
      <c r="AY899" s="254" t="s">
        <v>139</v>
      </c>
    </row>
    <row r="900" s="15" customFormat="1">
      <c r="A900" s="15"/>
      <c r="B900" s="255"/>
      <c r="C900" s="256"/>
      <c r="D900" s="235" t="s">
        <v>148</v>
      </c>
      <c r="E900" s="257" t="s">
        <v>1</v>
      </c>
      <c r="F900" s="258" t="s">
        <v>151</v>
      </c>
      <c r="G900" s="256"/>
      <c r="H900" s="259">
        <v>21.170000000000002</v>
      </c>
      <c r="I900" s="260"/>
      <c r="J900" s="256"/>
      <c r="K900" s="256"/>
      <c r="L900" s="261"/>
      <c r="M900" s="262"/>
      <c r="N900" s="263"/>
      <c r="O900" s="263"/>
      <c r="P900" s="263"/>
      <c r="Q900" s="263"/>
      <c r="R900" s="263"/>
      <c r="S900" s="263"/>
      <c r="T900" s="264"/>
      <c r="U900" s="15"/>
      <c r="V900" s="15"/>
      <c r="W900" s="15"/>
      <c r="X900" s="15"/>
      <c r="Y900" s="15"/>
      <c r="Z900" s="15"/>
      <c r="AA900" s="15"/>
      <c r="AB900" s="15"/>
      <c r="AC900" s="15"/>
      <c r="AD900" s="15"/>
      <c r="AE900" s="15"/>
      <c r="AT900" s="265" t="s">
        <v>148</v>
      </c>
      <c r="AU900" s="265" t="s">
        <v>91</v>
      </c>
      <c r="AV900" s="15" t="s">
        <v>146</v>
      </c>
      <c r="AW900" s="15" t="s">
        <v>36</v>
      </c>
      <c r="AX900" s="15" t="s">
        <v>89</v>
      </c>
      <c r="AY900" s="265" t="s">
        <v>139</v>
      </c>
    </row>
    <row r="901" s="2" customFormat="1" ht="24.15" customHeight="1">
      <c r="A901" s="40"/>
      <c r="B901" s="41"/>
      <c r="C901" s="281" t="s">
        <v>666</v>
      </c>
      <c r="D901" s="281" t="s">
        <v>317</v>
      </c>
      <c r="E901" s="282" t="s">
        <v>1408</v>
      </c>
      <c r="F901" s="283" t="s">
        <v>1409</v>
      </c>
      <c r="G901" s="284" t="s">
        <v>160</v>
      </c>
      <c r="H901" s="285">
        <v>21.809999999999999</v>
      </c>
      <c r="I901" s="286"/>
      <c r="J901" s="287">
        <f>ROUND(I901*H901,2)</f>
        <v>0</v>
      </c>
      <c r="K901" s="283" t="s">
        <v>145</v>
      </c>
      <c r="L901" s="288"/>
      <c r="M901" s="289" t="s">
        <v>1</v>
      </c>
      <c r="N901" s="290" t="s">
        <v>46</v>
      </c>
      <c r="O901" s="93"/>
      <c r="P901" s="229">
        <f>O901*H901</f>
        <v>0</v>
      </c>
      <c r="Q901" s="229">
        <v>0.00042000000000000002</v>
      </c>
      <c r="R901" s="229">
        <f>Q901*H901</f>
        <v>0.0091602000000000003</v>
      </c>
      <c r="S901" s="229">
        <v>0</v>
      </c>
      <c r="T901" s="230">
        <f>S901*H901</f>
        <v>0</v>
      </c>
      <c r="U901" s="40"/>
      <c r="V901" s="40"/>
      <c r="W901" s="40"/>
      <c r="X901" s="40"/>
      <c r="Y901" s="40"/>
      <c r="Z901" s="40"/>
      <c r="AA901" s="40"/>
      <c r="AB901" s="40"/>
      <c r="AC901" s="40"/>
      <c r="AD901" s="40"/>
      <c r="AE901" s="40"/>
      <c r="AR901" s="231" t="s">
        <v>200</v>
      </c>
      <c r="AT901" s="231" t="s">
        <v>317</v>
      </c>
      <c r="AU901" s="231" t="s">
        <v>91</v>
      </c>
      <c r="AY901" s="19" t="s">
        <v>139</v>
      </c>
      <c r="BE901" s="232">
        <f>IF(N901="základní",J901,0)</f>
        <v>0</v>
      </c>
      <c r="BF901" s="232">
        <f>IF(N901="snížená",J901,0)</f>
        <v>0</v>
      </c>
      <c r="BG901" s="232">
        <f>IF(N901="zákl. přenesená",J901,0)</f>
        <v>0</v>
      </c>
      <c r="BH901" s="232">
        <f>IF(N901="sníž. přenesená",J901,0)</f>
        <v>0</v>
      </c>
      <c r="BI901" s="232">
        <f>IF(N901="nulová",J901,0)</f>
        <v>0</v>
      </c>
      <c r="BJ901" s="19" t="s">
        <v>89</v>
      </c>
      <c r="BK901" s="232">
        <f>ROUND(I901*H901,2)</f>
        <v>0</v>
      </c>
      <c r="BL901" s="19" t="s">
        <v>146</v>
      </c>
      <c r="BM901" s="231" t="s">
        <v>1410</v>
      </c>
    </row>
    <row r="902" s="13" customFormat="1">
      <c r="A902" s="13"/>
      <c r="B902" s="233"/>
      <c r="C902" s="234"/>
      <c r="D902" s="235" t="s">
        <v>148</v>
      </c>
      <c r="E902" s="236" t="s">
        <v>1</v>
      </c>
      <c r="F902" s="237" t="s">
        <v>1392</v>
      </c>
      <c r="G902" s="234"/>
      <c r="H902" s="236" t="s">
        <v>1</v>
      </c>
      <c r="I902" s="238"/>
      <c r="J902" s="234"/>
      <c r="K902" s="234"/>
      <c r="L902" s="239"/>
      <c r="M902" s="240"/>
      <c r="N902" s="241"/>
      <c r="O902" s="241"/>
      <c r="P902" s="241"/>
      <c r="Q902" s="241"/>
      <c r="R902" s="241"/>
      <c r="S902" s="241"/>
      <c r="T902" s="242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T902" s="243" t="s">
        <v>148</v>
      </c>
      <c r="AU902" s="243" t="s">
        <v>91</v>
      </c>
      <c r="AV902" s="13" t="s">
        <v>89</v>
      </c>
      <c r="AW902" s="13" t="s">
        <v>36</v>
      </c>
      <c r="AX902" s="13" t="s">
        <v>81</v>
      </c>
      <c r="AY902" s="243" t="s">
        <v>139</v>
      </c>
    </row>
    <row r="903" s="14" customFormat="1">
      <c r="A903" s="14"/>
      <c r="B903" s="244"/>
      <c r="C903" s="245"/>
      <c r="D903" s="235" t="s">
        <v>148</v>
      </c>
      <c r="E903" s="246" t="s">
        <v>1</v>
      </c>
      <c r="F903" s="247" t="s">
        <v>1411</v>
      </c>
      <c r="G903" s="245"/>
      <c r="H903" s="248">
        <v>5.9989999999999997</v>
      </c>
      <c r="I903" s="249"/>
      <c r="J903" s="245"/>
      <c r="K903" s="245"/>
      <c r="L903" s="250"/>
      <c r="M903" s="251"/>
      <c r="N903" s="252"/>
      <c r="O903" s="252"/>
      <c r="P903" s="252"/>
      <c r="Q903" s="252"/>
      <c r="R903" s="252"/>
      <c r="S903" s="252"/>
      <c r="T903" s="253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T903" s="254" t="s">
        <v>148</v>
      </c>
      <c r="AU903" s="254" t="s">
        <v>91</v>
      </c>
      <c r="AV903" s="14" t="s">
        <v>91</v>
      </c>
      <c r="AW903" s="14" t="s">
        <v>36</v>
      </c>
      <c r="AX903" s="14" t="s">
        <v>81</v>
      </c>
      <c r="AY903" s="254" t="s">
        <v>139</v>
      </c>
    </row>
    <row r="904" s="14" customFormat="1">
      <c r="A904" s="14"/>
      <c r="B904" s="244"/>
      <c r="C904" s="245"/>
      <c r="D904" s="235" t="s">
        <v>148</v>
      </c>
      <c r="E904" s="246" t="s">
        <v>1</v>
      </c>
      <c r="F904" s="247" t="s">
        <v>1412</v>
      </c>
      <c r="G904" s="245"/>
      <c r="H904" s="248">
        <v>4.9740000000000002</v>
      </c>
      <c r="I904" s="249"/>
      <c r="J904" s="245"/>
      <c r="K904" s="245"/>
      <c r="L904" s="250"/>
      <c r="M904" s="251"/>
      <c r="N904" s="252"/>
      <c r="O904" s="252"/>
      <c r="P904" s="252"/>
      <c r="Q904" s="252"/>
      <c r="R904" s="252"/>
      <c r="S904" s="252"/>
      <c r="T904" s="253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T904" s="254" t="s">
        <v>148</v>
      </c>
      <c r="AU904" s="254" t="s">
        <v>91</v>
      </c>
      <c r="AV904" s="14" t="s">
        <v>91</v>
      </c>
      <c r="AW904" s="14" t="s">
        <v>36</v>
      </c>
      <c r="AX904" s="14" t="s">
        <v>81</v>
      </c>
      <c r="AY904" s="254" t="s">
        <v>139</v>
      </c>
    </row>
    <row r="905" s="14" customFormat="1">
      <c r="A905" s="14"/>
      <c r="B905" s="244"/>
      <c r="C905" s="245"/>
      <c r="D905" s="235" t="s">
        <v>148</v>
      </c>
      <c r="E905" s="246" t="s">
        <v>1</v>
      </c>
      <c r="F905" s="247" t="s">
        <v>1413</v>
      </c>
      <c r="G905" s="245"/>
      <c r="H905" s="248">
        <v>5.2169999999999996</v>
      </c>
      <c r="I905" s="249"/>
      <c r="J905" s="245"/>
      <c r="K905" s="245"/>
      <c r="L905" s="250"/>
      <c r="M905" s="251"/>
      <c r="N905" s="252"/>
      <c r="O905" s="252"/>
      <c r="P905" s="252"/>
      <c r="Q905" s="252"/>
      <c r="R905" s="252"/>
      <c r="S905" s="252"/>
      <c r="T905" s="253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T905" s="254" t="s">
        <v>148</v>
      </c>
      <c r="AU905" s="254" t="s">
        <v>91</v>
      </c>
      <c r="AV905" s="14" t="s">
        <v>91</v>
      </c>
      <c r="AW905" s="14" t="s">
        <v>36</v>
      </c>
      <c r="AX905" s="14" t="s">
        <v>81</v>
      </c>
      <c r="AY905" s="254" t="s">
        <v>139</v>
      </c>
    </row>
    <row r="906" s="14" customFormat="1">
      <c r="A906" s="14"/>
      <c r="B906" s="244"/>
      <c r="C906" s="245"/>
      <c r="D906" s="235" t="s">
        <v>148</v>
      </c>
      <c r="E906" s="246" t="s">
        <v>1</v>
      </c>
      <c r="F906" s="247" t="s">
        <v>1414</v>
      </c>
      <c r="G906" s="245"/>
      <c r="H906" s="248">
        <v>5.298</v>
      </c>
      <c r="I906" s="249"/>
      <c r="J906" s="245"/>
      <c r="K906" s="245"/>
      <c r="L906" s="250"/>
      <c r="M906" s="251"/>
      <c r="N906" s="252"/>
      <c r="O906" s="252"/>
      <c r="P906" s="252"/>
      <c r="Q906" s="252"/>
      <c r="R906" s="252"/>
      <c r="S906" s="252"/>
      <c r="T906" s="253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T906" s="254" t="s">
        <v>148</v>
      </c>
      <c r="AU906" s="254" t="s">
        <v>91</v>
      </c>
      <c r="AV906" s="14" t="s">
        <v>91</v>
      </c>
      <c r="AW906" s="14" t="s">
        <v>36</v>
      </c>
      <c r="AX906" s="14" t="s">
        <v>81</v>
      </c>
      <c r="AY906" s="254" t="s">
        <v>139</v>
      </c>
    </row>
    <row r="907" s="15" customFormat="1">
      <c r="A907" s="15"/>
      <c r="B907" s="255"/>
      <c r="C907" s="256"/>
      <c r="D907" s="235" t="s">
        <v>148</v>
      </c>
      <c r="E907" s="257" t="s">
        <v>1</v>
      </c>
      <c r="F907" s="258" t="s">
        <v>151</v>
      </c>
      <c r="G907" s="256"/>
      <c r="H907" s="259">
        <v>21.488</v>
      </c>
      <c r="I907" s="260"/>
      <c r="J907" s="256"/>
      <c r="K907" s="256"/>
      <c r="L907" s="261"/>
      <c r="M907" s="262"/>
      <c r="N907" s="263"/>
      <c r="O907" s="263"/>
      <c r="P907" s="263"/>
      <c r="Q907" s="263"/>
      <c r="R907" s="263"/>
      <c r="S907" s="263"/>
      <c r="T907" s="264"/>
      <c r="U907" s="15"/>
      <c r="V907" s="15"/>
      <c r="W907" s="15"/>
      <c r="X907" s="15"/>
      <c r="Y907" s="15"/>
      <c r="Z907" s="15"/>
      <c r="AA907" s="15"/>
      <c r="AB907" s="15"/>
      <c r="AC907" s="15"/>
      <c r="AD907" s="15"/>
      <c r="AE907" s="15"/>
      <c r="AT907" s="265" t="s">
        <v>148</v>
      </c>
      <c r="AU907" s="265" t="s">
        <v>91</v>
      </c>
      <c r="AV907" s="15" t="s">
        <v>146</v>
      </c>
      <c r="AW907" s="15" t="s">
        <v>36</v>
      </c>
      <c r="AX907" s="15" t="s">
        <v>89</v>
      </c>
      <c r="AY907" s="265" t="s">
        <v>139</v>
      </c>
    </row>
    <row r="908" s="14" customFormat="1">
      <c r="A908" s="14"/>
      <c r="B908" s="244"/>
      <c r="C908" s="245"/>
      <c r="D908" s="235" t="s">
        <v>148</v>
      </c>
      <c r="E908" s="245"/>
      <c r="F908" s="247" t="s">
        <v>1415</v>
      </c>
      <c r="G908" s="245"/>
      <c r="H908" s="248">
        <v>21.809999999999999</v>
      </c>
      <c r="I908" s="249"/>
      <c r="J908" s="245"/>
      <c r="K908" s="245"/>
      <c r="L908" s="250"/>
      <c r="M908" s="251"/>
      <c r="N908" s="252"/>
      <c r="O908" s="252"/>
      <c r="P908" s="252"/>
      <c r="Q908" s="252"/>
      <c r="R908" s="252"/>
      <c r="S908" s="252"/>
      <c r="T908" s="253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T908" s="254" t="s">
        <v>148</v>
      </c>
      <c r="AU908" s="254" t="s">
        <v>91</v>
      </c>
      <c r="AV908" s="14" t="s">
        <v>91</v>
      </c>
      <c r="AW908" s="14" t="s">
        <v>4</v>
      </c>
      <c r="AX908" s="14" t="s">
        <v>89</v>
      </c>
      <c r="AY908" s="254" t="s">
        <v>139</v>
      </c>
    </row>
    <row r="909" s="2" customFormat="1" ht="24.15" customHeight="1">
      <c r="A909" s="40"/>
      <c r="B909" s="41"/>
      <c r="C909" s="220" t="s">
        <v>671</v>
      </c>
      <c r="D909" s="220" t="s">
        <v>141</v>
      </c>
      <c r="E909" s="221" t="s">
        <v>1416</v>
      </c>
      <c r="F909" s="222" t="s">
        <v>1417</v>
      </c>
      <c r="G909" s="223" t="s">
        <v>160</v>
      </c>
      <c r="H909" s="224">
        <v>5.7699999999999996</v>
      </c>
      <c r="I909" s="225"/>
      <c r="J909" s="226">
        <f>ROUND(I909*H909,2)</f>
        <v>0</v>
      </c>
      <c r="K909" s="222" t="s">
        <v>145</v>
      </c>
      <c r="L909" s="46"/>
      <c r="M909" s="227" t="s">
        <v>1</v>
      </c>
      <c r="N909" s="228" t="s">
        <v>46</v>
      </c>
      <c r="O909" s="93"/>
      <c r="P909" s="229">
        <f>O909*H909</f>
        <v>0</v>
      </c>
      <c r="Q909" s="229">
        <v>0</v>
      </c>
      <c r="R909" s="229">
        <f>Q909*H909</f>
        <v>0</v>
      </c>
      <c r="S909" s="229">
        <v>0</v>
      </c>
      <c r="T909" s="230">
        <f>S909*H909</f>
        <v>0</v>
      </c>
      <c r="U909" s="40"/>
      <c r="V909" s="40"/>
      <c r="W909" s="40"/>
      <c r="X909" s="40"/>
      <c r="Y909" s="40"/>
      <c r="Z909" s="40"/>
      <c r="AA909" s="40"/>
      <c r="AB909" s="40"/>
      <c r="AC909" s="40"/>
      <c r="AD909" s="40"/>
      <c r="AE909" s="40"/>
      <c r="AR909" s="231" t="s">
        <v>146</v>
      </c>
      <c r="AT909" s="231" t="s">
        <v>141</v>
      </c>
      <c r="AU909" s="231" t="s">
        <v>91</v>
      </c>
      <c r="AY909" s="19" t="s">
        <v>139</v>
      </c>
      <c r="BE909" s="232">
        <f>IF(N909="základní",J909,0)</f>
        <v>0</v>
      </c>
      <c r="BF909" s="232">
        <f>IF(N909="snížená",J909,0)</f>
        <v>0</v>
      </c>
      <c r="BG909" s="232">
        <f>IF(N909="zákl. přenesená",J909,0)</f>
        <v>0</v>
      </c>
      <c r="BH909" s="232">
        <f>IF(N909="sníž. přenesená",J909,0)</f>
        <v>0</v>
      </c>
      <c r="BI909" s="232">
        <f>IF(N909="nulová",J909,0)</f>
        <v>0</v>
      </c>
      <c r="BJ909" s="19" t="s">
        <v>89</v>
      </c>
      <c r="BK909" s="232">
        <f>ROUND(I909*H909,2)</f>
        <v>0</v>
      </c>
      <c r="BL909" s="19" t="s">
        <v>146</v>
      </c>
      <c r="BM909" s="231" t="s">
        <v>1418</v>
      </c>
    </row>
    <row r="910" s="13" customFormat="1">
      <c r="A910" s="13"/>
      <c r="B910" s="233"/>
      <c r="C910" s="234"/>
      <c r="D910" s="235" t="s">
        <v>148</v>
      </c>
      <c r="E910" s="236" t="s">
        <v>1</v>
      </c>
      <c r="F910" s="237" t="s">
        <v>1392</v>
      </c>
      <c r="G910" s="234"/>
      <c r="H910" s="236" t="s">
        <v>1</v>
      </c>
      <c r="I910" s="238"/>
      <c r="J910" s="234"/>
      <c r="K910" s="234"/>
      <c r="L910" s="239"/>
      <c r="M910" s="240"/>
      <c r="N910" s="241"/>
      <c r="O910" s="241"/>
      <c r="P910" s="241"/>
      <c r="Q910" s="241"/>
      <c r="R910" s="241"/>
      <c r="S910" s="241"/>
      <c r="T910" s="242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T910" s="243" t="s">
        <v>148</v>
      </c>
      <c r="AU910" s="243" t="s">
        <v>91</v>
      </c>
      <c r="AV910" s="13" t="s">
        <v>89</v>
      </c>
      <c r="AW910" s="13" t="s">
        <v>36</v>
      </c>
      <c r="AX910" s="13" t="s">
        <v>81</v>
      </c>
      <c r="AY910" s="243" t="s">
        <v>139</v>
      </c>
    </row>
    <row r="911" s="14" customFormat="1">
      <c r="A911" s="14"/>
      <c r="B911" s="244"/>
      <c r="C911" s="245"/>
      <c r="D911" s="235" t="s">
        <v>148</v>
      </c>
      <c r="E911" s="246" t="s">
        <v>1</v>
      </c>
      <c r="F911" s="247" t="s">
        <v>1419</v>
      </c>
      <c r="G911" s="245"/>
      <c r="H911" s="248">
        <v>5.7699999999999996</v>
      </c>
      <c r="I911" s="249"/>
      <c r="J911" s="245"/>
      <c r="K911" s="245"/>
      <c r="L911" s="250"/>
      <c r="M911" s="251"/>
      <c r="N911" s="252"/>
      <c r="O911" s="252"/>
      <c r="P911" s="252"/>
      <c r="Q911" s="252"/>
      <c r="R911" s="252"/>
      <c r="S911" s="252"/>
      <c r="T911" s="253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T911" s="254" t="s">
        <v>148</v>
      </c>
      <c r="AU911" s="254" t="s">
        <v>91</v>
      </c>
      <c r="AV911" s="14" t="s">
        <v>91</v>
      </c>
      <c r="AW911" s="14" t="s">
        <v>36</v>
      </c>
      <c r="AX911" s="14" t="s">
        <v>81</v>
      </c>
      <c r="AY911" s="254" t="s">
        <v>139</v>
      </c>
    </row>
    <row r="912" s="15" customFormat="1">
      <c r="A912" s="15"/>
      <c r="B912" s="255"/>
      <c r="C912" s="256"/>
      <c r="D912" s="235" t="s">
        <v>148</v>
      </c>
      <c r="E912" s="257" t="s">
        <v>1</v>
      </c>
      <c r="F912" s="258" t="s">
        <v>151</v>
      </c>
      <c r="G912" s="256"/>
      <c r="H912" s="259">
        <v>5.7699999999999996</v>
      </c>
      <c r="I912" s="260"/>
      <c r="J912" s="256"/>
      <c r="K912" s="256"/>
      <c r="L912" s="261"/>
      <c r="M912" s="262"/>
      <c r="N912" s="263"/>
      <c r="O912" s="263"/>
      <c r="P912" s="263"/>
      <c r="Q912" s="263"/>
      <c r="R912" s="263"/>
      <c r="S912" s="263"/>
      <c r="T912" s="264"/>
      <c r="U912" s="15"/>
      <c r="V912" s="15"/>
      <c r="W912" s="15"/>
      <c r="X912" s="15"/>
      <c r="Y912" s="15"/>
      <c r="Z912" s="15"/>
      <c r="AA912" s="15"/>
      <c r="AB912" s="15"/>
      <c r="AC912" s="15"/>
      <c r="AD912" s="15"/>
      <c r="AE912" s="15"/>
      <c r="AT912" s="265" t="s">
        <v>148</v>
      </c>
      <c r="AU912" s="265" t="s">
        <v>91</v>
      </c>
      <c r="AV912" s="15" t="s">
        <v>146</v>
      </c>
      <c r="AW912" s="15" t="s">
        <v>36</v>
      </c>
      <c r="AX912" s="15" t="s">
        <v>89</v>
      </c>
      <c r="AY912" s="265" t="s">
        <v>139</v>
      </c>
    </row>
    <row r="913" s="2" customFormat="1" ht="24.15" customHeight="1">
      <c r="A913" s="40"/>
      <c r="B913" s="41"/>
      <c r="C913" s="281" t="s">
        <v>675</v>
      </c>
      <c r="D913" s="281" t="s">
        <v>317</v>
      </c>
      <c r="E913" s="282" t="s">
        <v>1420</v>
      </c>
      <c r="F913" s="283" t="s">
        <v>1421</v>
      </c>
      <c r="G913" s="284" t="s">
        <v>160</v>
      </c>
      <c r="H913" s="285">
        <v>5.9450000000000003</v>
      </c>
      <c r="I913" s="286"/>
      <c r="J913" s="287">
        <f>ROUND(I913*H913,2)</f>
        <v>0</v>
      </c>
      <c r="K913" s="283" t="s">
        <v>145</v>
      </c>
      <c r="L913" s="288"/>
      <c r="M913" s="289" t="s">
        <v>1</v>
      </c>
      <c r="N913" s="290" t="s">
        <v>46</v>
      </c>
      <c r="O913" s="93"/>
      <c r="P913" s="229">
        <f>O913*H913</f>
        <v>0</v>
      </c>
      <c r="Q913" s="229">
        <v>0.00106</v>
      </c>
      <c r="R913" s="229">
        <f>Q913*H913</f>
        <v>0.0063017000000000004</v>
      </c>
      <c r="S913" s="229">
        <v>0</v>
      </c>
      <c r="T913" s="230">
        <f>S913*H913</f>
        <v>0</v>
      </c>
      <c r="U913" s="40"/>
      <c r="V913" s="40"/>
      <c r="W913" s="40"/>
      <c r="X913" s="40"/>
      <c r="Y913" s="40"/>
      <c r="Z913" s="40"/>
      <c r="AA913" s="40"/>
      <c r="AB913" s="40"/>
      <c r="AC913" s="40"/>
      <c r="AD913" s="40"/>
      <c r="AE913" s="40"/>
      <c r="AR913" s="231" t="s">
        <v>200</v>
      </c>
      <c r="AT913" s="231" t="s">
        <v>317</v>
      </c>
      <c r="AU913" s="231" t="s">
        <v>91</v>
      </c>
      <c r="AY913" s="19" t="s">
        <v>139</v>
      </c>
      <c r="BE913" s="232">
        <f>IF(N913="základní",J913,0)</f>
        <v>0</v>
      </c>
      <c r="BF913" s="232">
        <f>IF(N913="snížená",J913,0)</f>
        <v>0</v>
      </c>
      <c r="BG913" s="232">
        <f>IF(N913="zákl. přenesená",J913,0)</f>
        <v>0</v>
      </c>
      <c r="BH913" s="232">
        <f>IF(N913="sníž. přenesená",J913,0)</f>
        <v>0</v>
      </c>
      <c r="BI913" s="232">
        <f>IF(N913="nulová",J913,0)</f>
        <v>0</v>
      </c>
      <c r="BJ913" s="19" t="s">
        <v>89</v>
      </c>
      <c r="BK913" s="232">
        <f>ROUND(I913*H913,2)</f>
        <v>0</v>
      </c>
      <c r="BL913" s="19" t="s">
        <v>146</v>
      </c>
      <c r="BM913" s="231" t="s">
        <v>1422</v>
      </c>
    </row>
    <row r="914" s="13" customFormat="1">
      <c r="A914" s="13"/>
      <c r="B914" s="233"/>
      <c r="C914" s="234"/>
      <c r="D914" s="235" t="s">
        <v>148</v>
      </c>
      <c r="E914" s="236" t="s">
        <v>1</v>
      </c>
      <c r="F914" s="237" t="s">
        <v>1392</v>
      </c>
      <c r="G914" s="234"/>
      <c r="H914" s="236" t="s">
        <v>1</v>
      </c>
      <c r="I914" s="238"/>
      <c r="J914" s="234"/>
      <c r="K914" s="234"/>
      <c r="L914" s="239"/>
      <c r="M914" s="240"/>
      <c r="N914" s="241"/>
      <c r="O914" s="241"/>
      <c r="P914" s="241"/>
      <c r="Q914" s="241"/>
      <c r="R914" s="241"/>
      <c r="S914" s="241"/>
      <c r="T914" s="242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T914" s="243" t="s">
        <v>148</v>
      </c>
      <c r="AU914" s="243" t="s">
        <v>91</v>
      </c>
      <c r="AV914" s="13" t="s">
        <v>89</v>
      </c>
      <c r="AW914" s="13" t="s">
        <v>36</v>
      </c>
      <c r="AX914" s="13" t="s">
        <v>81</v>
      </c>
      <c r="AY914" s="243" t="s">
        <v>139</v>
      </c>
    </row>
    <row r="915" s="14" customFormat="1">
      <c r="A915" s="14"/>
      <c r="B915" s="244"/>
      <c r="C915" s="245"/>
      <c r="D915" s="235" t="s">
        <v>148</v>
      </c>
      <c r="E915" s="246" t="s">
        <v>1</v>
      </c>
      <c r="F915" s="247" t="s">
        <v>1423</v>
      </c>
      <c r="G915" s="245"/>
      <c r="H915" s="248">
        <v>5.8570000000000002</v>
      </c>
      <c r="I915" s="249"/>
      <c r="J915" s="245"/>
      <c r="K915" s="245"/>
      <c r="L915" s="250"/>
      <c r="M915" s="251"/>
      <c r="N915" s="252"/>
      <c r="O915" s="252"/>
      <c r="P915" s="252"/>
      <c r="Q915" s="252"/>
      <c r="R915" s="252"/>
      <c r="S915" s="252"/>
      <c r="T915" s="253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T915" s="254" t="s">
        <v>148</v>
      </c>
      <c r="AU915" s="254" t="s">
        <v>91</v>
      </c>
      <c r="AV915" s="14" t="s">
        <v>91</v>
      </c>
      <c r="AW915" s="14" t="s">
        <v>36</v>
      </c>
      <c r="AX915" s="14" t="s">
        <v>81</v>
      </c>
      <c r="AY915" s="254" t="s">
        <v>139</v>
      </c>
    </row>
    <row r="916" s="15" customFormat="1">
      <c r="A916" s="15"/>
      <c r="B916" s="255"/>
      <c r="C916" s="256"/>
      <c r="D916" s="235" t="s">
        <v>148</v>
      </c>
      <c r="E916" s="257" t="s">
        <v>1</v>
      </c>
      <c r="F916" s="258" t="s">
        <v>151</v>
      </c>
      <c r="G916" s="256"/>
      <c r="H916" s="259">
        <v>5.8570000000000002</v>
      </c>
      <c r="I916" s="260"/>
      <c r="J916" s="256"/>
      <c r="K916" s="256"/>
      <c r="L916" s="261"/>
      <c r="M916" s="262"/>
      <c r="N916" s="263"/>
      <c r="O916" s="263"/>
      <c r="P916" s="263"/>
      <c r="Q916" s="263"/>
      <c r="R916" s="263"/>
      <c r="S916" s="263"/>
      <c r="T916" s="264"/>
      <c r="U916" s="15"/>
      <c r="V916" s="15"/>
      <c r="W916" s="15"/>
      <c r="X916" s="15"/>
      <c r="Y916" s="15"/>
      <c r="Z916" s="15"/>
      <c r="AA916" s="15"/>
      <c r="AB916" s="15"/>
      <c r="AC916" s="15"/>
      <c r="AD916" s="15"/>
      <c r="AE916" s="15"/>
      <c r="AT916" s="265" t="s">
        <v>148</v>
      </c>
      <c r="AU916" s="265" t="s">
        <v>91</v>
      </c>
      <c r="AV916" s="15" t="s">
        <v>146</v>
      </c>
      <c r="AW916" s="15" t="s">
        <v>36</v>
      </c>
      <c r="AX916" s="15" t="s">
        <v>89</v>
      </c>
      <c r="AY916" s="265" t="s">
        <v>139</v>
      </c>
    </row>
    <row r="917" s="14" customFormat="1">
      <c r="A917" s="14"/>
      <c r="B917" s="244"/>
      <c r="C917" s="245"/>
      <c r="D917" s="235" t="s">
        <v>148</v>
      </c>
      <c r="E917" s="245"/>
      <c r="F917" s="247" t="s">
        <v>1424</v>
      </c>
      <c r="G917" s="245"/>
      <c r="H917" s="248">
        <v>5.9450000000000003</v>
      </c>
      <c r="I917" s="249"/>
      <c r="J917" s="245"/>
      <c r="K917" s="245"/>
      <c r="L917" s="250"/>
      <c r="M917" s="251"/>
      <c r="N917" s="252"/>
      <c r="O917" s="252"/>
      <c r="P917" s="252"/>
      <c r="Q917" s="252"/>
      <c r="R917" s="252"/>
      <c r="S917" s="252"/>
      <c r="T917" s="253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T917" s="254" t="s">
        <v>148</v>
      </c>
      <c r="AU917" s="254" t="s">
        <v>91</v>
      </c>
      <c r="AV917" s="14" t="s">
        <v>91</v>
      </c>
      <c r="AW917" s="14" t="s">
        <v>4</v>
      </c>
      <c r="AX917" s="14" t="s">
        <v>89</v>
      </c>
      <c r="AY917" s="254" t="s">
        <v>139</v>
      </c>
    </row>
    <row r="918" s="2" customFormat="1" ht="24.15" customHeight="1">
      <c r="A918" s="40"/>
      <c r="B918" s="41"/>
      <c r="C918" s="220" t="s">
        <v>681</v>
      </c>
      <c r="D918" s="220" t="s">
        <v>141</v>
      </c>
      <c r="E918" s="221" t="s">
        <v>1425</v>
      </c>
      <c r="F918" s="222" t="s">
        <v>1426</v>
      </c>
      <c r="G918" s="223" t="s">
        <v>160</v>
      </c>
      <c r="H918" s="224">
        <v>14.48</v>
      </c>
      <c r="I918" s="225"/>
      <c r="J918" s="226">
        <f>ROUND(I918*H918,2)</f>
        <v>0</v>
      </c>
      <c r="K918" s="222" t="s">
        <v>145</v>
      </c>
      <c r="L918" s="46"/>
      <c r="M918" s="227" t="s">
        <v>1</v>
      </c>
      <c r="N918" s="228" t="s">
        <v>46</v>
      </c>
      <c r="O918" s="93"/>
      <c r="P918" s="229">
        <f>O918*H918</f>
        <v>0</v>
      </c>
      <c r="Q918" s="229">
        <v>0</v>
      </c>
      <c r="R918" s="229">
        <f>Q918*H918</f>
        <v>0</v>
      </c>
      <c r="S918" s="229">
        <v>0</v>
      </c>
      <c r="T918" s="230">
        <f>S918*H918</f>
        <v>0</v>
      </c>
      <c r="U918" s="40"/>
      <c r="V918" s="40"/>
      <c r="W918" s="40"/>
      <c r="X918" s="40"/>
      <c r="Y918" s="40"/>
      <c r="Z918" s="40"/>
      <c r="AA918" s="40"/>
      <c r="AB918" s="40"/>
      <c r="AC918" s="40"/>
      <c r="AD918" s="40"/>
      <c r="AE918" s="40"/>
      <c r="AR918" s="231" t="s">
        <v>146</v>
      </c>
      <c r="AT918" s="231" t="s">
        <v>141</v>
      </c>
      <c r="AU918" s="231" t="s">
        <v>91</v>
      </c>
      <c r="AY918" s="19" t="s">
        <v>139</v>
      </c>
      <c r="BE918" s="232">
        <f>IF(N918="základní",J918,0)</f>
        <v>0</v>
      </c>
      <c r="BF918" s="232">
        <f>IF(N918="snížená",J918,0)</f>
        <v>0</v>
      </c>
      <c r="BG918" s="232">
        <f>IF(N918="zákl. přenesená",J918,0)</f>
        <v>0</v>
      </c>
      <c r="BH918" s="232">
        <f>IF(N918="sníž. přenesená",J918,0)</f>
        <v>0</v>
      </c>
      <c r="BI918" s="232">
        <f>IF(N918="nulová",J918,0)</f>
        <v>0</v>
      </c>
      <c r="BJ918" s="19" t="s">
        <v>89</v>
      </c>
      <c r="BK918" s="232">
        <f>ROUND(I918*H918,2)</f>
        <v>0</v>
      </c>
      <c r="BL918" s="19" t="s">
        <v>146</v>
      </c>
      <c r="BM918" s="231" t="s">
        <v>1427</v>
      </c>
    </row>
    <row r="919" s="13" customFormat="1">
      <c r="A919" s="13"/>
      <c r="B919" s="233"/>
      <c r="C919" s="234"/>
      <c r="D919" s="235" t="s">
        <v>148</v>
      </c>
      <c r="E919" s="236" t="s">
        <v>1</v>
      </c>
      <c r="F919" s="237" t="s">
        <v>1392</v>
      </c>
      <c r="G919" s="234"/>
      <c r="H919" s="236" t="s">
        <v>1</v>
      </c>
      <c r="I919" s="238"/>
      <c r="J919" s="234"/>
      <c r="K919" s="234"/>
      <c r="L919" s="239"/>
      <c r="M919" s="240"/>
      <c r="N919" s="241"/>
      <c r="O919" s="241"/>
      <c r="P919" s="241"/>
      <c r="Q919" s="241"/>
      <c r="R919" s="241"/>
      <c r="S919" s="241"/>
      <c r="T919" s="242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T919" s="243" t="s">
        <v>148</v>
      </c>
      <c r="AU919" s="243" t="s">
        <v>91</v>
      </c>
      <c r="AV919" s="13" t="s">
        <v>89</v>
      </c>
      <c r="AW919" s="13" t="s">
        <v>36</v>
      </c>
      <c r="AX919" s="13" t="s">
        <v>81</v>
      </c>
      <c r="AY919" s="243" t="s">
        <v>139</v>
      </c>
    </row>
    <row r="920" s="14" customFormat="1">
      <c r="A920" s="14"/>
      <c r="B920" s="244"/>
      <c r="C920" s="245"/>
      <c r="D920" s="235" t="s">
        <v>148</v>
      </c>
      <c r="E920" s="246" t="s">
        <v>1</v>
      </c>
      <c r="F920" s="247" t="s">
        <v>1428</v>
      </c>
      <c r="G920" s="245"/>
      <c r="H920" s="248">
        <v>14.48</v>
      </c>
      <c r="I920" s="249"/>
      <c r="J920" s="245"/>
      <c r="K920" s="245"/>
      <c r="L920" s="250"/>
      <c r="M920" s="251"/>
      <c r="N920" s="252"/>
      <c r="O920" s="252"/>
      <c r="P920" s="252"/>
      <c r="Q920" s="252"/>
      <c r="R920" s="252"/>
      <c r="S920" s="252"/>
      <c r="T920" s="253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T920" s="254" t="s">
        <v>148</v>
      </c>
      <c r="AU920" s="254" t="s">
        <v>91</v>
      </c>
      <c r="AV920" s="14" t="s">
        <v>91</v>
      </c>
      <c r="AW920" s="14" t="s">
        <v>36</v>
      </c>
      <c r="AX920" s="14" t="s">
        <v>81</v>
      </c>
      <c r="AY920" s="254" t="s">
        <v>139</v>
      </c>
    </row>
    <row r="921" s="15" customFormat="1">
      <c r="A921" s="15"/>
      <c r="B921" s="255"/>
      <c r="C921" s="256"/>
      <c r="D921" s="235" t="s">
        <v>148</v>
      </c>
      <c r="E921" s="257" t="s">
        <v>1</v>
      </c>
      <c r="F921" s="258" t="s">
        <v>151</v>
      </c>
      <c r="G921" s="256"/>
      <c r="H921" s="259">
        <v>14.48</v>
      </c>
      <c r="I921" s="260"/>
      <c r="J921" s="256"/>
      <c r="K921" s="256"/>
      <c r="L921" s="261"/>
      <c r="M921" s="262"/>
      <c r="N921" s="263"/>
      <c r="O921" s="263"/>
      <c r="P921" s="263"/>
      <c r="Q921" s="263"/>
      <c r="R921" s="263"/>
      <c r="S921" s="263"/>
      <c r="T921" s="264"/>
      <c r="U921" s="15"/>
      <c r="V921" s="15"/>
      <c r="W921" s="15"/>
      <c r="X921" s="15"/>
      <c r="Y921" s="15"/>
      <c r="Z921" s="15"/>
      <c r="AA921" s="15"/>
      <c r="AB921" s="15"/>
      <c r="AC921" s="15"/>
      <c r="AD921" s="15"/>
      <c r="AE921" s="15"/>
      <c r="AT921" s="265" t="s">
        <v>148</v>
      </c>
      <c r="AU921" s="265" t="s">
        <v>91</v>
      </c>
      <c r="AV921" s="15" t="s">
        <v>146</v>
      </c>
      <c r="AW921" s="15" t="s">
        <v>36</v>
      </c>
      <c r="AX921" s="15" t="s">
        <v>89</v>
      </c>
      <c r="AY921" s="265" t="s">
        <v>139</v>
      </c>
    </row>
    <row r="922" s="2" customFormat="1" ht="24.15" customHeight="1">
      <c r="A922" s="40"/>
      <c r="B922" s="41"/>
      <c r="C922" s="281" t="s">
        <v>685</v>
      </c>
      <c r="D922" s="281" t="s">
        <v>317</v>
      </c>
      <c r="E922" s="282" t="s">
        <v>1429</v>
      </c>
      <c r="F922" s="283" t="s">
        <v>1430</v>
      </c>
      <c r="G922" s="284" t="s">
        <v>160</v>
      </c>
      <c r="H922" s="285">
        <v>14.917</v>
      </c>
      <c r="I922" s="286"/>
      <c r="J922" s="287">
        <f>ROUND(I922*H922,2)</f>
        <v>0</v>
      </c>
      <c r="K922" s="283" t="s">
        <v>145</v>
      </c>
      <c r="L922" s="288"/>
      <c r="M922" s="289" t="s">
        <v>1</v>
      </c>
      <c r="N922" s="290" t="s">
        <v>46</v>
      </c>
      <c r="O922" s="93"/>
      <c r="P922" s="229">
        <f>O922*H922</f>
        <v>0</v>
      </c>
      <c r="Q922" s="229">
        <v>0.0021099999999999999</v>
      </c>
      <c r="R922" s="229">
        <f>Q922*H922</f>
        <v>0.031474869999999995</v>
      </c>
      <c r="S922" s="229">
        <v>0</v>
      </c>
      <c r="T922" s="230">
        <f>S922*H922</f>
        <v>0</v>
      </c>
      <c r="U922" s="40"/>
      <c r="V922" s="40"/>
      <c r="W922" s="40"/>
      <c r="X922" s="40"/>
      <c r="Y922" s="40"/>
      <c r="Z922" s="40"/>
      <c r="AA922" s="40"/>
      <c r="AB922" s="40"/>
      <c r="AC922" s="40"/>
      <c r="AD922" s="40"/>
      <c r="AE922" s="40"/>
      <c r="AR922" s="231" t="s">
        <v>200</v>
      </c>
      <c r="AT922" s="231" t="s">
        <v>317</v>
      </c>
      <c r="AU922" s="231" t="s">
        <v>91</v>
      </c>
      <c r="AY922" s="19" t="s">
        <v>139</v>
      </c>
      <c r="BE922" s="232">
        <f>IF(N922="základní",J922,0)</f>
        <v>0</v>
      </c>
      <c r="BF922" s="232">
        <f>IF(N922="snížená",J922,0)</f>
        <v>0</v>
      </c>
      <c r="BG922" s="232">
        <f>IF(N922="zákl. přenesená",J922,0)</f>
        <v>0</v>
      </c>
      <c r="BH922" s="232">
        <f>IF(N922="sníž. přenesená",J922,0)</f>
        <v>0</v>
      </c>
      <c r="BI922" s="232">
        <f>IF(N922="nulová",J922,0)</f>
        <v>0</v>
      </c>
      <c r="BJ922" s="19" t="s">
        <v>89</v>
      </c>
      <c r="BK922" s="232">
        <f>ROUND(I922*H922,2)</f>
        <v>0</v>
      </c>
      <c r="BL922" s="19" t="s">
        <v>146</v>
      </c>
      <c r="BM922" s="231" t="s">
        <v>1431</v>
      </c>
    </row>
    <row r="923" s="13" customFormat="1">
      <c r="A923" s="13"/>
      <c r="B923" s="233"/>
      <c r="C923" s="234"/>
      <c r="D923" s="235" t="s">
        <v>148</v>
      </c>
      <c r="E923" s="236" t="s">
        <v>1</v>
      </c>
      <c r="F923" s="237" t="s">
        <v>1392</v>
      </c>
      <c r="G923" s="234"/>
      <c r="H923" s="236" t="s">
        <v>1</v>
      </c>
      <c r="I923" s="238"/>
      <c r="J923" s="234"/>
      <c r="K923" s="234"/>
      <c r="L923" s="239"/>
      <c r="M923" s="240"/>
      <c r="N923" s="241"/>
      <c r="O923" s="241"/>
      <c r="P923" s="241"/>
      <c r="Q923" s="241"/>
      <c r="R923" s="241"/>
      <c r="S923" s="241"/>
      <c r="T923" s="242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T923" s="243" t="s">
        <v>148</v>
      </c>
      <c r="AU923" s="243" t="s">
        <v>91</v>
      </c>
      <c r="AV923" s="13" t="s">
        <v>89</v>
      </c>
      <c r="AW923" s="13" t="s">
        <v>36</v>
      </c>
      <c r="AX923" s="13" t="s">
        <v>81</v>
      </c>
      <c r="AY923" s="243" t="s">
        <v>139</v>
      </c>
    </row>
    <row r="924" s="14" customFormat="1">
      <c r="A924" s="14"/>
      <c r="B924" s="244"/>
      <c r="C924" s="245"/>
      <c r="D924" s="235" t="s">
        <v>148</v>
      </c>
      <c r="E924" s="246" t="s">
        <v>1</v>
      </c>
      <c r="F924" s="247" t="s">
        <v>1432</v>
      </c>
      <c r="G924" s="245"/>
      <c r="H924" s="248">
        <v>14.696999999999999</v>
      </c>
      <c r="I924" s="249"/>
      <c r="J924" s="245"/>
      <c r="K924" s="245"/>
      <c r="L924" s="250"/>
      <c r="M924" s="251"/>
      <c r="N924" s="252"/>
      <c r="O924" s="252"/>
      <c r="P924" s="252"/>
      <c r="Q924" s="252"/>
      <c r="R924" s="252"/>
      <c r="S924" s="252"/>
      <c r="T924" s="253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T924" s="254" t="s">
        <v>148</v>
      </c>
      <c r="AU924" s="254" t="s">
        <v>91</v>
      </c>
      <c r="AV924" s="14" t="s">
        <v>91</v>
      </c>
      <c r="AW924" s="14" t="s">
        <v>36</v>
      </c>
      <c r="AX924" s="14" t="s">
        <v>81</v>
      </c>
      <c r="AY924" s="254" t="s">
        <v>139</v>
      </c>
    </row>
    <row r="925" s="15" customFormat="1">
      <c r="A925" s="15"/>
      <c r="B925" s="255"/>
      <c r="C925" s="256"/>
      <c r="D925" s="235" t="s">
        <v>148</v>
      </c>
      <c r="E925" s="257" t="s">
        <v>1</v>
      </c>
      <c r="F925" s="258" t="s">
        <v>151</v>
      </c>
      <c r="G925" s="256"/>
      <c r="H925" s="259">
        <v>14.696999999999999</v>
      </c>
      <c r="I925" s="260"/>
      <c r="J925" s="256"/>
      <c r="K925" s="256"/>
      <c r="L925" s="261"/>
      <c r="M925" s="262"/>
      <c r="N925" s="263"/>
      <c r="O925" s="263"/>
      <c r="P925" s="263"/>
      <c r="Q925" s="263"/>
      <c r="R925" s="263"/>
      <c r="S925" s="263"/>
      <c r="T925" s="264"/>
      <c r="U925" s="15"/>
      <c r="V925" s="15"/>
      <c r="W925" s="15"/>
      <c r="X925" s="15"/>
      <c r="Y925" s="15"/>
      <c r="Z925" s="15"/>
      <c r="AA925" s="15"/>
      <c r="AB925" s="15"/>
      <c r="AC925" s="15"/>
      <c r="AD925" s="15"/>
      <c r="AE925" s="15"/>
      <c r="AT925" s="265" t="s">
        <v>148</v>
      </c>
      <c r="AU925" s="265" t="s">
        <v>91</v>
      </c>
      <c r="AV925" s="15" t="s">
        <v>146</v>
      </c>
      <c r="AW925" s="15" t="s">
        <v>36</v>
      </c>
      <c r="AX925" s="15" t="s">
        <v>89</v>
      </c>
      <c r="AY925" s="265" t="s">
        <v>139</v>
      </c>
    </row>
    <row r="926" s="14" customFormat="1">
      <c r="A926" s="14"/>
      <c r="B926" s="244"/>
      <c r="C926" s="245"/>
      <c r="D926" s="235" t="s">
        <v>148</v>
      </c>
      <c r="E926" s="245"/>
      <c r="F926" s="247" t="s">
        <v>1433</v>
      </c>
      <c r="G926" s="245"/>
      <c r="H926" s="248">
        <v>14.917</v>
      </c>
      <c r="I926" s="249"/>
      <c r="J926" s="245"/>
      <c r="K926" s="245"/>
      <c r="L926" s="250"/>
      <c r="M926" s="251"/>
      <c r="N926" s="252"/>
      <c r="O926" s="252"/>
      <c r="P926" s="252"/>
      <c r="Q926" s="252"/>
      <c r="R926" s="252"/>
      <c r="S926" s="252"/>
      <c r="T926" s="253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T926" s="254" t="s">
        <v>148</v>
      </c>
      <c r="AU926" s="254" t="s">
        <v>91</v>
      </c>
      <c r="AV926" s="14" t="s">
        <v>91</v>
      </c>
      <c r="AW926" s="14" t="s">
        <v>4</v>
      </c>
      <c r="AX926" s="14" t="s">
        <v>89</v>
      </c>
      <c r="AY926" s="254" t="s">
        <v>139</v>
      </c>
    </row>
    <row r="927" s="2" customFormat="1" ht="24.15" customHeight="1">
      <c r="A927" s="40"/>
      <c r="B927" s="41"/>
      <c r="C927" s="220" t="s">
        <v>689</v>
      </c>
      <c r="D927" s="220" t="s">
        <v>141</v>
      </c>
      <c r="E927" s="221" t="s">
        <v>1434</v>
      </c>
      <c r="F927" s="222" t="s">
        <v>1435</v>
      </c>
      <c r="G927" s="223" t="s">
        <v>160</v>
      </c>
      <c r="H927" s="224">
        <v>5.96</v>
      </c>
      <c r="I927" s="225"/>
      <c r="J927" s="226">
        <f>ROUND(I927*H927,2)</f>
        <v>0</v>
      </c>
      <c r="K927" s="222" t="s">
        <v>145</v>
      </c>
      <c r="L927" s="46"/>
      <c r="M927" s="227" t="s">
        <v>1</v>
      </c>
      <c r="N927" s="228" t="s">
        <v>46</v>
      </c>
      <c r="O927" s="93"/>
      <c r="P927" s="229">
        <f>O927*H927</f>
        <v>0</v>
      </c>
      <c r="Q927" s="229">
        <v>0</v>
      </c>
      <c r="R927" s="229">
        <f>Q927*H927</f>
        <v>0</v>
      </c>
      <c r="S927" s="229">
        <v>0</v>
      </c>
      <c r="T927" s="230">
        <f>S927*H927</f>
        <v>0</v>
      </c>
      <c r="U927" s="40"/>
      <c r="V927" s="40"/>
      <c r="W927" s="40"/>
      <c r="X927" s="40"/>
      <c r="Y927" s="40"/>
      <c r="Z927" s="40"/>
      <c r="AA927" s="40"/>
      <c r="AB927" s="40"/>
      <c r="AC927" s="40"/>
      <c r="AD927" s="40"/>
      <c r="AE927" s="40"/>
      <c r="AR927" s="231" t="s">
        <v>146</v>
      </c>
      <c r="AT927" s="231" t="s">
        <v>141</v>
      </c>
      <c r="AU927" s="231" t="s">
        <v>91</v>
      </c>
      <c r="AY927" s="19" t="s">
        <v>139</v>
      </c>
      <c r="BE927" s="232">
        <f>IF(N927="základní",J927,0)</f>
        <v>0</v>
      </c>
      <c r="BF927" s="232">
        <f>IF(N927="snížená",J927,0)</f>
        <v>0</v>
      </c>
      <c r="BG927" s="232">
        <f>IF(N927="zákl. přenesená",J927,0)</f>
        <v>0</v>
      </c>
      <c r="BH927" s="232">
        <f>IF(N927="sníž. přenesená",J927,0)</f>
        <v>0</v>
      </c>
      <c r="BI927" s="232">
        <f>IF(N927="nulová",J927,0)</f>
        <v>0</v>
      </c>
      <c r="BJ927" s="19" t="s">
        <v>89</v>
      </c>
      <c r="BK927" s="232">
        <f>ROUND(I927*H927,2)</f>
        <v>0</v>
      </c>
      <c r="BL927" s="19" t="s">
        <v>146</v>
      </c>
      <c r="BM927" s="231" t="s">
        <v>1436</v>
      </c>
    </row>
    <row r="928" s="13" customFormat="1">
      <c r="A928" s="13"/>
      <c r="B928" s="233"/>
      <c r="C928" s="234"/>
      <c r="D928" s="235" t="s">
        <v>148</v>
      </c>
      <c r="E928" s="236" t="s">
        <v>1</v>
      </c>
      <c r="F928" s="237" t="s">
        <v>1392</v>
      </c>
      <c r="G928" s="234"/>
      <c r="H928" s="236" t="s">
        <v>1</v>
      </c>
      <c r="I928" s="238"/>
      <c r="J928" s="234"/>
      <c r="K928" s="234"/>
      <c r="L928" s="239"/>
      <c r="M928" s="240"/>
      <c r="N928" s="241"/>
      <c r="O928" s="241"/>
      <c r="P928" s="241"/>
      <c r="Q928" s="241"/>
      <c r="R928" s="241"/>
      <c r="S928" s="241"/>
      <c r="T928" s="242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T928" s="243" t="s">
        <v>148</v>
      </c>
      <c r="AU928" s="243" t="s">
        <v>91</v>
      </c>
      <c r="AV928" s="13" t="s">
        <v>89</v>
      </c>
      <c r="AW928" s="13" t="s">
        <v>36</v>
      </c>
      <c r="AX928" s="13" t="s">
        <v>81</v>
      </c>
      <c r="AY928" s="243" t="s">
        <v>139</v>
      </c>
    </row>
    <row r="929" s="14" customFormat="1">
      <c r="A929" s="14"/>
      <c r="B929" s="244"/>
      <c r="C929" s="245"/>
      <c r="D929" s="235" t="s">
        <v>148</v>
      </c>
      <c r="E929" s="246" t="s">
        <v>1</v>
      </c>
      <c r="F929" s="247" t="s">
        <v>1437</v>
      </c>
      <c r="G929" s="245"/>
      <c r="H929" s="248">
        <v>5.96</v>
      </c>
      <c r="I929" s="249"/>
      <c r="J929" s="245"/>
      <c r="K929" s="245"/>
      <c r="L929" s="250"/>
      <c r="M929" s="251"/>
      <c r="N929" s="252"/>
      <c r="O929" s="252"/>
      <c r="P929" s="252"/>
      <c r="Q929" s="252"/>
      <c r="R929" s="252"/>
      <c r="S929" s="252"/>
      <c r="T929" s="253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  <c r="AT929" s="254" t="s">
        <v>148</v>
      </c>
      <c r="AU929" s="254" t="s">
        <v>91</v>
      </c>
      <c r="AV929" s="14" t="s">
        <v>91</v>
      </c>
      <c r="AW929" s="14" t="s">
        <v>36</v>
      </c>
      <c r="AX929" s="14" t="s">
        <v>81</v>
      </c>
      <c r="AY929" s="254" t="s">
        <v>139</v>
      </c>
    </row>
    <row r="930" s="15" customFormat="1">
      <c r="A930" s="15"/>
      <c r="B930" s="255"/>
      <c r="C930" s="256"/>
      <c r="D930" s="235" t="s">
        <v>148</v>
      </c>
      <c r="E930" s="257" t="s">
        <v>1</v>
      </c>
      <c r="F930" s="258" t="s">
        <v>151</v>
      </c>
      <c r="G930" s="256"/>
      <c r="H930" s="259">
        <v>5.96</v>
      </c>
      <c r="I930" s="260"/>
      <c r="J930" s="256"/>
      <c r="K930" s="256"/>
      <c r="L930" s="261"/>
      <c r="M930" s="262"/>
      <c r="N930" s="263"/>
      <c r="O930" s="263"/>
      <c r="P930" s="263"/>
      <c r="Q930" s="263"/>
      <c r="R930" s="263"/>
      <c r="S930" s="263"/>
      <c r="T930" s="264"/>
      <c r="U930" s="15"/>
      <c r="V930" s="15"/>
      <c r="W930" s="15"/>
      <c r="X930" s="15"/>
      <c r="Y930" s="15"/>
      <c r="Z930" s="15"/>
      <c r="AA930" s="15"/>
      <c r="AB930" s="15"/>
      <c r="AC930" s="15"/>
      <c r="AD930" s="15"/>
      <c r="AE930" s="15"/>
      <c r="AT930" s="265" t="s">
        <v>148</v>
      </c>
      <c r="AU930" s="265" t="s">
        <v>91</v>
      </c>
      <c r="AV930" s="15" t="s">
        <v>146</v>
      </c>
      <c r="AW930" s="15" t="s">
        <v>36</v>
      </c>
      <c r="AX930" s="15" t="s">
        <v>89</v>
      </c>
      <c r="AY930" s="265" t="s">
        <v>139</v>
      </c>
    </row>
    <row r="931" s="2" customFormat="1" ht="24.15" customHeight="1">
      <c r="A931" s="40"/>
      <c r="B931" s="41"/>
      <c r="C931" s="281" t="s">
        <v>693</v>
      </c>
      <c r="D931" s="281" t="s">
        <v>317</v>
      </c>
      <c r="E931" s="282" t="s">
        <v>1438</v>
      </c>
      <c r="F931" s="283" t="s">
        <v>1439</v>
      </c>
      <c r="G931" s="284" t="s">
        <v>160</v>
      </c>
      <c r="H931" s="285">
        <v>6.1399999999999997</v>
      </c>
      <c r="I931" s="286"/>
      <c r="J931" s="287">
        <f>ROUND(I931*H931,2)</f>
        <v>0</v>
      </c>
      <c r="K931" s="283" t="s">
        <v>145</v>
      </c>
      <c r="L931" s="288"/>
      <c r="M931" s="289" t="s">
        <v>1</v>
      </c>
      <c r="N931" s="290" t="s">
        <v>46</v>
      </c>
      <c r="O931" s="93"/>
      <c r="P931" s="229">
        <f>O931*H931</f>
        <v>0</v>
      </c>
      <c r="Q931" s="229">
        <v>0.0031800000000000001</v>
      </c>
      <c r="R931" s="229">
        <f>Q931*H931</f>
        <v>0.0195252</v>
      </c>
      <c r="S931" s="229">
        <v>0</v>
      </c>
      <c r="T931" s="230">
        <f>S931*H931</f>
        <v>0</v>
      </c>
      <c r="U931" s="40"/>
      <c r="V931" s="40"/>
      <c r="W931" s="40"/>
      <c r="X931" s="40"/>
      <c r="Y931" s="40"/>
      <c r="Z931" s="40"/>
      <c r="AA931" s="40"/>
      <c r="AB931" s="40"/>
      <c r="AC931" s="40"/>
      <c r="AD931" s="40"/>
      <c r="AE931" s="40"/>
      <c r="AR931" s="231" t="s">
        <v>200</v>
      </c>
      <c r="AT931" s="231" t="s">
        <v>317</v>
      </c>
      <c r="AU931" s="231" t="s">
        <v>91</v>
      </c>
      <c r="AY931" s="19" t="s">
        <v>139</v>
      </c>
      <c r="BE931" s="232">
        <f>IF(N931="základní",J931,0)</f>
        <v>0</v>
      </c>
      <c r="BF931" s="232">
        <f>IF(N931="snížená",J931,0)</f>
        <v>0</v>
      </c>
      <c r="BG931" s="232">
        <f>IF(N931="zákl. přenesená",J931,0)</f>
        <v>0</v>
      </c>
      <c r="BH931" s="232">
        <f>IF(N931="sníž. přenesená",J931,0)</f>
        <v>0</v>
      </c>
      <c r="BI931" s="232">
        <f>IF(N931="nulová",J931,0)</f>
        <v>0</v>
      </c>
      <c r="BJ931" s="19" t="s">
        <v>89</v>
      </c>
      <c r="BK931" s="232">
        <f>ROUND(I931*H931,2)</f>
        <v>0</v>
      </c>
      <c r="BL931" s="19" t="s">
        <v>146</v>
      </c>
      <c r="BM931" s="231" t="s">
        <v>1440</v>
      </c>
    </row>
    <row r="932" s="13" customFormat="1">
      <c r="A932" s="13"/>
      <c r="B932" s="233"/>
      <c r="C932" s="234"/>
      <c r="D932" s="235" t="s">
        <v>148</v>
      </c>
      <c r="E932" s="236" t="s">
        <v>1</v>
      </c>
      <c r="F932" s="237" t="s">
        <v>1392</v>
      </c>
      <c r="G932" s="234"/>
      <c r="H932" s="236" t="s">
        <v>1</v>
      </c>
      <c r="I932" s="238"/>
      <c r="J932" s="234"/>
      <c r="K932" s="234"/>
      <c r="L932" s="239"/>
      <c r="M932" s="240"/>
      <c r="N932" s="241"/>
      <c r="O932" s="241"/>
      <c r="P932" s="241"/>
      <c r="Q932" s="241"/>
      <c r="R932" s="241"/>
      <c r="S932" s="241"/>
      <c r="T932" s="242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T932" s="243" t="s">
        <v>148</v>
      </c>
      <c r="AU932" s="243" t="s">
        <v>91</v>
      </c>
      <c r="AV932" s="13" t="s">
        <v>89</v>
      </c>
      <c r="AW932" s="13" t="s">
        <v>36</v>
      </c>
      <c r="AX932" s="13" t="s">
        <v>81</v>
      </c>
      <c r="AY932" s="243" t="s">
        <v>139</v>
      </c>
    </row>
    <row r="933" s="14" customFormat="1">
      <c r="A933" s="14"/>
      <c r="B933" s="244"/>
      <c r="C933" s="245"/>
      <c r="D933" s="235" t="s">
        <v>148</v>
      </c>
      <c r="E933" s="246" t="s">
        <v>1</v>
      </c>
      <c r="F933" s="247" t="s">
        <v>1441</v>
      </c>
      <c r="G933" s="245"/>
      <c r="H933" s="248">
        <v>6.0490000000000004</v>
      </c>
      <c r="I933" s="249"/>
      <c r="J933" s="245"/>
      <c r="K933" s="245"/>
      <c r="L933" s="250"/>
      <c r="M933" s="251"/>
      <c r="N933" s="252"/>
      <c r="O933" s="252"/>
      <c r="P933" s="252"/>
      <c r="Q933" s="252"/>
      <c r="R933" s="252"/>
      <c r="S933" s="252"/>
      <c r="T933" s="253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T933" s="254" t="s">
        <v>148</v>
      </c>
      <c r="AU933" s="254" t="s">
        <v>91</v>
      </c>
      <c r="AV933" s="14" t="s">
        <v>91</v>
      </c>
      <c r="AW933" s="14" t="s">
        <v>36</v>
      </c>
      <c r="AX933" s="14" t="s">
        <v>81</v>
      </c>
      <c r="AY933" s="254" t="s">
        <v>139</v>
      </c>
    </row>
    <row r="934" s="15" customFormat="1">
      <c r="A934" s="15"/>
      <c r="B934" s="255"/>
      <c r="C934" s="256"/>
      <c r="D934" s="235" t="s">
        <v>148</v>
      </c>
      <c r="E934" s="257" t="s">
        <v>1</v>
      </c>
      <c r="F934" s="258" t="s">
        <v>151</v>
      </c>
      <c r="G934" s="256"/>
      <c r="H934" s="259">
        <v>6.0490000000000004</v>
      </c>
      <c r="I934" s="260"/>
      <c r="J934" s="256"/>
      <c r="K934" s="256"/>
      <c r="L934" s="261"/>
      <c r="M934" s="262"/>
      <c r="N934" s="263"/>
      <c r="O934" s="263"/>
      <c r="P934" s="263"/>
      <c r="Q934" s="263"/>
      <c r="R934" s="263"/>
      <c r="S934" s="263"/>
      <c r="T934" s="264"/>
      <c r="U934" s="15"/>
      <c r="V934" s="15"/>
      <c r="W934" s="15"/>
      <c r="X934" s="15"/>
      <c r="Y934" s="15"/>
      <c r="Z934" s="15"/>
      <c r="AA934" s="15"/>
      <c r="AB934" s="15"/>
      <c r="AC934" s="15"/>
      <c r="AD934" s="15"/>
      <c r="AE934" s="15"/>
      <c r="AT934" s="265" t="s">
        <v>148</v>
      </c>
      <c r="AU934" s="265" t="s">
        <v>91</v>
      </c>
      <c r="AV934" s="15" t="s">
        <v>146</v>
      </c>
      <c r="AW934" s="15" t="s">
        <v>36</v>
      </c>
      <c r="AX934" s="15" t="s">
        <v>89</v>
      </c>
      <c r="AY934" s="265" t="s">
        <v>139</v>
      </c>
    </row>
    <row r="935" s="14" customFormat="1">
      <c r="A935" s="14"/>
      <c r="B935" s="244"/>
      <c r="C935" s="245"/>
      <c r="D935" s="235" t="s">
        <v>148</v>
      </c>
      <c r="E935" s="245"/>
      <c r="F935" s="247" t="s">
        <v>1442</v>
      </c>
      <c r="G935" s="245"/>
      <c r="H935" s="248">
        <v>6.1399999999999997</v>
      </c>
      <c r="I935" s="249"/>
      <c r="J935" s="245"/>
      <c r="K935" s="245"/>
      <c r="L935" s="250"/>
      <c r="M935" s="251"/>
      <c r="N935" s="252"/>
      <c r="O935" s="252"/>
      <c r="P935" s="252"/>
      <c r="Q935" s="252"/>
      <c r="R935" s="252"/>
      <c r="S935" s="252"/>
      <c r="T935" s="253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  <c r="AT935" s="254" t="s">
        <v>148</v>
      </c>
      <c r="AU935" s="254" t="s">
        <v>91</v>
      </c>
      <c r="AV935" s="14" t="s">
        <v>91</v>
      </c>
      <c r="AW935" s="14" t="s">
        <v>4</v>
      </c>
      <c r="AX935" s="14" t="s">
        <v>89</v>
      </c>
      <c r="AY935" s="254" t="s">
        <v>139</v>
      </c>
    </row>
    <row r="936" s="2" customFormat="1" ht="24.15" customHeight="1">
      <c r="A936" s="40"/>
      <c r="B936" s="41"/>
      <c r="C936" s="220" t="s">
        <v>697</v>
      </c>
      <c r="D936" s="220" t="s">
        <v>141</v>
      </c>
      <c r="E936" s="221" t="s">
        <v>1443</v>
      </c>
      <c r="F936" s="222" t="s">
        <v>1444</v>
      </c>
      <c r="G936" s="223" t="s">
        <v>498</v>
      </c>
      <c r="H936" s="224">
        <v>2</v>
      </c>
      <c r="I936" s="225"/>
      <c r="J936" s="226">
        <f>ROUND(I936*H936,2)</f>
        <v>0</v>
      </c>
      <c r="K936" s="222" t="s">
        <v>145</v>
      </c>
      <c r="L936" s="46"/>
      <c r="M936" s="227" t="s">
        <v>1</v>
      </c>
      <c r="N936" s="228" t="s">
        <v>46</v>
      </c>
      <c r="O936" s="93"/>
      <c r="P936" s="229">
        <f>O936*H936</f>
        <v>0</v>
      </c>
      <c r="Q936" s="229">
        <v>0</v>
      </c>
      <c r="R936" s="229">
        <f>Q936*H936</f>
        <v>0</v>
      </c>
      <c r="S936" s="229">
        <v>0</v>
      </c>
      <c r="T936" s="230">
        <f>S936*H936</f>
        <v>0</v>
      </c>
      <c r="U936" s="40"/>
      <c r="V936" s="40"/>
      <c r="W936" s="40"/>
      <c r="X936" s="40"/>
      <c r="Y936" s="40"/>
      <c r="Z936" s="40"/>
      <c r="AA936" s="40"/>
      <c r="AB936" s="40"/>
      <c r="AC936" s="40"/>
      <c r="AD936" s="40"/>
      <c r="AE936" s="40"/>
      <c r="AR936" s="231" t="s">
        <v>146</v>
      </c>
      <c r="AT936" s="231" t="s">
        <v>141</v>
      </c>
      <c r="AU936" s="231" t="s">
        <v>91</v>
      </c>
      <c r="AY936" s="19" t="s">
        <v>139</v>
      </c>
      <c r="BE936" s="232">
        <f>IF(N936="základní",J936,0)</f>
        <v>0</v>
      </c>
      <c r="BF936" s="232">
        <f>IF(N936="snížená",J936,0)</f>
        <v>0</v>
      </c>
      <c r="BG936" s="232">
        <f>IF(N936="zákl. přenesená",J936,0)</f>
        <v>0</v>
      </c>
      <c r="BH936" s="232">
        <f>IF(N936="sníž. přenesená",J936,0)</f>
        <v>0</v>
      </c>
      <c r="BI936" s="232">
        <f>IF(N936="nulová",J936,0)</f>
        <v>0</v>
      </c>
      <c r="BJ936" s="19" t="s">
        <v>89</v>
      </c>
      <c r="BK936" s="232">
        <f>ROUND(I936*H936,2)</f>
        <v>0</v>
      </c>
      <c r="BL936" s="19" t="s">
        <v>146</v>
      </c>
      <c r="BM936" s="231" t="s">
        <v>1445</v>
      </c>
    </row>
    <row r="937" s="13" customFormat="1">
      <c r="A937" s="13"/>
      <c r="B937" s="233"/>
      <c r="C937" s="234"/>
      <c r="D937" s="235" t="s">
        <v>148</v>
      </c>
      <c r="E937" s="236" t="s">
        <v>1</v>
      </c>
      <c r="F937" s="237" t="s">
        <v>1446</v>
      </c>
      <c r="G937" s="234"/>
      <c r="H937" s="236" t="s">
        <v>1</v>
      </c>
      <c r="I937" s="238"/>
      <c r="J937" s="234"/>
      <c r="K937" s="234"/>
      <c r="L937" s="239"/>
      <c r="M937" s="240"/>
      <c r="N937" s="241"/>
      <c r="O937" s="241"/>
      <c r="P937" s="241"/>
      <c r="Q937" s="241"/>
      <c r="R937" s="241"/>
      <c r="S937" s="241"/>
      <c r="T937" s="242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T937" s="243" t="s">
        <v>148</v>
      </c>
      <c r="AU937" s="243" t="s">
        <v>91</v>
      </c>
      <c r="AV937" s="13" t="s">
        <v>89</v>
      </c>
      <c r="AW937" s="13" t="s">
        <v>36</v>
      </c>
      <c r="AX937" s="13" t="s">
        <v>81</v>
      </c>
      <c r="AY937" s="243" t="s">
        <v>139</v>
      </c>
    </row>
    <row r="938" s="14" customFormat="1">
      <c r="A938" s="14"/>
      <c r="B938" s="244"/>
      <c r="C938" s="245"/>
      <c r="D938" s="235" t="s">
        <v>148</v>
      </c>
      <c r="E938" s="246" t="s">
        <v>1</v>
      </c>
      <c r="F938" s="247" t="s">
        <v>1447</v>
      </c>
      <c r="G938" s="245"/>
      <c r="H938" s="248">
        <v>1</v>
      </c>
      <c r="I938" s="249"/>
      <c r="J938" s="245"/>
      <c r="K938" s="245"/>
      <c r="L938" s="250"/>
      <c r="M938" s="251"/>
      <c r="N938" s="252"/>
      <c r="O938" s="252"/>
      <c r="P938" s="252"/>
      <c r="Q938" s="252"/>
      <c r="R938" s="252"/>
      <c r="S938" s="252"/>
      <c r="T938" s="253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T938" s="254" t="s">
        <v>148</v>
      </c>
      <c r="AU938" s="254" t="s">
        <v>91</v>
      </c>
      <c r="AV938" s="14" t="s">
        <v>91</v>
      </c>
      <c r="AW938" s="14" t="s">
        <v>36</v>
      </c>
      <c r="AX938" s="14" t="s">
        <v>81</v>
      </c>
      <c r="AY938" s="254" t="s">
        <v>139</v>
      </c>
    </row>
    <row r="939" s="14" customFormat="1">
      <c r="A939" s="14"/>
      <c r="B939" s="244"/>
      <c r="C939" s="245"/>
      <c r="D939" s="235" t="s">
        <v>148</v>
      </c>
      <c r="E939" s="246" t="s">
        <v>1</v>
      </c>
      <c r="F939" s="247" t="s">
        <v>1448</v>
      </c>
      <c r="G939" s="245"/>
      <c r="H939" s="248">
        <v>1</v>
      </c>
      <c r="I939" s="249"/>
      <c r="J939" s="245"/>
      <c r="K939" s="245"/>
      <c r="L939" s="250"/>
      <c r="M939" s="251"/>
      <c r="N939" s="252"/>
      <c r="O939" s="252"/>
      <c r="P939" s="252"/>
      <c r="Q939" s="252"/>
      <c r="R939" s="252"/>
      <c r="S939" s="252"/>
      <c r="T939" s="253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T939" s="254" t="s">
        <v>148</v>
      </c>
      <c r="AU939" s="254" t="s">
        <v>91</v>
      </c>
      <c r="AV939" s="14" t="s">
        <v>91</v>
      </c>
      <c r="AW939" s="14" t="s">
        <v>36</v>
      </c>
      <c r="AX939" s="14" t="s">
        <v>81</v>
      </c>
      <c r="AY939" s="254" t="s">
        <v>139</v>
      </c>
    </row>
    <row r="940" s="15" customFormat="1">
      <c r="A940" s="15"/>
      <c r="B940" s="255"/>
      <c r="C940" s="256"/>
      <c r="D940" s="235" t="s">
        <v>148</v>
      </c>
      <c r="E940" s="257" t="s">
        <v>1</v>
      </c>
      <c r="F940" s="258" t="s">
        <v>151</v>
      </c>
      <c r="G940" s="256"/>
      <c r="H940" s="259">
        <v>2</v>
      </c>
      <c r="I940" s="260"/>
      <c r="J940" s="256"/>
      <c r="K940" s="256"/>
      <c r="L940" s="261"/>
      <c r="M940" s="262"/>
      <c r="N940" s="263"/>
      <c r="O940" s="263"/>
      <c r="P940" s="263"/>
      <c r="Q940" s="263"/>
      <c r="R940" s="263"/>
      <c r="S940" s="263"/>
      <c r="T940" s="264"/>
      <c r="U940" s="15"/>
      <c r="V940" s="15"/>
      <c r="W940" s="15"/>
      <c r="X940" s="15"/>
      <c r="Y940" s="15"/>
      <c r="Z940" s="15"/>
      <c r="AA940" s="15"/>
      <c r="AB940" s="15"/>
      <c r="AC940" s="15"/>
      <c r="AD940" s="15"/>
      <c r="AE940" s="15"/>
      <c r="AT940" s="265" t="s">
        <v>148</v>
      </c>
      <c r="AU940" s="265" t="s">
        <v>91</v>
      </c>
      <c r="AV940" s="15" t="s">
        <v>146</v>
      </c>
      <c r="AW940" s="15" t="s">
        <v>36</v>
      </c>
      <c r="AX940" s="15" t="s">
        <v>89</v>
      </c>
      <c r="AY940" s="265" t="s">
        <v>139</v>
      </c>
    </row>
    <row r="941" s="2" customFormat="1" ht="16.5" customHeight="1">
      <c r="A941" s="40"/>
      <c r="B941" s="41"/>
      <c r="C941" s="281" t="s">
        <v>701</v>
      </c>
      <c r="D941" s="281" t="s">
        <v>317</v>
      </c>
      <c r="E941" s="282" t="s">
        <v>1449</v>
      </c>
      <c r="F941" s="283" t="s">
        <v>1450</v>
      </c>
      <c r="G941" s="284" t="s">
        <v>498</v>
      </c>
      <c r="H941" s="285">
        <v>2.02</v>
      </c>
      <c r="I941" s="286"/>
      <c r="J941" s="287">
        <f>ROUND(I941*H941,2)</f>
        <v>0</v>
      </c>
      <c r="K941" s="283" t="s">
        <v>145</v>
      </c>
      <c r="L941" s="288"/>
      <c r="M941" s="289" t="s">
        <v>1</v>
      </c>
      <c r="N941" s="290" t="s">
        <v>46</v>
      </c>
      <c r="O941" s="93"/>
      <c r="P941" s="229">
        <f>O941*H941</f>
        <v>0</v>
      </c>
      <c r="Q941" s="229">
        <v>0.00016000000000000001</v>
      </c>
      <c r="R941" s="229">
        <f>Q941*H941</f>
        <v>0.00032320000000000005</v>
      </c>
      <c r="S941" s="229">
        <v>0</v>
      </c>
      <c r="T941" s="230">
        <f>S941*H941</f>
        <v>0</v>
      </c>
      <c r="U941" s="40"/>
      <c r="V941" s="40"/>
      <c r="W941" s="40"/>
      <c r="X941" s="40"/>
      <c r="Y941" s="40"/>
      <c r="Z941" s="40"/>
      <c r="AA941" s="40"/>
      <c r="AB941" s="40"/>
      <c r="AC941" s="40"/>
      <c r="AD941" s="40"/>
      <c r="AE941" s="40"/>
      <c r="AR941" s="231" t="s">
        <v>200</v>
      </c>
      <c r="AT941" s="231" t="s">
        <v>317</v>
      </c>
      <c r="AU941" s="231" t="s">
        <v>91</v>
      </c>
      <c r="AY941" s="19" t="s">
        <v>139</v>
      </c>
      <c r="BE941" s="232">
        <f>IF(N941="základní",J941,0)</f>
        <v>0</v>
      </c>
      <c r="BF941" s="232">
        <f>IF(N941="snížená",J941,0)</f>
        <v>0</v>
      </c>
      <c r="BG941" s="232">
        <f>IF(N941="zákl. přenesená",J941,0)</f>
        <v>0</v>
      </c>
      <c r="BH941" s="232">
        <f>IF(N941="sníž. přenesená",J941,0)</f>
        <v>0</v>
      </c>
      <c r="BI941" s="232">
        <f>IF(N941="nulová",J941,0)</f>
        <v>0</v>
      </c>
      <c r="BJ941" s="19" t="s">
        <v>89</v>
      </c>
      <c r="BK941" s="232">
        <f>ROUND(I941*H941,2)</f>
        <v>0</v>
      </c>
      <c r="BL941" s="19" t="s">
        <v>146</v>
      </c>
      <c r="BM941" s="231" t="s">
        <v>1451</v>
      </c>
    </row>
    <row r="942" s="13" customFormat="1">
      <c r="A942" s="13"/>
      <c r="B942" s="233"/>
      <c r="C942" s="234"/>
      <c r="D942" s="235" t="s">
        <v>148</v>
      </c>
      <c r="E942" s="236" t="s">
        <v>1</v>
      </c>
      <c r="F942" s="237" t="s">
        <v>1446</v>
      </c>
      <c r="G942" s="234"/>
      <c r="H942" s="236" t="s">
        <v>1</v>
      </c>
      <c r="I942" s="238"/>
      <c r="J942" s="234"/>
      <c r="K942" s="234"/>
      <c r="L942" s="239"/>
      <c r="M942" s="240"/>
      <c r="N942" s="241"/>
      <c r="O942" s="241"/>
      <c r="P942" s="241"/>
      <c r="Q942" s="241"/>
      <c r="R942" s="241"/>
      <c r="S942" s="241"/>
      <c r="T942" s="242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T942" s="243" t="s">
        <v>148</v>
      </c>
      <c r="AU942" s="243" t="s">
        <v>91</v>
      </c>
      <c r="AV942" s="13" t="s">
        <v>89</v>
      </c>
      <c r="AW942" s="13" t="s">
        <v>36</v>
      </c>
      <c r="AX942" s="13" t="s">
        <v>81</v>
      </c>
      <c r="AY942" s="243" t="s">
        <v>139</v>
      </c>
    </row>
    <row r="943" s="14" customFormat="1">
      <c r="A943" s="14"/>
      <c r="B943" s="244"/>
      <c r="C943" s="245"/>
      <c r="D943" s="235" t="s">
        <v>148</v>
      </c>
      <c r="E943" s="246" t="s">
        <v>1</v>
      </c>
      <c r="F943" s="247" t="s">
        <v>1452</v>
      </c>
      <c r="G943" s="245"/>
      <c r="H943" s="248">
        <v>1.01</v>
      </c>
      <c r="I943" s="249"/>
      <c r="J943" s="245"/>
      <c r="K943" s="245"/>
      <c r="L943" s="250"/>
      <c r="M943" s="251"/>
      <c r="N943" s="252"/>
      <c r="O943" s="252"/>
      <c r="P943" s="252"/>
      <c r="Q943" s="252"/>
      <c r="R943" s="252"/>
      <c r="S943" s="252"/>
      <c r="T943" s="253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T943" s="254" t="s">
        <v>148</v>
      </c>
      <c r="AU943" s="254" t="s">
        <v>91</v>
      </c>
      <c r="AV943" s="14" t="s">
        <v>91</v>
      </c>
      <c r="AW943" s="14" t="s">
        <v>36</v>
      </c>
      <c r="AX943" s="14" t="s">
        <v>81</v>
      </c>
      <c r="AY943" s="254" t="s">
        <v>139</v>
      </c>
    </row>
    <row r="944" s="14" customFormat="1">
      <c r="A944" s="14"/>
      <c r="B944" s="244"/>
      <c r="C944" s="245"/>
      <c r="D944" s="235" t="s">
        <v>148</v>
      </c>
      <c r="E944" s="246" t="s">
        <v>1</v>
      </c>
      <c r="F944" s="247" t="s">
        <v>1453</v>
      </c>
      <c r="G944" s="245"/>
      <c r="H944" s="248">
        <v>1.01</v>
      </c>
      <c r="I944" s="249"/>
      <c r="J944" s="245"/>
      <c r="K944" s="245"/>
      <c r="L944" s="250"/>
      <c r="M944" s="251"/>
      <c r="N944" s="252"/>
      <c r="O944" s="252"/>
      <c r="P944" s="252"/>
      <c r="Q944" s="252"/>
      <c r="R944" s="252"/>
      <c r="S944" s="252"/>
      <c r="T944" s="253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  <c r="AT944" s="254" t="s">
        <v>148</v>
      </c>
      <c r="AU944" s="254" t="s">
        <v>91</v>
      </c>
      <c r="AV944" s="14" t="s">
        <v>91</v>
      </c>
      <c r="AW944" s="14" t="s">
        <v>36</v>
      </c>
      <c r="AX944" s="14" t="s">
        <v>81</v>
      </c>
      <c r="AY944" s="254" t="s">
        <v>139</v>
      </c>
    </row>
    <row r="945" s="15" customFormat="1">
      <c r="A945" s="15"/>
      <c r="B945" s="255"/>
      <c r="C945" s="256"/>
      <c r="D945" s="235" t="s">
        <v>148</v>
      </c>
      <c r="E945" s="257" t="s">
        <v>1</v>
      </c>
      <c r="F945" s="258" t="s">
        <v>151</v>
      </c>
      <c r="G945" s="256"/>
      <c r="H945" s="259">
        <v>2.02</v>
      </c>
      <c r="I945" s="260"/>
      <c r="J945" s="256"/>
      <c r="K945" s="256"/>
      <c r="L945" s="261"/>
      <c r="M945" s="262"/>
      <c r="N945" s="263"/>
      <c r="O945" s="263"/>
      <c r="P945" s="263"/>
      <c r="Q945" s="263"/>
      <c r="R945" s="263"/>
      <c r="S945" s="263"/>
      <c r="T945" s="264"/>
      <c r="U945" s="15"/>
      <c r="V945" s="15"/>
      <c r="W945" s="15"/>
      <c r="X945" s="15"/>
      <c r="Y945" s="15"/>
      <c r="Z945" s="15"/>
      <c r="AA945" s="15"/>
      <c r="AB945" s="15"/>
      <c r="AC945" s="15"/>
      <c r="AD945" s="15"/>
      <c r="AE945" s="15"/>
      <c r="AT945" s="265" t="s">
        <v>148</v>
      </c>
      <c r="AU945" s="265" t="s">
        <v>91</v>
      </c>
      <c r="AV945" s="15" t="s">
        <v>146</v>
      </c>
      <c r="AW945" s="15" t="s">
        <v>36</v>
      </c>
      <c r="AX945" s="15" t="s">
        <v>89</v>
      </c>
      <c r="AY945" s="265" t="s">
        <v>139</v>
      </c>
    </row>
    <row r="946" s="2" customFormat="1" ht="24.15" customHeight="1">
      <c r="A946" s="40"/>
      <c r="B946" s="41"/>
      <c r="C946" s="220" t="s">
        <v>705</v>
      </c>
      <c r="D946" s="220" t="s">
        <v>141</v>
      </c>
      <c r="E946" s="221" t="s">
        <v>1454</v>
      </c>
      <c r="F946" s="222" t="s">
        <v>1455</v>
      </c>
      <c r="G946" s="223" t="s">
        <v>498</v>
      </c>
      <c r="H946" s="224">
        <v>4</v>
      </c>
      <c r="I946" s="225"/>
      <c r="J946" s="226">
        <f>ROUND(I946*H946,2)</f>
        <v>0</v>
      </c>
      <c r="K946" s="222" t="s">
        <v>145</v>
      </c>
      <c r="L946" s="46"/>
      <c r="M946" s="227" t="s">
        <v>1</v>
      </c>
      <c r="N946" s="228" t="s">
        <v>46</v>
      </c>
      <c r="O946" s="93"/>
      <c r="P946" s="229">
        <f>O946*H946</f>
        <v>0</v>
      </c>
      <c r="Q946" s="229">
        <v>0</v>
      </c>
      <c r="R946" s="229">
        <f>Q946*H946</f>
        <v>0</v>
      </c>
      <c r="S946" s="229">
        <v>0</v>
      </c>
      <c r="T946" s="230">
        <f>S946*H946</f>
        <v>0</v>
      </c>
      <c r="U946" s="40"/>
      <c r="V946" s="40"/>
      <c r="W946" s="40"/>
      <c r="X946" s="40"/>
      <c r="Y946" s="40"/>
      <c r="Z946" s="40"/>
      <c r="AA946" s="40"/>
      <c r="AB946" s="40"/>
      <c r="AC946" s="40"/>
      <c r="AD946" s="40"/>
      <c r="AE946" s="40"/>
      <c r="AR946" s="231" t="s">
        <v>146</v>
      </c>
      <c r="AT946" s="231" t="s">
        <v>141</v>
      </c>
      <c r="AU946" s="231" t="s">
        <v>91</v>
      </c>
      <c r="AY946" s="19" t="s">
        <v>139</v>
      </c>
      <c r="BE946" s="232">
        <f>IF(N946="základní",J946,0)</f>
        <v>0</v>
      </c>
      <c r="BF946" s="232">
        <f>IF(N946="snížená",J946,0)</f>
        <v>0</v>
      </c>
      <c r="BG946" s="232">
        <f>IF(N946="zákl. přenesená",J946,0)</f>
        <v>0</v>
      </c>
      <c r="BH946" s="232">
        <f>IF(N946="sníž. přenesená",J946,0)</f>
        <v>0</v>
      </c>
      <c r="BI946" s="232">
        <f>IF(N946="nulová",J946,0)</f>
        <v>0</v>
      </c>
      <c r="BJ946" s="19" t="s">
        <v>89</v>
      </c>
      <c r="BK946" s="232">
        <f>ROUND(I946*H946,2)</f>
        <v>0</v>
      </c>
      <c r="BL946" s="19" t="s">
        <v>146</v>
      </c>
      <c r="BM946" s="231" t="s">
        <v>1456</v>
      </c>
    </row>
    <row r="947" s="13" customFormat="1">
      <c r="A947" s="13"/>
      <c r="B947" s="233"/>
      <c r="C947" s="234"/>
      <c r="D947" s="235" t="s">
        <v>148</v>
      </c>
      <c r="E947" s="236" t="s">
        <v>1</v>
      </c>
      <c r="F947" s="237" t="s">
        <v>1446</v>
      </c>
      <c r="G947" s="234"/>
      <c r="H947" s="236" t="s">
        <v>1</v>
      </c>
      <c r="I947" s="238"/>
      <c r="J947" s="234"/>
      <c r="K947" s="234"/>
      <c r="L947" s="239"/>
      <c r="M947" s="240"/>
      <c r="N947" s="241"/>
      <c r="O947" s="241"/>
      <c r="P947" s="241"/>
      <c r="Q947" s="241"/>
      <c r="R947" s="241"/>
      <c r="S947" s="241"/>
      <c r="T947" s="242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T947" s="243" t="s">
        <v>148</v>
      </c>
      <c r="AU947" s="243" t="s">
        <v>91</v>
      </c>
      <c r="AV947" s="13" t="s">
        <v>89</v>
      </c>
      <c r="AW947" s="13" t="s">
        <v>36</v>
      </c>
      <c r="AX947" s="13" t="s">
        <v>81</v>
      </c>
      <c r="AY947" s="243" t="s">
        <v>139</v>
      </c>
    </row>
    <row r="948" s="14" customFormat="1">
      <c r="A948" s="14"/>
      <c r="B948" s="244"/>
      <c r="C948" s="245"/>
      <c r="D948" s="235" t="s">
        <v>148</v>
      </c>
      <c r="E948" s="246" t="s">
        <v>1</v>
      </c>
      <c r="F948" s="247" t="s">
        <v>1457</v>
      </c>
      <c r="G948" s="245"/>
      <c r="H948" s="248">
        <v>1</v>
      </c>
      <c r="I948" s="249"/>
      <c r="J948" s="245"/>
      <c r="K948" s="245"/>
      <c r="L948" s="250"/>
      <c r="M948" s="251"/>
      <c r="N948" s="252"/>
      <c r="O948" s="252"/>
      <c r="P948" s="252"/>
      <c r="Q948" s="252"/>
      <c r="R948" s="252"/>
      <c r="S948" s="252"/>
      <c r="T948" s="253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T948" s="254" t="s">
        <v>148</v>
      </c>
      <c r="AU948" s="254" t="s">
        <v>91</v>
      </c>
      <c r="AV948" s="14" t="s">
        <v>91</v>
      </c>
      <c r="AW948" s="14" t="s">
        <v>36</v>
      </c>
      <c r="AX948" s="14" t="s">
        <v>81</v>
      </c>
      <c r="AY948" s="254" t="s">
        <v>139</v>
      </c>
    </row>
    <row r="949" s="14" customFormat="1">
      <c r="A949" s="14"/>
      <c r="B949" s="244"/>
      <c r="C949" s="245"/>
      <c r="D949" s="235" t="s">
        <v>148</v>
      </c>
      <c r="E949" s="246" t="s">
        <v>1</v>
      </c>
      <c r="F949" s="247" t="s">
        <v>1458</v>
      </c>
      <c r="G949" s="245"/>
      <c r="H949" s="248">
        <v>1</v>
      </c>
      <c r="I949" s="249"/>
      <c r="J949" s="245"/>
      <c r="K949" s="245"/>
      <c r="L949" s="250"/>
      <c r="M949" s="251"/>
      <c r="N949" s="252"/>
      <c r="O949" s="252"/>
      <c r="P949" s="252"/>
      <c r="Q949" s="252"/>
      <c r="R949" s="252"/>
      <c r="S949" s="252"/>
      <c r="T949" s="253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T949" s="254" t="s">
        <v>148</v>
      </c>
      <c r="AU949" s="254" t="s">
        <v>91</v>
      </c>
      <c r="AV949" s="14" t="s">
        <v>91</v>
      </c>
      <c r="AW949" s="14" t="s">
        <v>36</v>
      </c>
      <c r="AX949" s="14" t="s">
        <v>81</v>
      </c>
      <c r="AY949" s="254" t="s">
        <v>139</v>
      </c>
    </row>
    <row r="950" s="14" customFormat="1">
      <c r="A950" s="14"/>
      <c r="B950" s="244"/>
      <c r="C950" s="245"/>
      <c r="D950" s="235" t="s">
        <v>148</v>
      </c>
      <c r="E950" s="246" t="s">
        <v>1</v>
      </c>
      <c r="F950" s="247" t="s">
        <v>1459</v>
      </c>
      <c r="G950" s="245"/>
      <c r="H950" s="248">
        <v>1</v>
      </c>
      <c r="I950" s="249"/>
      <c r="J950" s="245"/>
      <c r="K950" s="245"/>
      <c r="L950" s="250"/>
      <c r="M950" s="251"/>
      <c r="N950" s="252"/>
      <c r="O950" s="252"/>
      <c r="P950" s="252"/>
      <c r="Q950" s="252"/>
      <c r="R950" s="252"/>
      <c r="S950" s="252"/>
      <c r="T950" s="253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T950" s="254" t="s">
        <v>148</v>
      </c>
      <c r="AU950" s="254" t="s">
        <v>91</v>
      </c>
      <c r="AV950" s="14" t="s">
        <v>91</v>
      </c>
      <c r="AW950" s="14" t="s">
        <v>36</v>
      </c>
      <c r="AX950" s="14" t="s">
        <v>81</v>
      </c>
      <c r="AY950" s="254" t="s">
        <v>139</v>
      </c>
    </row>
    <row r="951" s="14" customFormat="1">
      <c r="A951" s="14"/>
      <c r="B951" s="244"/>
      <c r="C951" s="245"/>
      <c r="D951" s="235" t="s">
        <v>148</v>
      </c>
      <c r="E951" s="246" t="s">
        <v>1</v>
      </c>
      <c r="F951" s="247" t="s">
        <v>1460</v>
      </c>
      <c r="G951" s="245"/>
      <c r="H951" s="248">
        <v>1</v>
      </c>
      <c r="I951" s="249"/>
      <c r="J951" s="245"/>
      <c r="K951" s="245"/>
      <c r="L951" s="250"/>
      <c r="M951" s="251"/>
      <c r="N951" s="252"/>
      <c r="O951" s="252"/>
      <c r="P951" s="252"/>
      <c r="Q951" s="252"/>
      <c r="R951" s="252"/>
      <c r="S951" s="252"/>
      <c r="T951" s="253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T951" s="254" t="s">
        <v>148</v>
      </c>
      <c r="AU951" s="254" t="s">
        <v>91</v>
      </c>
      <c r="AV951" s="14" t="s">
        <v>91</v>
      </c>
      <c r="AW951" s="14" t="s">
        <v>36</v>
      </c>
      <c r="AX951" s="14" t="s">
        <v>81</v>
      </c>
      <c r="AY951" s="254" t="s">
        <v>139</v>
      </c>
    </row>
    <row r="952" s="15" customFormat="1">
      <c r="A952" s="15"/>
      <c r="B952" s="255"/>
      <c r="C952" s="256"/>
      <c r="D952" s="235" t="s">
        <v>148</v>
      </c>
      <c r="E952" s="257" t="s">
        <v>1</v>
      </c>
      <c r="F952" s="258" t="s">
        <v>151</v>
      </c>
      <c r="G952" s="256"/>
      <c r="H952" s="259">
        <v>4</v>
      </c>
      <c r="I952" s="260"/>
      <c r="J952" s="256"/>
      <c r="K952" s="256"/>
      <c r="L952" s="261"/>
      <c r="M952" s="262"/>
      <c r="N952" s="263"/>
      <c r="O952" s="263"/>
      <c r="P952" s="263"/>
      <c r="Q952" s="263"/>
      <c r="R952" s="263"/>
      <c r="S952" s="263"/>
      <c r="T952" s="264"/>
      <c r="U952" s="15"/>
      <c r="V952" s="15"/>
      <c r="W952" s="15"/>
      <c r="X952" s="15"/>
      <c r="Y952" s="15"/>
      <c r="Z952" s="15"/>
      <c r="AA952" s="15"/>
      <c r="AB952" s="15"/>
      <c r="AC952" s="15"/>
      <c r="AD952" s="15"/>
      <c r="AE952" s="15"/>
      <c r="AT952" s="265" t="s">
        <v>148</v>
      </c>
      <c r="AU952" s="265" t="s">
        <v>91</v>
      </c>
      <c r="AV952" s="15" t="s">
        <v>146</v>
      </c>
      <c r="AW952" s="15" t="s">
        <v>36</v>
      </c>
      <c r="AX952" s="15" t="s">
        <v>89</v>
      </c>
      <c r="AY952" s="265" t="s">
        <v>139</v>
      </c>
    </row>
    <row r="953" s="2" customFormat="1" ht="16.5" customHeight="1">
      <c r="A953" s="40"/>
      <c r="B953" s="41"/>
      <c r="C953" s="281" t="s">
        <v>709</v>
      </c>
      <c r="D953" s="281" t="s">
        <v>317</v>
      </c>
      <c r="E953" s="282" t="s">
        <v>1461</v>
      </c>
      <c r="F953" s="283" t="s">
        <v>1462</v>
      </c>
      <c r="G953" s="284" t="s">
        <v>498</v>
      </c>
      <c r="H953" s="285">
        <v>4.04</v>
      </c>
      <c r="I953" s="286"/>
      <c r="J953" s="287">
        <f>ROUND(I953*H953,2)</f>
        <v>0</v>
      </c>
      <c r="K953" s="283" t="s">
        <v>145</v>
      </c>
      <c r="L953" s="288"/>
      <c r="M953" s="289" t="s">
        <v>1</v>
      </c>
      <c r="N953" s="290" t="s">
        <v>46</v>
      </c>
      <c r="O953" s="93"/>
      <c r="P953" s="229">
        <f>O953*H953</f>
        <v>0</v>
      </c>
      <c r="Q953" s="229">
        <v>0.00031</v>
      </c>
      <c r="R953" s="229">
        <f>Q953*H953</f>
        <v>0.0012524000000000001</v>
      </c>
      <c r="S953" s="229">
        <v>0</v>
      </c>
      <c r="T953" s="230">
        <f>S953*H953</f>
        <v>0</v>
      </c>
      <c r="U953" s="40"/>
      <c r="V953" s="40"/>
      <c r="W953" s="40"/>
      <c r="X953" s="40"/>
      <c r="Y953" s="40"/>
      <c r="Z953" s="40"/>
      <c r="AA953" s="40"/>
      <c r="AB953" s="40"/>
      <c r="AC953" s="40"/>
      <c r="AD953" s="40"/>
      <c r="AE953" s="40"/>
      <c r="AR953" s="231" t="s">
        <v>200</v>
      </c>
      <c r="AT953" s="231" t="s">
        <v>317</v>
      </c>
      <c r="AU953" s="231" t="s">
        <v>91</v>
      </c>
      <c r="AY953" s="19" t="s">
        <v>139</v>
      </c>
      <c r="BE953" s="232">
        <f>IF(N953="základní",J953,0)</f>
        <v>0</v>
      </c>
      <c r="BF953" s="232">
        <f>IF(N953="snížená",J953,0)</f>
        <v>0</v>
      </c>
      <c r="BG953" s="232">
        <f>IF(N953="zákl. přenesená",J953,0)</f>
        <v>0</v>
      </c>
      <c r="BH953" s="232">
        <f>IF(N953="sníž. přenesená",J953,0)</f>
        <v>0</v>
      </c>
      <c r="BI953" s="232">
        <f>IF(N953="nulová",J953,0)</f>
        <v>0</v>
      </c>
      <c r="BJ953" s="19" t="s">
        <v>89</v>
      </c>
      <c r="BK953" s="232">
        <f>ROUND(I953*H953,2)</f>
        <v>0</v>
      </c>
      <c r="BL953" s="19" t="s">
        <v>146</v>
      </c>
      <c r="BM953" s="231" t="s">
        <v>1463</v>
      </c>
    </row>
    <row r="954" s="13" customFormat="1">
      <c r="A954" s="13"/>
      <c r="B954" s="233"/>
      <c r="C954" s="234"/>
      <c r="D954" s="235" t="s">
        <v>148</v>
      </c>
      <c r="E954" s="236" t="s">
        <v>1</v>
      </c>
      <c r="F954" s="237" t="s">
        <v>1446</v>
      </c>
      <c r="G954" s="234"/>
      <c r="H954" s="236" t="s">
        <v>1</v>
      </c>
      <c r="I954" s="238"/>
      <c r="J954" s="234"/>
      <c r="K954" s="234"/>
      <c r="L954" s="239"/>
      <c r="M954" s="240"/>
      <c r="N954" s="241"/>
      <c r="O954" s="241"/>
      <c r="P954" s="241"/>
      <c r="Q954" s="241"/>
      <c r="R954" s="241"/>
      <c r="S954" s="241"/>
      <c r="T954" s="242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T954" s="243" t="s">
        <v>148</v>
      </c>
      <c r="AU954" s="243" t="s">
        <v>91</v>
      </c>
      <c r="AV954" s="13" t="s">
        <v>89</v>
      </c>
      <c r="AW954" s="13" t="s">
        <v>36</v>
      </c>
      <c r="AX954" s="13" t="s">
        <v>81</v>
      </c>
      <c r="AY954" s="243" t="s">
        <v>139</v>
      </c>
    </row>
    <row r="955" s="14" customFormat="1">
      <c r="A955" s="14"/>
      <c r="B955" s="244"/>
      <c r="C955" s="245"/>
      <c r="D955" s="235" t="s">
        <v>148</v>
      </c>
      <c r="E955" s="246" t="s">
        <v>1</v>
      </c>
      <c r="F955" s="247" t="s">
        <v>1464</v>
      </c>
      <c r="G955" s="245"/>
      <c r="H955" s="248">
        <v>1.01</v>
      </c>
      <c r="I955" s="249"/>
      <c r="J955" s="245"/>
      <c r="K955" s="245"/>
      <c r="L955" s="250"/>
      <c r="M955" s="251"/>
      <c r="N955" s="252"/>
      <c r="O955" s="252"/>
      <c r="P955" s="252"/>
      <c r="Q955" s="252"/>
      <c r="R955" s="252"/>
      <c r="S955" s="252"/>
      <c r="T955" s="253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  <c r="AT955" s="254" t="s">
        <v>148</v>
      </c>
      <c r="AU955" s="254" t="s">
        <v>91</v>
      </c>
      <c r="AV955" s="14" t="s">
        <v>91</v>
      </c>
      <c r="AW955" s="14" t="s">
        <v>36</v>
      </c>
      <c r="AX955" s="14" t="s">
        <v>81</v>
      </c>
      <c r="AY955" s="254" t="s">
        <v>139</v>
      </c>
    </row>
    <row r="956" s="14" customFormat="1">
      <c r="A956" s="14"/>
      <c r="B956" s="244"/>
      <c r="C956" s="245"/>
      <c r="D956" s="235" t="s">
        <v>148</v>
      </c>
      <c r="E956" s="246" t="s">
        <v>1</v>
      </c>
      <c r="F956" s="247" t="s">
        <v>1465</v>
      </c>
      <c r="G956" s="245"/>
      <c r="H956" s="248">
        <v>1.01</v>
      </c>
      <c r="I956" s="249"/>
      <c r="J956" s="245"/>
      <c r="K956" s="245"/>
      <c r="L956" s="250"/>
      <c r="M956" s="251"/>
      <c r="N956" s="252"/>
      <c r="O956" s="252"/>
      <c r="P956" s="252"/>
      <c r="Q956" s="252"/>
      <c r="R956" s="252"/>
      <c r="S956" s="252"/>
      <c r="T956" s="253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T956" s="254" t="s">
        <v>148</v>
      </c>
      <c r="AU956" s="254" t="s">
        <v>91</v>
      </c>
      <c r="AV956" s="14" t="s">
        <v>91</v>
      </c>
      <c r="AW956" s="14" t="s">
        <v>36</v>
      </c>
      <c r="AX956" s="14" t="s">
        <v>81</v>
      </c>
      <c r="AY956" s="254" t="s">
        <v>139</v>
      </c>
    </row>
    <row r="957" s="14" customFormat="1">
      <c r="A957" s="14"/>
      <c r="B957" s="244"/>
      <c r="C957" s="245"/>
      <c r="D957" s="235" t="s">
        <v>148</v>
      </c>
      <c r="E957" s="246" t="s">
        <v>1</v>
      </c>
      <c r="F957" s="247" t="s">
        <v>1466</v>
      </c>
      <c r="G957" s="245"/>
      <c r="H957" s="248">
        <v>1.01</v>
      </c>
      <c r="I957" s="249"/>
      <c r="J957" s="245"/>
      <c r="K957" s="245"/>
      <c r="L957" s="250"/>
      <c r="M957" s="251"/>
      <c r="N957" s="252"/>
      <c r="O957" s="252"/>
      <c r="P957" s="252"/>
      <c r="Q957" s="252"/>
      <c r="R957" s="252"/>
      <c r="S957" s="252"/>
      <c r="T957" s="253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  <c r="AT957" s="254" t="s">
        <v>148</v>
      </c>
      <c r="AU957" s="254" t="s">
        <v>91</v>
      </c>
      <c r="AV957" s="14" t="s">
        <v>91</v>
      </c>
      <c r="AW957" s="14" t="s">
        <v>36</v>
      </c>
      <c r="AX957" s="14" t="s">
        <v>81</v>
      </c>
      <c r="AY957" s="254" t="s">
        <v>139</v>
      </c>
    </row>
    <row r="958" s="14" customFormat="1">
      <c r="A958" s="14"/>
      <c r="B958" s="244"/>
      <c r="C958" s="245"/>
      <c r="D958" s="235" t="s">
        <v>148</v>
      </c>
      <c r="E958" s="246" t="s">
        <v>1</v>
      </c>
      <c r="F958" s="247" t="s">
        <v>1467</v>
      </c>
      <c r="G958" s="245"/>
      <c r="H958" s="248">
        <v>1.01</v>
      </c>
      <c r="I958" s="249"/>
      <c r="J958" s="245"/>
      <c r="K958" s="245"/>
      <c r="L958" s="250"/>
      <c r="M958" s="251"/>
      <c r="N958" s="252"/>
      <c r="O958" s="252"/>
      <c r="P958" s="252"/>
      <c r="Q958" s="252"/>
      <c r="R958" s="252"/>
      <c r="S958" s="252"/>
      <c r="T958" s="253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T958" s="254" t="s">
        <v>148</v>
      </c>
      <c r="AU958" s="254" t="s">
        <v>91</v>
      </c>
      <c r="AV958" s="14" t="s">
        <v>91</v>
      </c>
      <c r="AW958" s="14" t="s">
        <v>36</v>
      </c>
      <c r="AX958" s="14" t="s">
        <v>81</v>
      </c>
      <c r="AY958" s="254" t="s">
        <v>139</v>
      </c>
    </row>
    <row r="959" s="15" customFormat="1">
      <c r="A959" s="15"/>
      <c r="B959" s="255"/>
      <c r="C959" s="256"/>
      <c r="D959" s="235" t="s">
        <v>148</v>
      </c>
      <c r="E959" s="257" t="s">
        <v>1</v>
      </c>
      <c r="F959" s="258" t="s">
        <v>151</v>
      </c>
      <c r="G959" s="256"/>
      <c r="H959" s="259">
        <v>4.04</v>
      </c>
      <c r="I959" s="260"/>
      <c r="J959" s="256"/>
      <c r="K959" s="256"/>
      <c r="L959" s="261"/>
      <c r="M959" s="262"/>
      <c r="N959" s="263"/>
      <c r="O959" s="263"/>
      <c r="P959" s="263"/>
      <c r="Q959" s="263"/>
      <c r="R959" s="263"/>
      <c r="S959" s="263"/>
      <c r="T959" s="264"/>
      <c r="U959" s="15"/>
      <c r="V959" s="15"/>
      <c r="W959" s="15"/>
      <c r="X959" s="15"/>
      <c r="Y959" s="15"/>
      <c r="Z959" s="15"/>
      <c r="AA959" s="15"/>
      <c r="AB959" s="15"/>
      <c r="AC959" s="15"/>
      <c r="AD959" s="15"/>
      <c r="AE959" s="15"/>
      <c r="AT959" s="265" t="s">
        <v>148</v>
      </c>
      <c r="AU959" s="265" t="s">
        <v>91</v>
      </c>
      <c r="AV959" s="15" t="s">
        <v>146</v>
      </c>
      <c r="AW959" s="15" t="s">
        <v>36</v>
      </c>
      <c r="AX959" s="15" t="s">
        <v>89</v>
      </c>
      <c r="AY959" s="265" t="s">
        <v>139</v>
      </c>
    </row>
    <row r="960" s="2" customFormat="1" ht="24.15" customHeight="1">
      <c r="A960" s="40"/>
      <c r="B960" s="41"/>
      <c r="C960" s="220" t="s">
        <v>713</v>
      </c>
      <c r="D960" s="220" t="s">
        <v>141</v>
      </c>
      <c r="E960" s="221" t="s">
        <v>1468</v>
      </c>
      <c r="F960" s="222" t="s">
        <v>1469</v>
      </c>
      <c r="G960" s="223" t="s">
        <v>498</v>
      </c>
      <c r="H960" s="224">
        <v>1</v>
      </c>
      <c r="I960" s="225"/>
      <c r="J960" s="226">
        <f>ROUND(I960*H960,2)</f>
        <v>0</v>
      </c>
      <c r="K960" s="222" t="s">
        <v>145</v>
      </c>
      <c r="L960" s="46"/>
      <c r="M960" s="227" t="s">
        <v>1</v>
      </c>
      <c r="N960" s="228" t="s">
        <v>46</v>
      </c>
      <c r="O960" s="93"/>
      <c r="P960" s="229">
        <f>O960*H960</f>
        <v>0</v>
      </c>
      <c r="Q960" s="229">
        <v>0</v>
      </c>
      <c r="R960" s="229">
        <f>Q960*H960</f>
        <v>0</v>
      </c>
      <c r="S960" s="229">
        <v>0</v>
      </c>
      <c r="T960" s="230">
        <f>S960*H960</f>
        <v>0</v>
      </c>
      <c r="U960" s="40"/>
      <c r="V960" s="40"/>
      <c r="W960" s="40"/>
      <c r="X960" s="40"/>
      <c r="Y960" s="40"/>
      <c r="Z960" s="40"/>
      <c r="AA960" s="40"/>
      <c r="AB960" s="40"/>
      <c r="AC960" s="40"/>
      <c r="AD960" s="40"/>
      <c r="AE960" s="40"/>
      <c r="AR960" s="231" t="s">
        <v>146</v>
      </c>
      <c r="AT960" s="231" t="s">
        <v>141</v>
      </c>
      <c r="AU960" s="231" t="s">
        <v>91</v>
      </c>
      <c r="AY960" s="19" t="s">
        <v>139</v>
      </c>
      <c r="BE960" s="232">
        <f>IF(N960="základní",J960,0)</f>
        <v>0</v>
      </c>
      <c r="BF960" s="232">
        <f>IF(N960="snížená",J960,0)</f>
        <v>0</v>
      </c>
      <c r="BG960" s="232">
        <f>IF(N960="zákl. přenesená",J960,0)</f>
        <v>0</v>
      </c>
      <c r="BH960" s="232">
        <f>IF(N960="sníž. přenesená",J960,0)</f>
        <v>0</v>
      </c>
      <c r="BI960" s="232">
        <f>IF(N960="nulová",J960,0)</f>
        <v>0</v>
      </c>
      <c r="BJ960" s="19" t="s">
        <v>89</v>
      </c>
      <c r="BK960" s="232">
        <f>ROUND(I960*H960,2)</f>
        <v>0</v>
      </c>
      <c r="BL960" s="19" t="s">
        <v>146</v>
      </c>
      <c r="BM960" s="231" t="s">
        <v>1470</v>
      </c>
    </row>
    <row r="961" s="13" customFormat="1">
      <c r="A961" s="13"/>
      <c r="B961" s="233"/>
      <c r="C961" s="234"/>
      <c r="D961" s="235" t="s">
        <v>148</v>
      </c>
      <c r="E961" s="236" t="s">
        <v>1</v>
      </c>
      <c r="F961" s="237" t="s">
        <v>1446</v>
      </c>
      <c r="G961" s="234"/>
      <c r="H961" s="236" t="s">
        <v>1</v>
      </c>
      <c r="I961" s="238"/>
      <c r="J961" s="234"/>
      <c r="K961" s="234"/>
      <c r="L961" s="239"/>
      <c r="M961" s="240"/>
      <c r="N961" s="241"/>
      <c r="O961" s="241"/>
      <c r="P961" s="241"/>
      <c r="Q961" s="241"/>
      <c r="R961" s="241"/>
      <c r="S961" s="241"/>
      <c r="T961" s="242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T961" s="243" t="s">
        <v>148</v>
      </c>
      <c r="AU961" s="243" t="s">
        <v>91</v>
      </c>
      <c r="AV961" s="13" t="s">
        <v>89</v>
      </c>
      <c r="AW961" s="13" t="s">
        <v>36</v>
      </c>
      <c r="AX961" s="13" t="s">
        <v>81</v>
      </c>
      <c r="AY961" s="243" t="s">
        <v>139</v>
      </c>
    </row>
    <row r="962" s="14" customFormat="1">
      <c r="A962" s="14"/>
      <c r="B962" s="244"/>
      <c r="C962" s="245"/>
      <c r="D962" s="235" t="s">
        <v>148</v>
      </c>
      <c r="E962" s="246" t="s">
        <v>1</v>
      </c>
      <c r="F962" s="247" t="s">
        <v>1471</v>
      </c>
      <c r="G962" s="245"/>
      <c r="H962" s="248">
        <v>1</v>
      </c>
      <c r="I962" s="249"/>
      <c r="J962" s="245"/>
      <c r="K962" s="245"/>
      <c r="L962" s="250"/>
      <c r="M962" s="251"/>
      <c r="N962" s="252"/>
      <c r="O962" s="252"/>
      <c r="P962" s="252"/>
      <c r="Q962" s="252"/>
      <c r="R962" s="252"/>
      <c r="S962" s="252"/>
      <c r="T962" s="253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T962" s="254" t="s">
        <v>148</v>
      </c>
      <c r="AU962" s="254" t="s">
        <v>91</v>
      </c>
      <c r="AV962" s="14" t="s">
        <v>91</v>
      </c>
      <c r="AW962" s="14" t="s">
        <v>36</v>
      </c>
      <c r="AX962" s="14" t="s">
        <v>81</v>
      </c>
      <c r="AY962" s="254" t="s">
        <v>139</v>
      </c>
    </row>
    <row r="963" s="15" customFormat="1">
      <c r="A963" s="15"/>
      <c r="B963" s="255"/>
      <c r="C963" s="256"/>
      <c r="D963" s="235" t="s">
        <v>148</v>
      </c>
      <c r="E963" s="257" t="s">
        <v>1</v>
      </c>
      <c r="F963" s="258" t="s">
        <v>151</v>
      </c>
      <c r="G963" s="256"/>
      <c r="H963" s="259">
        <v>1</v>
      </c>
      <c r="I963" s="260"/>
      <c r="J963" s="256"/>
      <c r="K963" s="256"/>
      <c r="L963" s="261"/>
      <c r="M963" s="262"/>
      <c r="N963" s="263"/>
      <c r="O963" s="263"/>
      <c r="P963" s="263"/>
      <c r="Q963" s="263"/>
      <c r="R963" s="263"/>
      <c r="S963" s="263"/>
      <c r="T963" s="264"/>
      <c r="U963" s="15"/>
      <c r="V963" s="15"/>
      <c r="W963" s="15"/>
      <c r="X963" s="15"/>
      <c r="Y963" s="15"/>
      <c r="Z963" s="15"/>
      <c r="AA963" s="15"/>
      <c r="AB963" s="15"/>
      <c r="AC963" s="15"/>
      <c r="AD963" s="15"/>
      <c r="AE963" s="15"/>
      <c r="AT963" s="265" t="s">
        <v>148</v>
      </c>
      <c r="AU963" s="265" t="s">
        <v>91</v>
      </c>
      <c r="AV963" s="15" t="s">
        <v>146</v>
      </c>
      <c r="AW963" s="15" t="s">
        <v>36</v>
      </c>
      <c r="AX963" s="15" t="s">
        <v>89</v>
      </c>
      <c r="AY963" s="265" t="s">
        <v>139</v>
      </c>
    </row>
    <row r="964" s="2" customFormat="1" ht="16.5" customHeight="1">
      <c r="A964" s="40"/>
      <c r="B964" s="41"/>
      <c r="C964" s="281" t="s">
        <v>717</v>
      </c>
      <c r="D964" s="281" t="s">
        <v>317</v>
      </c>
      <c r="E964" s="282" t="s">
        <v>1472</v>
      </c>
      <c r="F964" s="283" t="s">
        <v>1473</v>
      </c>
      <c r="G964" s="284" t="s">
        <v>498</v>
      </c>
      <c r="H964" s="285">
        <v>1.01</v>
      </c>
      <c r="I964" s="286"/>
      <c r="J964" s="287">
        <f>ROUND(I964*H964,2)</f>
        <v>0</v>
      </c>
      <c r="K964" s="283" t="s">
        <v>145</v>
      </c>
      <c r="L964" s="288"/>
      <c r="M964" s="289" t="s">
        <v>1</v>
      </c>
      <c r="N964" s="290" t="s">
        <v>46</v>
      </c>
      <c r="O964" s="93"/>
      <c r="P964" s="229">
        <f>O964*H964</f>
        <v>0</v>
      </c>
      <c r="Q964" s="229">
        <v>0.00052999999999999998</v>
      </c>
      <c r="R964" s="229">
        <f>Q964*H964</f>
        <v>0.00053529999999999995</v>
      </c>
      <c r="S964" s="229">
        <v>0</v>
      </c>
      <c r="T964" s="230">
        <f>S964*H964</f>
        <v>0</v>
      </c>
      <c r="U964" s="40"/>
      <c r="V964" s="40"/>
      <c r="W964" s="40"/>
      <c r="X964" s="40"/>
      <c r="Y964" s="40"/>
      <c r="Z964" s="40"/>
      <c r="AA964" s="40"/>
      <c r="AB964" s="40"/>
      <c r="AC964" s="40"/>
      <c r="AD964" s="40"/>
      <c r="AE964" s="40"/>
      <c r="AR964" s="231" t="s">
        <v>200</v>
      </c>
      <c r="AT964" s="231" t="s">
        <v>317</v>
      </c>
      <c r="AU964" s="231" t="s">
        <v>91</v>
      </c>
      <c r="AY964" s="19" t="s">
        <v>139</v>
      </c>
      <c r="BE964" s="232">
        <f>IF(N964="základní",J964,0)</f>
        <v>0</v>
      </c>
      <c r="BF964" s="232">
        <f>IF(N964="snížená",J964,0)</f>
        <v>0</v>
      </c>
      <c r="BG964" s="232">
        <f>IF(N964="zákl. přenesená",J964,0)</f>
        <v>0</v>
      </c>
      <c r="BH964" s="232">
        <f>IF(N964="sníž. přenesená",J964,0)</f>
        <v>0</v>
      </c>
      <c r="BI964" s="232">
        <f>IF(N964="nulová",J964,0)</f>
        <v>0</v>
      </c>
      <c r="BJ964" s="19" t="s">
        <v>89</v>
      </c>
      <c r="BK964" s="232">
        <f>ROUND(I964*H964,2)</f>
        <v>0</v>
      </c>
      <c r="BL964" s="19" t="s">
        <v>146</v>
      </c>
      <c r="BM964" s="231" t="s">
        <v>1474</v>
      </c>
    </row>
    <row r="965" s="13" customFormat="1">
      <c r="A965" s="13"/>
      <c r="B965" s="233"/>
      <c r="C965" s="234"/>
      <c r="D965" s="235" t="s">
        <v>148</v>
      </c>
      <c r="E965" s="236" t="s">
        <v>1</v>
      </c>
      <c r="F965" s="237" t="s">
        <v>1446</v>
      </c>
      <c r="G965" s="234"/>
      <c r="H965" s="236" t="s">
        <v>1</v>
      </c>
      <c r="I965" s="238"/>
      <c r="J965" s="234"/>
      <c r="K965" s="234"/>
      <c r="L965" s="239"/>
      <c r="M965" s="240"/>
      <c r="N965" s="241"/>
      <c r="O965" s="241"/>
      <c r="P965" s="241"/>
      <c r="Q965" s="241"/>
      <c r="R965" s="241"/>
      <c r="S965" s="241"/>
      <c r="T965" s="242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T965" s="243" t="s">
        <v>148</v>
      </c>
      <c r="AU965" s="243" t="s">
        <v>91</v>
      </c>
      <c r="AV965" s="13" t="s">
        <v>89</v>
      </c>
      <c r="AW965" s="13" t="s">
        <v>36</v>
      </c>
      <c r="AX965" s="13" t="s">
        <v>81</v>
      </c>
      <c r="AY965" s="243" t="s">
        <v>139</v>
      </c>
    </row>
    <row r="966" s="14" customFormat="1">
      <c r="A966" s="14"/>
      <c r="B966" s="244"/>
      <c r="C966" s="245"/>
      <c r="D966" s="235" t="s">
        <v>148</v>
      </c>
      <c r="E966" s="246" t="s">
        <v>1</v>
      </c>
      <c r="F966" s="247" t="s">
        <v>1475</v>
      </c>
      <c r="G966" s="245"/>
      <c r="H966" s="248">
        <v>1.01</v>
      </c>
      <c r="I966" s="249"/>
      <c r="J966" s="245"/>
      <c r="K966" s="245"/>
      <c r="L966" s="250"/>
      <c r="M966" s="251"/>
      <c r="N966" s="252"/>
      <c r="O966" s="252"/>
      <c r="P966" s="252"/>
      <c r="Q966" s="252"/>
      <c r="R966" s="252"/>
      <c r="S966" s="252"/>
      <c r="T966" s="253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T966" s="254" t="s">
        <v>148</v>
      </c>
      <c r="AU966" s="254" t="s">
        <v>91</v>
      </c>
      <c r="AV966" s="14" t="s">
        <v>91</v>
      </c>
      <c r="AW966" s="14" t="s">
        <v>36</v>
      </c>
      <c r="AX966" s="14" t="s">
        <v>81</v>
      </c>
      <c r="AY966" s="254" t="s">
        <v>139</v>
      </c>
    </row>
    <row r="967" s="15" customFormat="1">
      <c r="A967" s="15"/>
      <c r="B967" s="255"/>
      <c r="C967" s="256"/>
      <c r="D967" s="235" t="s">
        <v>148</v>
      </c>
      <c r="E967" s="257" t="s">
        <v>1</v>
      </c>
      <c r="F967" s="258" t="s">
        <v>151</v>
      </c>
      <c r="G967" s="256"/>
      <c r="H967" s="259">
        <v>1.01</v>
      </c>
      <c r="I967" s="260"/>
      <c r="J967" s="256"/>
      <c r="K967" s="256"/>
      <c r="L967" s="261"/>
      <c r="M967" s="262"/>
      <c r="N967" s="263"/>
      <c r="O967" s="263"/>
      <c r="P967" s="263"/>
      <c r="Q967" s="263"/>
      <c r="R967" s="263"/>
      <c r="S967" s="263"/>
      <c r="T967" s="264"/>
      <c r="U967" s="15"/>
      <c r="V967" s="15"/>
      <c r="W967" s="15"/>
      <c r="X967" s="15"/>
      <c r="Y967" s="15"/>
      <c r="Z967" s="15"/>
      <c r="AA967" s="15"/>
      <c r="AB967" s="15"/>
      <c r="AC967" s="15"/>
      <c r="AD967" s="15"/>
      <c r="AE967" s="15"/>
      <c r="AT967" s="265" t="s">
        <v>148</v>
      </c>
      <c r="AU967" s="265" t="s">
        <v>91</v>
      </c>
      <c r="AV967" s="15" t="s">
        <v>146</v>
      </c>
      <c r="AW967" s="15" t="s">
        <v>36</v>
      </c>
      <c r="AX967" s="15" t="s">
        <v>89</v>
      </c>
      <c r="AY967" s="265" t="s">
        <v>139</v>
      </c>
    </row>
    <row r="968" s="2" customFormat="1" ht="24.15" customHeight="1">
      <c r="A968" s="40"/>
      <c r="B968" s="41"/>
      <c r="C968" s="220" t="s">
        <v>722</v>
      </c>
      <c r="D968" s="220" t="s">
        <v>141</v>
      </c>
      <c r="E968" s="221" t="s">
        <v>1476</v>
      </c>
      <c r="F968" s="222" t="s">
        <v>1477</v>
      </c>
      <c r="G968" s="223" t="s">
        <v>498</v>
      </c>
      <c r="H968" s="224">
        <v>1</v>
      </c>
      <c r="I968" s="225"/>
      <c r="J968" s="226">
        <f>ROUND(I968*H968,2)</f>
        <v>0</v>
      </c>
      <c r="K968" s="222" t="s">
        <v>145</v>
      </c>
      <c r="L968" s="46"/>
      <c r="M968" s="227" t="s">
        <v>1</v>
      </c>
      <c r="N968" s="228" t="s">
        <v>46</v>
      </c>
      <c r="O968" s="93"/>
      <c r="P968" s="229">
        <f>O968*H968</f>
        <v>0</v>
      </c>
      <c r="Q968" s="229">
        <v>0</v>
      </c>
      <c r="R968" s="229">
        <f>Q968*H968</f>
        <v>0</v>
      </c>
      <c r="S968" s="229">
        <v>0</v>
      </c>
      <c r="T968" s="230">
        <f>S968*H968</f>
        <v>0</v>
      </c>
      <c r="U968" s="40"/>
      <c r="V968" s="40"/>
      <c r="W968" s="40"/>
      <c r="X968" s="40"/>
      <c r="Y968" s="40"/>
      <c r="Z968" s="40"/>
      <c r="AA968" s="40"/>
      <c r="AB968" s="40"/>
      <c r="AC968" s="40"/>
      <c r="AD968" s="40"/>
      <c r="AE968" s="40"/>
      <c r="AR968" s="231" t="s">
        <v>146</v>
      </c>
      <c r="AT968" s="231" t="s">
        <v>141</v>
      </c>
      <c r="AU968" s="231" t="s">
        <v>91</v>
      </c>
      <c r="AY968" s="19" t="s">
        <v>139</v>
      </c>
      <c r="BE968" s="232">
        <f>IF(N968="základní",J968,0)</f>
        <v>0</v>
      </c>
      <c r="BF968" s="232">
        <f>IF(N968="snížená",J968,0)</f>
        <v>0</v>
      </c>
      <c r="BG968" s="232">
        <f>IF(N968="zákl. přenesená",J968,0)</f>
        <v>0</v>
      </c>
      <c r="BH968" s="232">
        <f>IF(N968="sníž. přenesená",J968,0)</f>
        <v>0</v>
      </c>
      <c r="BI968" s="232">
        <f>IF(N968="nulová",J968,0)</f>
        <v>0</v>
      </c>
      <c r="BJ968" s="19" t="s">
        <v>89</v>
      </c>
      <c r="BK968" s="232">
        <f>ROUND(I968*H968,2)</f>
        <v>0</v>
      </c>
      <c r="BL968" s="19" t="s">
        <v>146</v>
      </c>
      <c r="BM968" s="231" t="s">
        <v>1478</v>
      </c>
    </row>
    <row r="969" s="13" customFormat="1">
      <c r="A969" s="13"/>
      <c r="B969" s="233"/>
      <c r="C969" s="234"/>
      <c r="D969" s="235" t="s">
        <v>148</v>
      </c>
      <c r="E969" s="236" t="s">
        <v>1</v>
      </c>
      <c r="F969" s="237" t="s">
        <v>1446</v>
      </c>
      <c r="G969" s="234"/>
      <c r="H969" s="236" t="s">
        <v>1</v>
      </c>
      <c r="I969" s="238"/>
      <c r="J969" s="234"/>
      <c r="K969" s="234"/>
      <c r="L969" s="239"/>
      <c r="M969" s="240"/>
      <c r="N969" s="241"/>
      <c r="O969" s="241"/>
      <c r="P969" s="241"/>
      <c r="Q969" s="241"/>
      <c r="R969" s="241"/>
      <c r="S969" s="241"/>
      <c r="T969" s="242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T969" s="243" t="s">
        <v>148</v>
      </c>
      <c r="AU969" s="243" t="s">
        <v>91</v>
      </c>
      <c r="AV969" s="13" t="s">
        <v>89</v>
      </c>
      <c r="AW969" s="13" t="s">
        <v>36</v>
      </c>
      <c r="AX969" s="13" t="s">
        <v>81</v>
      </c>
      <c r="AY969" s="243" t="s">
        <v>139</v>
      </c>
    </row>
    <row r="970" s="14" customFormat="1">
      <c r="A970" s="14"/>
      <c r="B970" s="244"/>
      <c r="C970" s="245"/>
      <c r="D970" s="235" t="s">
        <v>148</v>
      </c>
      <c r="E970" s="246" t="s">
        <v>1</v>
      </c>
      <c r="F970" s="247" t="s">
        <v>1479</v>
      </c>
      <c r="G970" s="245"/>
      <c r="H970" s="248">
        <v>1</v>
      </c>
      <c r="I970" s="249"/>
      <c r="J970" s="245"/>
      <c r="K970" s="245"/>
      <c r="L970" s="250"/>
      <c r="M970" s="251"/>
      <c r="N970" s="252"/>
      <c r="O970" s="252"/>
      <c r="P970" s="252"/>
      <c r="Q970" s="252"/>
      <c r="R970" s="252"/>
      <c r="S970" s="252"/>
      <c r="T970" s="253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T970" s="254" t="s">
        <v>148</v>
      </c>
      <c r="AU970" s="254" t="s">
        <v>91</v>
      </c>
      <c r="AV970" s="14" t="s">
        <v>91</v>
      </c>
      <c r="AW970" s="14" t="s">
        <v>36</v>
      </c>
      <c r="AX970" s="14" t="s">
        <v>81</v>
      </c>
      <c r="AY970" s="254" t="s">
        <v>139</v>
      </c>
    </row>
    <row r="971" s="15" customFormat="1">
      <c r="A971" s="15"/>
      <c r="B971" s="255"/>
      <c r="C971" s="256"/>
      <c r="D971" s="235" t="s">
        <v>148</v>
      </c>
      <c r="E971" s="257" t="s">
        <v>1</v>
      </c>
      <c r="F971" s="258" t="s">
        <v>151</v>
      </c>
      <c r="G971" s="256"/>
      <c r="H971" s="259">
        <v>1</v>
      </c>
      <c r="I971" s="260"/>
      <c r="J971" s="256"/>
      <c r="K971" s="256"/>
      <c r="L971" s="261"/>
      <c r="M971" s="262"/>
      <c r="N971" s="263"/>
      <c r="O971" s="263"/>
      <c r="P971" s="263"/>
      <c r="Q971" s="263"/>
      <c r="R971" s="263"/>
      <c r="S971" s="263"/>
      <c r="T971" s="264"/>
      <c r="U971" s="15"/>
      <c r="V971" s="15"/>
      <c r="W971" s="15"/>
      <c r="X971" s="15"/>
      <c r="Y971" s="15"/>
      <c r="Z971" s="15"/>
      <c r="AA971" s="15"/>
      <c r="AB971" s="15"/>
      <c r="AC971" s="15"/>
      <c r="AD971" s="15"/>
      <c r="AE971" s="15"/>
      <c r="AT971" s="265" t="s">
        <v>148</v>
      </c>
      <c r="AU971" s="265" t="s">
        <v>91</v>
      </c>
      <c r="AV971" s="15" t="s">
        <v>146</v>
      </c>
      <c r="AW971" s="15" t="s">
        <v>36</v>
      </c>
      <c r="AX971" s="15" t="s">
        <v>89</v>
      </c>
      <c r="AY971" s="265" t="s">
        <v>139</v>
      </c>
    </row>
    <row r="972" s="2" customFormat="1" ht="16.5" customHeight="1">
      <c r="A972" s="40"/>
      <c r="B972" s="41"/>
      <c r="C972" s="281" t="s">
        <v>726</v>
      </c>
      <c r="D972" s="281" t="s">
        <v>317</v>
      </c>
      <c r="E972" s="282" t="s">
        <v>1480</v>
      </c>
      <c r="F972" s="283" t="s">
        <v>1481</v>
      </c>
      <c r="G972" s="284" t="s">
        <v>498</v>
      </c>
      <c r="H972" s="285">
        <v>1.01</v>
      </c>
      <c r="I972" s="286"/>
      <c r="J972" s="287">
        <f>ROUND(I972*H972,2)</f>
        <v>0</v>
      </c>
      <c r="K972" s="283" t="s">
        <v>145</v>
      </c>
      <c r="L972" s="288"/>
      <c r="M972" s="289" t="s">
        <v>1</v>
      </c>
      <c r="N972" s="290" t="s">
        <v>46</v>
      </c>
      <c r="O972" s="93"/>
      <c r="P972" s="229">
        <f>O972*H972</f>
        <v>0</v>
      </c>
      <c r="Q972" s="229">
        <v>0.00164</v>
      </c>
      <c r="R972" s="229">
        <f>Q972*H972</f>
        <v>0.0016563999999999999</v>
      </c>
      <c r="S972" s="229">
        <v>0</v>
      </c>
      <c r="T972" s="230">
        <f>S972*H972</f>
        <v>0</v>
      </c>
      <c r="U972" s="40"/>
      <c r="V972" s="40"/>
      <c r="W972" s="40"/>
      <c r="X972" s="40"/>
      <c r="Y972" s="40"/>
      <c r="Z972" s="40"/>
      <c r="AA972" s="40"/>
      <c r="AB972" s="40"/>
      <c r="AC972" s="40"/>
      <c r="AD972" s="40"/>
      <c r="AE972" s="40"/>
      <c r="AR972" s="231" t="s">
        <v>200</v>
      </c>
      <c r="AT972" s="231" t="s">
        <v>317</v>
      </c>
      <c r="AU972" s="231" t="s">
        <v>91</v>
      </c>
      <c r="AY972" s="19" t="s">
        <v>139</v>
      </c>
      <c r="BE972" s="232">
        <f>IF(N972="základní",J972,0)</f>
        <v>0</v>
      </c>
      <c r="BF972" s="232">
        <f>IF(N972="snížená",J972,0)</f>
        <v>0</v>
      </c>
      <c r="BG972" s="232">
        <f>IF(N972="zákl. přenesená",J972,0)</f>
        <v>0</v>
      </c>
      <c r="BH972" s="232">
        <f>IF(N972="sníž. přenesená",J972,0)</f>
        <v>0</v>
      </c>
      <c r="BI972" s="232">
        <f>IF(N972="nulová",J972,0)</f>
        <v>0</v>
      </c>
      <c r="BJ972" s="19" t="s">
        <v>89</v>
      </c>
      <c r="BK972" s="232">
        <f>ROUND(I972*H972,2)</f>
        <v>0</v>
      </c>
      <c r="BL972" s="19" t="s">
        <v>146</v>
      </c>
      <c r="BM972" s="231" t="s">
        <v>1482</v>
      </c>
    </row>
    <row r="973" s="13" customFormat="1">
      <c r="A973" s="13"/>
      <c r="B973" s="233"/>
      <c r="C973" s="234"/>
      <c r="D973" s="235" t="s">
        <v>148</v>
      </c>
      <c r="E973" s="236" t="s">
        <v>1</v>
      </c>
      <c r="F973" s="237" t="s">
        <v>1446</v>
      </c>
      <c r="G973" s="234"/>
      <c r="H973" s="236" t="s">
        <v>1</v>
      </c>
      <c r="I973" s="238"/>
      <c r="J973" s="234"/>
      <c r="K973" s="234"/>
      <c r="L973" s="239"/>
      <c r="M973" s="240"/>
      <c r="N973" s="241"/>
      <c r="O973" s="241"/>
      <c r="P973" s="241"/>
      <c r="Q973" s="241"/>
      <c r="R973" s="241"/>
      <c r="S973" s="241"/>
      <c r="T973" s="242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T973" s="243" t="s">
        <v>148</v>
      </c>
      <c r="AU973" s="243" t="s">
        <v>91</v>
      </c>
      <c r="AV973" s="13" t="s">
        <v>89</v>
      </c>
      <c r="AW973" s="13" t="s">
        <v>36</v>
      </c>
      <c r="AX973" s="13" t="s">
        <v>81</v>
      </c>
      <c r="AY973" s="243" t="s">
        <v>139</v>
      </c>
    </row>
    <row r="974" s="14" customFormat="1">
      <c r="A974" s="14"/>
      <c r="B974" s="244"/>
      <c r="C974" s="245"/>
      <c r="D974" s="235" t="s">
        <v>148</v>
      </c>
      <c r="E974" s="246" t="s">
        <v>1</v>
      </c>
      <c r="F974" s="247" t="s">
        <v>1483</v>
      </c>
      <c r="G974" s="245"/>
      <c r="H974" s="248">
        <v>1.01</v>
      </c>
      <c r="I974" s="249"/>
      <c r="J974" s="245"/>
      <c r="K974" s="245"/>
      <c r="L974" s="250"/>
      <c r="M974" s="251"/>
      <c r="N974" s="252"/>
      <c r="O974" s="252"/>
      <c r="P974" s="252"/>
      <c r="Q974" s="252"/>
      <c r="R974" s="252"/>
      <c r="S974" s="252"/>
      <c r="T974" s="253"/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  <c r="AE974" s="14"/>
      <c r="AT974" s="254" t="s">
        <v>148</v>
      </c>
      <c r="AU974" s="254" t="s">
        <v>91</v>
      </c>
      <c r="AV974" s="14" t="s">
        <v>91</v>
      </c>
      <c r="AW974" s="14" t="s">
        <v>36</v>
      </c>
      <c r="AX974" s="14" t="s">
        <v>81</v>
      </c>
      <c r="AY974" s="254" t="s">
        <v>139</v>
      </c>
    </row>
    <row r="975" s="15" customFormat="1">
      <c r="A975" s="15"/>
      <c r="B975" s="255"/>
      <c r="C975" s="256"/>
      <c r="D975" s="235" t="s">
        <v>148</v>
      </c>
      <c r="E975" s="257" t="s">
        <v>1</v>
      </c>
      <c r="F975" s="258" t="s">
        <v>151</v>
      </c>
      <c r="G975" s="256"/>
      <c r="H975" s="259">
        <v>1.01</v>
      </c>
      <c r="I975" s="260"/>
      <c r="J975" s="256"/>
      <c r="K975" s="256"/>
      <c r="L975" s="261"/>
      <c r="M975" s="262"/>
      <c r="N975" s="263"/>
      <c r="O975" s="263"/>
      <c r="P975" s="263"/>
      <c r="Q975" s="263"/>
      <c r="R975" s="263"/>
      <c r="S975" s="263"/>
      <c r="T975" s="264"/>
      <c r="U975" s="15"/>
      <c r="V975" s="15"/>
      <c r="W975" s="15"/>
      <c r="X975" s="15"/>
      <c r="Y975" s="15"/>
      <c r="Z975" s="15"/>
      <c r="AA975" s="15"/>
      <c r="AB975" s="15"/>
      <c r="AC975" s="15"/>
      <c r="AD975" s="15"/>
      <c r="AE975" s="15"/>
      <c r="AT975" s="265" t="s">
        <v>148</v>
      </c>
      <c r="AU975" s="265" t="s">
        <v>91</v>
      </c>
      <c r="AV975" s="15" t="s">
        <v>146</v>
      </c>
      <c r="AW975" s="15" t="s">
        <v>36</v>
      </c>
      <c r="AX975" s="15" t="s">
        <v>89</v>
      </c>
      <c r="AY975" s="265" t="s">
        <v>139</v>
      </c>
    </row>
    <row r="976" s="2" customFormat="1" ht="24.15" customHeight="1">
      <c r="A976" s="40"/>
      <c r="B976" s="41"/>
      <c r="C976" s="220" t="s">
        <v>730</v>
      </c>
      <c r="D976" s="220" t="s">
        <v>141</v>
      </c>
      <c r="E976" s="221" t="s">
        <v>1484</v>
      </c>
      <c r="F976" s="222" t="s">
        <v>1485</v>
      </c>
      <c r="G976" s="223" t="s">
        <v>498</v>
      </c>
      <c r="H976" s="224">
        <v>1</v>
      </c>
      <c r="I976" s="225"/>
      <c r="J976" s="226">
        <f>ROUND(I976*H976,2)</f>
        <v>0</v>
      </c>
      <c r="K976" s="222" t="s">
        <v>1</v>
      </c>
      <c r="L976" s="46"/>
      <c r="M976" s="227" t="s">
        <v>1</v>
      </c>
      <c r="N976" s="228" t="s">
        <v>46</v>
      </c>
      <c r="O976" s="93"/>
      <c r="P976" s="229">
        <f>O976*H976</f>
        <v>0</v>
      </c>
      <c r="Q976" s="229">
        <v>0.0016299999999999999</v>
      </c>
      <c r="R976" s="229">
        <f>Q976*H976</f>
        <v>0.0016299999999999999</v>
      </c>
      <c r="S976" s="229">
        <v>0</v>
      </c>
      <c r="T976" s="230">
        <f>S976*H976</f>
        <v>0</v>
      </c>
      <c r="U976" s="40"/>
      <c r="V976" s="40"/>
      <c r="W976" s="40"/>
      <c r="X976" s="40"/>
      <c r="Y976" s="40"/>
      <c r="Z976" s="40"/>
      <c r="AA976" s="40"/>
      <c r="AB976" s="40"/>
      <c r="AC976" s="40"/>
      <c r="AD976" s="40"/>
      <c r="AE976" s="40"/>
      <c r="AR976" s="231" t="s">
        <v>146</v>
      </c>
      <c r="AT976" s="231" t="s">
        <v>141</v>
      </c>
      <c r="AU976" s="231" t="s">
        <v>91</v>
      </c>
      <c r="AY976" s="19" t="s">
        <v>139</v>
      </c>
      <c r="BE976" s="232">
        <f>IF(N976="základní",J976,0)</f>
        <v>0</v>
      </c>
      <c r="BF976" s="232">
        <f>IF(N976="snížená",J976,0)</f>
        <v>0</v>
      </c>
      <c r="BG976" s="232">
        <f>IF(N976="zákl. přenesená",J976,0)</f>
        <v>0</v>
      </c>
      <c r="BH976" s="232">
        <f>IF(N976="sníž. přenesená",J976,0)</f>
        <v>0</v>
      </c>
      <c r="BI976" s="232">
        <f>IF(N976="nulová",J976,0)</f>
        <v>0</v>
      </c>
      <c r="BJ976" s="19" t="s">
        <v>89</v>
      </c>
      <c r="BK976" s="232">
        <f>ROUND(I976*H976,2)</f>
        <v>0</v>
      </c>
      <c r="BL976" s="19" t="s">
        <v>146</v>
      </c>
      <c r="BM976" s="231" t="s">
        <v>1486</v>
      </c>
    </row>
    <row r="977" s="13" customFormat="1">
      <c r="A977" s="13"/>
      <c r="B977" s="233"/>
      <c r="C977" s="234"/>
      <c r="D977" s="235" t="s">
        <v>148</v>
      </c>
      <c r="E977" s="236" t="s">
        <v>1</v>
      </c>
      <c r="F977" s="237" t="s">
        <v>1446</v>
      </c>
      <c r="G977" s="234"/>
      <c r="H977" s="236" t="s">
        <v>1</v>
      </c>
      <c r="I977" s="238"/>
      <c r="J977" s="234"/>
      <c r="K977" s="234"/>
      <c r="L977" s="239"/>
      <c r="M977" s="240"/>
      <c r="N977" s="241"/>
      <c r="O977" s="241"/>
      <c r="P977" s="241"/>
      <c r="Q977" s="241"/>
      <c r="R977" s="241"/>
      <c r="S977" s="241"/>
      <c r="T977" s="242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T977" s="243" t="s">
        <v>148</v>
      </c>
      <c r="AU977" s="243" t="s">
        <v>91</v>
      </c>
      <c r="AV977" s="13" t="s">
        <v>89</v>
      </c>
      <c r="AW977" s="13" t="s">
        <v>36</v>
      </c>
      <c r="AX977" s="13" t="s">
        <v>81</v>
      </c>
      <c r="AY977" s="243" t="s">
        <v>139</v>
      </c>
    </row>
    <row r="978" s="14" customFormat="1">
      <c r="A978" s="14"/>
      <c r="B978" s="244"/>
      <c r="C978" s="245"/>
      <c r="D978" s="235" t="s">
        <v>148</v>
      </c>
      <c r="E978" s="246" t="s">
        <v>1</v>
      </c>
      <c r="F978" s="247" t="s">
        <v>1487</v>
      </c>
      <c r="G978" s="245"/>
      <c r="H978" s="248">
        <v>1</v>
      </c>
      <c r="I978" s="249"/>
      <c r="J978" s="245"/>
      <c r="K978" s="245"/>
      <c r="L978" s="250"/>
      <c r="M978" s="251"/>
      <c r="N978" s="252"/>
      <c r="O978" s="252"/>
      <c r="P978" s="252"/>
      <c r="Q978" s="252"/>
      <c r="R978" s="252"/>
      <c r="S978" s="252"/>
      <c r="T978" s="253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  <c r="AT978" s="254" t="s">
        <v>148</v>
      </c>
      <c r="AU978" s="254" t="s">
        <v>91</v>
      </c>
      <c r="AV978" s="14" t="s">
        <v>91</v>
      </c>
      <c r="AW978" s="14" t="s">
        <v>36</v>
      </c>
      <c r="AX978" s="14" t="s">
        <v>81</v>
      </c>
      <c r="AY978" s="254" t="s">
        <v>139</v>
      </c>
    </row>
    <row r="979" s="15" customFormat="1">
      <c r="A979" s="15"/>
      <c r="B979" s="255"/>
      <c r="C979" s="256"/>
      <c r="D979" s="235" t="s">
        <v>148</v>
      </c>
      <c r="E979" s="257" t="s">
        <v>1</v>
      </c>
      <c r="F979" s="258" t="s">
        <v>151</v>
      </c>
      <c r="G979" s="256"/>
      <c r="H979" s="259">
        <v>1</v>
      </c>
      <c r="I979" s="260"/>
      <c r="J979" s="256"/>
      <c r="K979" s="256"/>
      <c r="L979" s="261"/>
      <c r="M979" s="262"/>
      <c r="N979" s="263"/>
      <c r="O979" s="263"/>
      <c r="P979" s="263"/>
      <c r="Q979" s="263"/>
      <c r="R979" s="263"/>
      <c r="S979" s="263"/>
      <c r="T979" s="264"/>
      <c r="U979" s="15"/>
      <c r="V979" s="15"/>
      <c r="W979" s="15"/>
      <c r="X979" s="15"/>
      <c r="Y979" s="15"/>
      <c r="Z979" s="15"/>
      <c r="AA979" s="15"/>
      <c r="AB979" s="15"/>
      <c r="AC979" s="15"/>
      <c r="AD979" s="15"/>
      <c r="AE979" s="15"/>
      <c r="AT979" s="265" t="s">
        <v>148</v>
      </c>
      <c r="AU979" s="265" t="s">
        <v>91</v>
      </c>
      <c r="AV979" s="15" t="s">
        <v>146</v>
      </c>
      <c r="AW979" s="15" t="s">
        <v>36</v>
      </c>
      <c r="AX979" s="15" t="s">
        <v>89</v>
      </c>
      <c r="AY979" s="265" t="s">
        <v>139</v>
      </c>
    </row>
    <row r="980" s="2" customFormat="1" ht="24.15" customHeight="1">
      <c r="A980" s="40"/>
      <c r="B980" s="41"/>
      <c r="C980" s="220" t="s">
        <v>735</v>
      </c>
      <c r="D980" s="220" t="s">
        <v>141</v>
      </c>
      <c r="E980" s="221" t="s">
        <v>1488</v>
      </c>
      <c r="F980" s="222" t="s">
        <v>1489</v>
      </c>
      <c r="G980" s="223" t="s">
        <v>498</v>
      </c>
      <c r="H980" s="224">
        <v>1</v>
      </c>
      <c r="I980" s="225"/>
      <c r="J980" s="226">
        <f>ROUND(I980*H980,2)</f>
        <v>0</v>
      </c>
      <c r="K980" s="222" t="s">
        <v>145</v>
      </c>
      <c r="L980" s="46"/>
      <c r="M980" s="227" t="s">
        <v>1</v>
      </c>
      <c r="N980" s="228" t="s">
        <v>46</v>
      </c>
      <c r="O980" s="93"/>
      <c r="P980" s="229">
        <f>O980*H980</f>
        <v>0</v>
      </c>
      <c r="Q980" s="229">
        <v>0</v>
      </c>
      <c r="R980" s="229">
        <f>Q980*H980</f>
        <v>0</v>
      </c>
      <c r="S980" s="229">
        <v>0</v>
      </c>
      <c r="T980" s="230">
        <f>S980*H980</f>
        <v>0</v>
      </c>
      <c r="U980" s="40"/>
      <c r="V980" s="40"/>
      <c r="W980" s="40"/>
      <c r="X980" s="40"/>
      <c r="Y980" s="40"/>
      <c r="Z980" s="40"/>
      <c r="AA980" s="40"/>
      <c r="AB980" s="40"/>
      <c r="AC980" s="40"/>
      <c r="AD980" s="40"/>
      <c r="AE980" s="40"/>
      <c r="AR980" s="231" t="s">
        <v>146</v>
      </c>
      <c r="AT980" s="231" t="s">
        <v>141</v>
      </c>
      <c r="AU980" s="231" t="s">
        <v>91</v>
      </c>
      <c r="AY980" s="19" t="s">
        <v>139</v>
      </c>
      <c r="BE980" s="232">
        <f>IF(N980="základní",J980,0)</f>
        <v>0</v>
      </c>
      <c r="BF980" s="232">
        <f>IF(N980="snížená",J980,0)</f>
        <v>0</v>
      </c>
      <c r="BG980" s="232">
        <f>IF(N980="zákl. přenesená",J980,0)</f>
        <v>0</v>
      </c>
      <c r="BH980" s="232">
        <f>IF(N980="sníž. přenesená",J980,0)</f>
        <v>0</v>
      </c>
      <c r="BI980" s="232">
        <f>IF(N980="nulová",J980,0)</f>
        <v>0</v>
      </c>
      <c r="BJ980" s="19" t="s">
        <v>89</v>
      </c>
      <c r="BK980" s="232">
        <f>ROUND(I980*H980,2)</f>
        <v>0</v>
      </c>
      <c r="BL980" s="19" t="s">
        <v>146</v>
      </c>
      <c r="BM980" s="231" t="s">
        <v>1490</v>
      </c>
    </row>
    <row r="981" s="13" customFormat="1">
      <c r="A981" s="13"/>
      <c r="B981" s="233"/>
      <c r="C981" s="234"/>
      <c r="D981" s="235" t="s">
        <v>148</v>
      </c>
      <c r="E981" s="236" t="s">
        <v>1</v>
      </c>
      <c r="F981" s="237" t="s">
        <v>1392</v>
      </c>
      <c r="G981" s="234"/>
      <c r="H981" s="236" t="s">
        <v>1</v>
      </c>
      <c r="I981" s="238"/>
      <c r="J981" s="234"/>
      <c r="K981" s="234"/>
      <c r="L981" s="239"/>
      <c r="M981" s="240"/>
      <c r="N981" s="241"/>
      <c r="O981" s="241"/>
      <c r="P981" s="241"/>
      <c r="Q981" s="241"/>
      <c r="R981" s="241"/>
      <c r="S981" s="241"/>
      <c r="T981" s="242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T981" s="243" t="s">
        <v>148</v>
      </c>
      <c r="AU981" s="243" t="s">
        <v>91</v>
      </c>
      <c r="AV981" s="13" t="s">
        <v>89</v>
      </c>
      <c r="AW981" s="13" t="s">
        <v>36</v>
      </c>
      <c r="AX981" s="13" t="s">
        <v>81</v>
      </c>
      <c r="AY981" s="243" t="s">
        <v>139</v>
      </c>
    </row>
    <row r="982" s="14" customFormat="1">
      <c r="A982" s="14"/>
      <c r="B982" s="244"/>
      <c r="C982" s="245"/>
      <c r="D982" s="235" t="s">
        <v>148</v>
      </c>
      <c r="E982" s="246" t="s">
        <v>1</v>
      </c>
      <c r="F982" s="247" t="s">
        <v>1479</v>
      </c>
      <c r="G982" s="245"/>
      <c r="H982" s="248">
        <v>1</v>
      </c>
      <c r="I982" s="249"/>
      <c r="J982" s="245"/>
      <c r="K982" s="245"/>
      <c r="L982" s="250"/>
      <c r="M982" s="251"/>
      <c r="N982" s="252"/>
      <c r="O982" s="252"/>
      <c r="P982" s="252"/>
      <c r="Q982" s="252"/>
      <c r="R982" s="252"/>
      <c r="S982" s="252"/>
      <c r="T982" s="253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T982" s="254" t="s">
        <v>148</v>
      </c>
      <c r="AU982" s="254" t="s">
        <v>91</v>
      </c>
      <c r="AV982" s="14" t="s">
        <v>91</v>
      </c>
      <c r="AW982" s="14" t="s">
        <v>36</v>
      </c>
      <c r="AX982" s="14" t="s">
        <v>81</v>
      </c>
      <c r="AY982" s="254" t="s">
        <v>139</v>
      </c>
    </row>
    <row r="983" s="15" customFormat="1">
      <c r="A983" s="15"/>
      <c r="B983" s="255"/>
      <c r="C983" s="256"/>
      <c r="D983" s="235" t="s">
        <v>148</v>
      </c>
      <c r="E983" s="257" t="s">
        <v>1</v>
      </c>
      <c r="F983" s="258" t="s">
        <v>151</v>
      </c>
      <c r="G983" s="256"/>
      <c r="H983" s="259">
        <v>1</v>
      </c>
      <c r="I983" s="260"/>
      <c r="J983" s="256"/>
      <c r="K983" s="256"/>
      <c r="L983" s="261"/>
      <c r="M983" s="262"/>
      <c r="N983" s="263"/>
      <c r="O983" s="263"/>
      <c r="P983" s="263"/>
      <c r="Q983" s="263"/>
      <c r="R983" s="263"/>
      <c r="S983" s="263"/>
      <c r="T983" s="264"/>
      <c r="U983" s="15"/>
      <c r="V983" s="15"/>
      <c r="W983" s="15"/>
      <c r="X983" s="15"/>
      <c r="Y983" s="15"/>
      <c r="Z983" s="15"/>
      <c r="AA983" s="15"/>
      <c r="AB983" s="15"/>
      <c r="AC983" s="15"/>
      <c r="AD983" s="15"/>
      <c r="AE983" s="15"/>
      <c r="AT983" s="265" t="s">
        <v>148</v>
      </c>
      <c r="AU983" s="265" t="s">
        <v>91</v>
      </c>
      <c r="AV983" s="15" t="s">
        <v>146</v>
      </c>
      <c r="AW983" s="15" t="s">
        <v>36</v>
      </c>
      <c r="AX983" s="15" t="s">
        <v>89</v>
      </c>
      <c r="AY983" s="265" t="s">
        <v>139</v>
      </c>
    </row>
    <row r="984" s="2" customFormat="1" ht="16.5" customHeight="1">
      <c r="A984" s="40"/>
      <c r="B984" s="41"/>
      <c r="C984" s="281" t="s">
        <v>740</v>
      </c>
      <c r="D984" s="281" t="s">
        <v>317</v>
      </c>
      <c r="E984" s="282" t="s">
        <v>1491</v>
      </c>
      <c r="F984" s="283" t="s">
        <v>1492</v>
      </c>
      <c r="G984" s="284" t="s">
        <v>498</v>
      </c>
      <c r="H984" s="285">
        <v>1</v>
      </c>
      <c r="I984" s="286"/>
      <c r="J984" s="287">
        <f>ROUND(I984*H984,2)</f>
        <v>0</v>
      </c>
      <c r="K984" s="283" t="s">
        <v>145</v>
      </c>
      <c r="L984" s="288"/>
      <c r="M984" s="289" t="s">
        <v>1</v>
      </c>
      <c r="N984" s="290" t="s">
        <v>46</v>
      </c>
      <c r="O984" s="93"/>
      <c r="P984" s="229">
        <f>O984*H984</f>
        <v>0</v>
      </c>
      <c r="Q984" s="229">
        <v>0.00038999999999999999</v>
      </c>
      <c r="R984" s="229">
        <f>Q984*H984</f>
        <v>0.00038999999999999999</v>
      </c>
      <c r="S984" s="229">
        <v>0</v>
      </c>
      <c r="T984" s="230">
        <f>S984*H984</f>
        <v>0</v>
      </c>
      <c r="U984" s="40"/>
      <c r="V984" s="40"/>
      <c r="W984" s="40"/>
      <c r="X984" s="40"/>
      <c r="Y984" s="40"/>
      <c r="Z984" s="40"/>
      <c r="AA984" s="40"/>
      <c r="AB984" s="40"/>
      <c r="AC984" s="40"/>
      <c r="AD984" s="40"/>
      <c r="AE984" s="40"/>
      <c r="AR984" s="231" t="s">
        <v>200</v>
      </c>
      <c r="AT984" s="231" t="s">
        <v>317</v>
      </c>
      <c r="AU984" s="231" t="s">
        <v>91</v>
      </c>
      <c r="AY984" s="19" t="s">
        <v>139</v>
      </c>
      <c r="BE984" s="232">
        <f>IF(N984="základní",J984,0)</f>
        <v>0</v>
      </c>
      <c r="BF984" s="232">
        <f>IF(N984="snížená",J984,0)</f>
        <v>0</v>
      </c>
      <c r="BG984" s="232">
        <f>IF(N984="zákl. přenesená",J984,0)</f>
        <v>0</v>
      </c>
      <c r="BH984" s="232">
        <f>IF(N984="sníž. přenesená",J984,0)</f>
        <v>0</v>
      </c>
      <c r="BI984" s="232">
        <f>IF(N984="nulová",J984,0)</f>
        <v>0</v>
      </c>
      <c r="BJ984" s="19" t="s">
        <v>89</v>
      </c>
      <c r="BK984" s="232">
        <f>ROUND(I984*H984,2)</f>
        <v>0</v>
      </c>
      <c r="BL984" s="19" t="s">
        <v>146</v>
      </c>
      <c r="BM984" s="231" t="s">
        <v>1493</v>
      </c>
    </row>
    <row r="985" s="13" customFormat="1">
      <c r="A985" s="13"/>
      <c r="B985" s="233"/>
      <c r="C985" s="234"/>
      <c r="D985" s="235" t="s">
        <v>148</v>
      </c>
      <c r="E985" s="236" t="s">
        <v>1</v>
      </c>
      <c r="F985" s="237" t="s">
        <v>1392</v>
      </c>
      <c r="G985" s="234"/>
      <c r="H985" s="236" t="s">
        <v>1</v>
      </c>
      <c r="I985" s="238"/>
      <c r="J985" s="234"/>
      <c r="K985" s="234"/>
      <c r="L985" s="239"/>
      <c r="M985" s="240"/>
      <c r="N985" s="241"/>
      <c r="O985" s="241"/>
      <c r="P985" s="241"/>
      <c r="Q985" s="241"/>
      <c r="R985" s="241"/>
      <c r="S985" s="241"/>
      <c r="T985" s="242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T985" s="243" t="s">
        <v>148</v>
      </c>
      <c r="AU985" s="243" t="s">
        <v>91</v>
      </c>
      <c r="AV985" s="13" t="s">
        <v>89</v>
      </c>
      <c r="AW985" s="13" t="s">
        <v>36</v>
      </c>
      <c r="AX985" s="13" t="s">
        <v>81</v>
      </c>
      <c r="AY985" s="243" t="s">
        <v>139</v>
      </c>
    </row>
    <row r="986" s="14" customFormat="1">
      <c r="A986" s="14"/>
      <c r="B986" s="244"/>
      <c r="C986" s="245"/>
      <c r="D986" s="235" t="s">
        <v>148</v>
      </c>
      <c r="E986" s="246" t="s">
        <v>1</v>
      </c>
      <c r="F986" s="247" t="s">
        <v>1479</v>
      </c>
      <c r="G986" s="245"/>
      <c r="H986" s="248">
        <v>1</v>
      </c>
      <c r="I986" s="249"/>
      <c r="J986" s="245"/>
      <c r="K986" s="245"/>
      <c r="L986" s="250"/>
      <c r="M986" s="251"/>
      <c r="N986" s="252"/>
      <c r="O986" s="252"/>
      <c r="P986" s="252"/>
      <c r="Q986" s="252"/>
      <c r="R986" s="252"/>
      <c r="S986" s="252"/>
      <c r="T986" s="253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T986" s="254" t="s">
        <v>148</v>
      </c>
      <c r="AU986" s="254" t="s">
        <v>91</v>
      </c>
      <c r="AV986" s="14" t="s">
        <v>91</v>
      </c>
      <c r="AW986" s="14" t="s">
        <v>36</v>
      </c>
      <c r="AX986" s="14" t="s">
        <v>81</v>
      </c>
      <c r="AY986" s="254" t="s">
        <v>139</v>
      </c>
    </row>
    <row r="987" s="15" customFormat="1">
      <c r="A987" s="15"/>
      <c r="B987" s="255"/>
      <c r="C987" s="256"/>
      <c r="D987" s="235" t="s">
        <v>148</v>
      </c>
      <c r="E987" s="257" t="s">
        <v>1</v>
      </c>
      <c r="F987" s="258" t="s">
        <v>151</v>
      </c>
      <c r="G987" s="256"/>
      <c r="H987" s="259">
        <v>1</v>
      </c>
      <c r="I987" s="260"/>
      <c r="J987" s="256"/>
      <c r="K987" s="256"/>
      <c r="L987" s="261"/>
      <c r="M987" s="262"/>
      <c r="N987" s="263"/>
      <c r="O987" s="263"/>
      <c r="P987" s="263"/>
      <c r="Q987" s="263"/>
      <c r="R987" s="263"/>
      <c r="S987" s="263"/>
      <c r="T987" s="264"/>
      <c r="U987" s="15"/>
      <c r="V987" s="15"/>
      <c r="W987" s="15"/>
      <c r="X987" s="15"/>
      <c r="Y987" s="15"/>
      <c r="Z987" s="15"/>
      <c r="AA987" s="15"/>
      <c r="AB987" s="15"/>
      <c r="AC987" s="15"/>
      <c r="AD987" s="15"/>
      <c r="AE987" s="15"/>
      <c r="AT987" s="265" t="s">
        <v>148</v>
      </c>
      <c r="AU987" s="265" t="s">
        <v>91</v>
      </c>
      <c r="AV987" s="15" t="s">
        <v>146</v>
      </c>
      <c r="AW987" s="15" t="s">
        <v>36</v>
      </c>
      <c r="AX987" s="15" t="s">
        <v>89</v>
      </c>
      <c r="AY987" s="265" t="s">
        <v>139</v>
      </c>
    </row>
    <row r="988" s="2" customFormat="1" ht="16.5" customHeight="1">
      <c r="A988" s="40"/>
      <c r="B988" s="41"/>
      <c r="C988" s="281" t="s">
        <v>746</v>
      </c>
      <c r="D988" s="281" t="s">
        <v>317</v>
      </c>
      <c r="E988" s="282" t="s">
        <v>1494</v>
      </c>
      <c r="F988" s="283" t="s">
        <v>1495</v>
      </c>
      <c r="G988" s="284" t="s">
        <v>498</v>
      </c>
      <c r="H988" s="285">
        <v>1</v>
      </c>
      <c r="I988" s="286"/>
      <c r="J988" s="287">
        <f>ROUND(I988*H988,2)</f>
        <v>0</v>
      </c>
      <c r="K988" s="283" t="s">
        <v>145</v>
      </c>
      <c r="L988" s="288"/>
      <c r="M988" s="289" t="s">
        <v>1</v>
      </c>
      <c r="N988" s="290" t="s">
        <v>46</v>
      </c>
      <c r="O988" s="93"/>
      <c r="P988" s="229">
        <f>O988*H988</f>
        <v>0</v>
      </c>
      <c r="Q988" s="229">
        <v>0.00048000000000000001</v>
      </c>
      <c r="R988" s="229">
        <f>Q988*H988</f>
        <v>0.00048000000000000001</v>
      </c>
      <c r="S988" s="229">
        <v>0</v>
      </c>
      <c r="T988" s="230">
        <f>S988*H988</f>
        <v>0</v>
      </c>
      <c r="U988" s="40"/>
      <c r="V988" s="40"/>
      <c r="W988" s="40"/>
      <c r="X988" s="40"/>
      <c r="Y988" s="40"/>
      <c r="Z988" s="40"/>
      <c r="AA988" s="40"/>
      <c r="AB988" s="40"/>
      <c r="AC988" s="40"/>
      <c r="AD988" s="40"/>
      <c r="AE988" s="40"/>
      <c r="AR988" s="231" t="s">
        <v>200</v>
      </c>
      <c r="AT988" s="231" t="s">
        <v>317</v>
      </c>
      <c r="AU988" s="231" t="s">
        <v>91</v>
      </c>
      <c r="AY988" s="19" t="s">
        <v>139</v>
      </c>
      <c r="BE988" s="232">
        <f>IF(N988="základní",J988,0)</f>
        <v>0</v>
      </c>
      <c r="BF988" s="232">
        <f>IF(N988="snížená",J988,0)</f>
        <v>0</v>
      </c>
      <c r="BG988" s="232">
        <f>IF(N988="zákl. přenesená",J988,0)</f>
        <v>0</v>
      </c>
      <c r="BH988" s="232">
        <f>IF(N988="sníž. přenesená",J988,0)</f>
        <v>0</v>
      </c>
      <c r="BI988" s="232">
        <f>IF(N988="nulová",J988,0)</f>
        <v>0</v>
      </c>
      <c r="BJ988" s="19" t="s">
        <v>89</v>
      </c>
      <c r="BK988" s="232">
        <f>ROUND(I988*H988,2)</f>
        <v>0</v>
      </c>
      <c r="BL988" s="19" t="s">
        <v>146</v>
      </c>
      <c r="BM988" s="231" t="s">
        <v>1496</v>
      </c>
    </row>
    <row r="989" s="13" customFormat="1">
      <c r="A989" s="13"/>
      <c r="B989" s="233"/>
      <c r="C989" s="234"/>
      <c r="D989" s="235" t="s">
        <v>148</v>
      </c>
      <c r="E989" s="236" t="s">
        <v>1</v>
      </c>
      <c r="F989" s="237" t="s">
        <v>1392</v>
      </c>
      <c r="G989" s="234"/>
      <c r="H989" s="236" t="s">
        <v>1</v>
      </c>
      <c r="I989" s="238"/>
      <c r="J989" s="234"/>
      <c r="K989" s="234"/>
      <c r="L989" s="239"/>
      <c r="M989" s="240"/>
      <c r="N989" s="241"/>
      <c r="O989" s="241"/>
      <c r="P989" s="241"/>
      <c r="Q989" s="241"/>
      <c r="R989" s="241"/>
      <c r="S989" s="241"/>
      <c r="T989" s="242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T989" s="243" t="s">
        <v>148</v>
      </c>
      <c r="AU989" s="243" t="s">
        <v>91</v>
      </c>
      <c r="AV989" s="13" t="s">
        <v>89</v>
      </c>
      <c r="AW989" s="13" t="s">
        <v>36</v>
      </c>
      <c r="AX989" s="13" t="s">
        <v>81</v>
      </c>
      <c r="AY989" s="243" t="s">
        <v>139</v>
      </c>
    </row>
    <row r="990" s="14" customFormat="1">
      <c r="A990" s="14"/>
      <c r="B990" s="244"/>
      <c r="C990" s="245"/>
      <c r="D990" s="235" t="s">
        <v>148</v>
      </c>
      <c r="E990" s="246" t="s">
        <v>1</v>
      </c>
      <c r="F990" s="247" t="s">
        <v>1479</v>
      </c>
      <c r="G990" s="245"/>
      <c r="H990" s="248">
        <v>1</v>
      </c>
      <c r="I990" s="249"/>
      <c r="J990" s="245"/>
      <c r="K990" s="245"/>
      <c r="L990" s="250"/>
      <c r="M990" s="251"/>
      <c r="N990" s="252"/>
      <c r="O990" s="252"/>
      <c r="P990" s="252"/>
      <c r="Q990" s="252"/>
      <c r="R990" s="252"/>
      <c r="S990" s="252"/>
      <c r="T990" s="253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T990" s="254" t="s">
        <v>148</v>
      </c>
      <c r="AU990" s="254" t="s">
        <v>91</v>
      </c>
      <c r="AV990" s="14" t="s">
        <v>91</v>
      </c>
      <c r="AW990" s="14" t="s">
        <v>36</v>
      </c>
      <c r="AX990" s="14" t="s">
        <v>81</v>
      </c>
      <c r="AY990" s="254" t="s">
        <v>139</v>
      </c>
    </row>
    <row r="991" s="15" customFormat="1">
      <c r="A991" s="15"/>
      <c r="B991" s="255"/>
      <c r="C991" s="256"/>
      <c r="D991" s="235" t="s">
        <v>148</v>
      </c>
      <c r="E991" s="257" t="s">
        <v>1</v>
      </c>
      <c r="F991" s="258" t="s">
        <v>151</v>
      </c>
      <c r="G991" s="256"/>
      <c r="H991" s="259">
        <v>1</v>
      </c>
      <c r="I991" s="260"/>
      <c r="J991" s="256"/>
      <c r="K991" s="256"/>
      <c r="L991" s="261"/>
      <c r="M991" s="262"/>
      <c r="N991" s="263"/>
      <c r="O991" s="263"/>
      <c r="P991" s="263"/>
      <c r="Q991" s="263"/>
      <c r="R991" s="263"/>
      <c r="S991" s="263"/>
      <c r="T991" s="264"/>
      <c r="U991" s="15"/>
      <c r="V991" s="15"/>
      <c r="W991" s="15"/>
      <c r="X991" s="15"/>
      <c r="Y991" s="15"/>
      <c r="Z991" s="15"/>
      <c r="AA991" s="15"/>
      <c r="AB991" s="15"/>
      <c r="AC991" s="15"/>
      <c r="AD991" s="15"/>
      <c r="AE991" s="15"/>
      <c r="AT991" s="265" t="s">
        <v>148</v>
      </c>
      <c r="AU991" s="265" t="s">
        <v>91</v>
      </c>
      <c r="AV991" s="15" t="s">
        <v>146</v>
      </c>
      <c r="AW991" s="15" t="s">
        <v>36</v>
      </c>
      <c r="AX991" s="15" t="s">
        <v>89</v>
      </c>
      <c r="AY991" s="265" t="s">
        <v>139</v>
      </c>
    </row>
    <row r="992" s="2" customFormat="1" ht="21.75" customHeight="1">
      <c r="A992" s="40"/>
      <c r="B992" s="41"/>
      <c r="C992" s="281" t="s">
        <v>751</v>
      </c>
      <c r="D992" s="281" t="s">
        <v>317</v>
      </c>
      <c r="E992" s="282" t="s">
        <v>1497</v>
      </c>
      <c r="F992" s="283" t="s">
        <v>1498</v>
      </c>
      <c r="G992" s="284" t="s">
        <v>498</v>
      </c>
      <c r="H992" s="285">
        <v>1</v>
      </c>
      <c r="I992" s="286"/>
      <c r="J992" s="287">
        <f>ROUND(I992*H992,2)</f>
        <v>0</v>
      </c>
      <c r="K992" s="283" t="s">
        <v>145</v>
      </c>
      <c r="L992" s="288"/>
      <c r="M992" s="289" t="s">
        <v>1</v>
      </c>
      <c r="N992" s="290" t="s">
        <v>46</v>
      </c>
      <c r="O992" s="93"/>
      <c r="P992" s="229">
        <f>O992*H992</f>
        <v>0</v>
      </c>
      <c r="Q992" s="229">
        <v>0.0035999999999999999</v>
      </c>
      <c r="R992" s="229">
        <f>Q992*H992</f>
        <v>0.0035999999999999999</v>
      </c>
      <c r="S992" s="229">
        <v>0</v>
      </c>
      <c r="T992" s="230">
        <f>S992*H992</f>
        <v>0</v>
      </c>
      <c r="U992" s="40"/>
      <c r="V992" s="40"/>
      <c r="W992" s="40"/>
      <c r="X992" s="40"/>
      <c r="Y992" s="40"/>
      <c r="Z992" s="40"/>
      <c r="AA992" s="40"/>
      <c r="AB992" s="40"/>
      <c r="AC992" s="40"/>
      <c r="AD992" s="40"/>
      <c r="AE992" s="40"/>
      <c r="AR992" s="231" t="s">
        <v>200</v>
      </c>
      <c r="AT992" s="231" t="s">
        <v>317</v>
      </c>
      <c r="AU992" s="231" t="s">
        <v>91</v>
      </c>
      <c r="AY992" s="19" t="s">
        <v>139</v>
      </c>
      <c r="BE992" s="232">
        <f>IF(N992="základní",J992,0)</f>
        <v>0</v>
      </c>
      <c r="BF992" s="232">
        <f>IF(N992="snížená",J992,0)</f>
        <v>0</v>
      </c>
      <c r="BG992" s="232">
        <f>IF(N992="zákl. přenesená",J992,0)</f>
        <v>0</v>
      </c>
      <c r="BH992" s="232">
        <f>IF(N992="sníž. přenesená",J992,0)</f>
        <v>0</v>
      </c>
      <c r="BI992" s="232">
        <f>IF(N992="nulová",J992,0)</f>
        <v>0</v>
      </c>
      <c r="BJ992" s="19" t="s">
        <v>89</v>
      </c>
      <c r="BK992" s="232">
        <f>ROUND(I992*H992,2)</f>
        <v>0</v>
      </c>
      <c r="BL992" s="19" t="s">
        <v>146</v>
      </c>
      <c r="BM992" s="231" t="s">
        <v>1499</v>
      </c>
    </row>
    <row r="993" s="13" customFormat="1">
      <c r="A993" s="13"/>
      <c r="B993" s="233"/>
      <c r="C993" s="234"/>
      <c r="D993" s="235" t="s">
        <v>148</v>
      </c>
      <c r="E993" s="236" t="s">
        <v>1</v>
      </c>
      <c r="F993" s="237" t="s">
        <v>1392</v>
      </c>
      <c r="G993" s="234"/>
      <c r="H993" s="236" t="s">
        <v>1</v>
      </c>
      <c r="I993" s="238"/>
      <c r="J993" s="234"/>
      <c r="K993" s="234"/>
      <c r="L993" s="239"/>
      <c r="M993" s="240"/>
      <c r="N993" s="241"/>
      <c r="O993" s="241"/>
      <c r="P993" s="241"/>
      <c r="Q993" s="241"/>
      <c r="R993" s="241"/>
      <c r="S993" s="241"/>
      <c r="T993" s="242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T993" s="243" t="s">
        <v>148</v>
      </c>
      <c r="AU993" s="243" t="s">
        <v>91</v>
      </c>
      <c r="AV993" s="13" t="s">
        <v>89</v>
      </c>
      <c r="AW993" s="13" t="s">
        <v>36</v>
      </c>
      <c r="AX993" s="13" t="s">
        <v>81</v>
      </c>
      <c r="AY993" s="243" t="s">
        <v>139</v>
      </c>
    </row>
    <row r="994" s="14" customFormat="1">
      <c r="A994" s="14"/>
      <c r="B994" s="244"/>
      <c r="C994" s="245"/>
      <c r="D994" s="235" t="s">
        <v>148</v>
      </c>
      <c r="E994" s="246" t="s">
        <v>1</v>
      </c>
      <c r="F994" s="247" t="s">
        <v>1479</v>
      </c>
      <c r="G994" s="245"/>
      <c r="H994" s="248">
        <v>1</v>
      </c>
      <c r="I994" s="249"/>
      <c r="J994" s="245"/>
      <c r="K994" s="245"/>
      <c r="L994" s="250"/>
      <c r="M994" s="251"/>
      <c r="N994" s="252"/>
      <c r="O994" s="252"/>
      <c r="P994" s="252"/>
      <c r="Q994" s="252"/>
      <c r="R994" s="252"/>
      <c r="S994" s="252"/>
      <c r="T994" s="253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  <c r="AT994" s="254" t="s">
        <v>148</v>
      </c>
      <c r="AU994" s="254" t="s">
        <v>91</v>
      </c>
      <c r="AV994" s="14" t="s">
        <v>91</v>
      </c>
      <c r="AW994" s="14" t="s">
        <v>36</v>
      </c>
      <c r="AX994" s="14" t="s">
        <v>81</v>
      </c>
      <c r="AY994" s="254" t="s">
        <v>139</v>
      </c>
    </row>
    <row r="995" s="15" customFormat="1">
      <c r="A995" s="15"/>
      <c r="B995" s="255"/>
      <c r="C995" s="256"/>
      <c r="D995" s="235" t="s">
        <v>148</v>
      </c>
      <c r="E995" s="257" t="s">
        <v>1</v>
      </c>
      <c r="F995" s="258" t="s">
        <v>151</v>
      </c>
      <c r="G995" s="256"/>
      <c r="H995" s="259">
        <v>1</v>
      </c>
      <c r="I995" s="260"/>
      <c r="J995" s="256"/>
      <c r="K995" s="256"/>
      <c r="L995" s="261"/>
      <c r="M995" s="262"/>
      <c r="N995" s="263"/>
      <c r="O995" s="263"/>
      <c r="P995" s="263"/>
      <c r="Q995" s="263"/>
      <c r="R995" s="263"/>
      <c r="S995" s="263"/>
      <c r="T995" s="264"/>
      <c r="U995" s="15"/>
      <c r="V995" s="15"/>
      <c r="W995" s="15"/>
      <c r="X995" s="15"/>
      <c r="Y995" s="15"/>
      <c r="Z995" s="15"/>
      <c r="AA995" s="15"/>
      <c r="AB995" s="15"/>
      <c r="AC995" s="15"/>
      <c r="AD995" s="15"/>
      <c r="AE995" s="15"/>
      <c r="AT995" s="265" t="s">
        <v>148</v>
      </c>
      <c r="AU995" s="265" t="s">
        <v>91</v>
      </c>
      <c r="AV995" s="15" t="s">
        <v>146</v>
      </c>
      <c r="AW995" s="15" t="s">
        <v>36</v>
      </c>
      <c r="AX995" s="15" t="s">
        <v>89</v>
      </c>
      <c r="AY995" s="265" t="s">
        <v>139</v>
      </c>
    </row>
    <row r="996" s="2" customFormat="1" ht="24.15" customHeight="1">
      <c r="A996" s="40"/>
      <c r="B996" s="41"/>
      <c r="C996" s="220" t="s">
        <v>755</v>
      </c>
      <c r="D996" s="220" t="s">
        <v>141</v>
      </c>
      <c r="E996" s="221" t="s">
        <v>1500</v>
      </c>
      <c r="F996" s="222" t="s">
        <v>1501</v>
      </c>
      <c r="G996" s="223" t="s">
        <v>498</v>
      </c>
      <c r="H996" s="224">
        <v>1</v>
      </c>
      <c r="I996" s="225"/>
      <c r="J996" s="226">
        <f>ROUND(I996*H996,2)</f>
        <v>0</v>
      </c>
      <c r="K996" s="222" t="s">
        <v>145</v>
      </c>
      <c r="L996" s="46"/>
      <c r="M996" s="227" t="s">
        <v>1</v>
      </c>
      <c r="N996" s="228" t="s">
        <v>46</v>
      </c>
      <c r="O996" s="93"/>
      <c r="P996" s="229">
        <f>O996*H996</f>
        <v>0</v>
      </c>
      <c r="Q996" s="229">
        <v>0</v>
      </c>
      <c r="R996" s="229">
        <f>Q996*H996</f>
        <v>0</v>
      </c>
      <c r="S996" s="229">
        <v>0</v>
      </c>
      <c r="T996" s="230">
        <f>S996*H996</f>
        <v>0</v>
      </c>
      <c r="U996" s="40"/>
      <c r="V996" s="40"/>
      <c r="W996" s="40"/>
      <c r="X996" s="40"/>
      <c r="Y996" s="40"/>
      <c r="Z996" s="40"/>
      <c r="AA996" s="40"/>
      <c r="AB996" s="40"/>
      <c r="AC996" s="40"/>
      <c r="AD996" s="40"/>
      <c r="AE996" s="40"/>
      <c r="AR996" s="231" t="s">
        <v>146</v>
      </c>
      <c r="AT996" s="231" t="s">
        <v>141</v>
      </c>
      <c r="AU996" s="231" t="s">
        <v>91</v>
      </c>
      <c r="AY996" s="19" t="s">
        <v>139</v>
      </c>
      <c r="BE996" s="232">
        <f>IF(N996="základní",J996,0)</f>
        <v>0</v>
      </c>
      <c r="BF996" s="232">
        <f>IF(N996="snížená",J996,0)</f>
        <v>0</v>
      </c>
      <c r="BG996" s="232">
        <f>IF(N996="zákl. přenesená",J996,0)</f>
        <v>0</v>
      </c>
      <c r="BH996" s="232">
        <f>IF(N996="sníž. přenesená",J996,0)</f>
        <v>0</v>
      </c>
      <c r="BI996" s="232">
        <f>IF(N996="nulová",J996,0)</f>
        <v>0</v>
      </c>
      <c r="BJ996" s="19" t="s">
        <v>89</v>
      </c>
      <c r="BK996" s="232">
        <f>ROUND(I996*H996,2)</f>
        <v>0</v>
      </c>
      <c r="BL996" s="19" t="s">
        <v>146</v>
      </c>
      <c r="BM996" s="231" t="s">
        <v>1502</v>
      </c>
    </row>
    <row r="997" s="13" customFormat="1">
      <c r="A997" s="13"/>
      <c r="B997" s="233"/>
      <c r="C997" s="234"/>
      <c r="D997" s="235" t="s">
        <v>148</v>
      </c>
      <c r="E997" s="236" t="s">
        <v>1</v>
      </c>
      <c r="F997" s="237" t="s">
        <v>1392</v>
      </c>
      <c r="G997" s="234"/>
      <c r="H997" s="236" t="s">
        <v>1</v>
      </c>
      <c r="I997" s="238"/>
      <c r="J997" s="234"/>
      <c r="K997" s="234"/>
      <c r="L997" s="239"/>
      <c r="M997" s="240"/>
      <c r="N997" s="241"/>
      <c r="O997" s="241"/>
      <c r="P997" s="241"/>
      <c r="Q997" s="241"/>
      <c r="R997" s="241"/>
      <c r="S997" s="241"/>
      <c r="T997" s="242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  <c r="AT997" s="243" t="s">
        <v>148</v>
      </c>
      <c r="AU997" s="243" t="s">
        <v>91</v>
      </c>
      <c r="AV997" s="13" t="s">
        <v>89</v>
      </c>
      <c r="AW997" s="13" t="s">
        <v>36</v>
      </c>
      <c r="AX997" s="13" t="s">
        <v>81</v>
      </c>
      <c r="AY997" s="243" t="s">
        <v>139</v>
      </c>
    </row>
    <row r="998" s="14" customFormat="1">
      <c r="A998" s="14"/>
      <c r="B998" s="244"/>
      <c r="C998" s="245"/>
      <c r="D998" s="235" t="s">
        <v>148</v>
      </c>
      <c r="E998" s="246" t="s">
        <v>1</v>
      </c>
      <c r="F998" s="247" t="s">
        <v>1487</v>
      </c>
      <c r="G998" s="245"/>
      <c r="H998" s="248">
        <v>1</v>
      </c>
      <c r="I998" s="249"/>
      <c r="J998" s="245"/>
      <c r="K998" s="245"/>
      <c r="L998" s="250"/>
      <c r="M998" s="251"/>
      <c r="N998" s="252"/>
      <c r="O998" s="252"/>
      <c r="P998" s="252"/>
      <c r="Q998" s="252"/>
      <c r="R998" s="252"/>
      <c r="S998" s="252"/>
      <c r="T998" s="253"/>
      <c r="U998" s="14"/>
      <c r="V998" s="14"/>
      <c r="W998" s="14"/>
      <c r="X998" s="14"/>
      <c r="Y998" s="14"/>
      <c r="Z998" s="14"/>
      <c r="AA998" s="14"/>
      <c r="AB998" s="14"/>
      <c r="AC998" s="14"/>
      <c r="AD998" s="14"/>
      <c r="AE998" s="14"/>
      <c r="AT998" s="254" t="s">
        <v>148</v>
      </c>
      <c r="AU998" s="254" t="s">
        <v>91</v>
      </c>
      <c r="AV998" s="14" t="s">
        <v>91</v>
      </c>
      <c r="AW998" s="14" t="s">
        <v>36</v>
      </c>
      <c r="AX998" s="14" t="s">
        <v>81</v>
      </c>
      <c r="AY998" s="254" t="s">
        <v>139</v>
      </c>
    </row>
    <row r="999" s="15" customFormat="1">
      <c r="A999" s="15"/>
      <c r="B999" s="255"/>
      <c r="C999" s="256"/>
      <c r="D999" s="235" t="s">
        <v>148</v>
      </c>
      <c r="E999" s="257" t="s">
        <v>1</v>
      </c>
      <c r="F999" s="258" t="s">
        <v>151</v>
      </c>
      <c r="G999" s="256"/>
      <c r="H999" s="259">
        <v>1</v>
      </c>
      <c r="I999" s="260"/>
      <c r="J999" s="256"/>
      <c r="K999" s="256"/>
      <c r="L999" s="261"/>
      <c r="M999" s="262"/>
      <c r="N999" s="263"/>
      <c r="O999" s="263"/>
      <c r="P999" s="263"/>
      <c r="Q999" s="263"/>
      <c r="R999" s="263"/>
      <c r="S999" s="263"/>
      <c r="T999" s="264"/>
      <c r="U999" s="15"/>
      <c r="V999" s="15"/>
      <c r="W999" s="15"/>
      <c r="X999" s="15"/>
      <c r="Y999" s="15"/>
      <c r="Z999" s="15"/>
      <c r="AA999" s="15"/>
      <c r="AB999" s="15"/>
      <c r="AC999" s="15"/>
      <c r="AD999" s="15"/>
      <c r="AE999" s="15"/>
      <c r="AT999" s="265" t="s">
        <v>148</v>
      </c>
      <c r="AU999" s="265" t="s">
        <v>91</v>
      </c>
      <c r="AV999" s="15" t="s">
        <v>146</v>
      </c>
      <c r="AW999" s="15" t="s">
        <v>36</v>
      </c>
      <c r="AX999" s="15" t="s">
        <v>89</v>
      </c>
      <c r="AY999" s="265" t="s">
        <v>139</v>
      </c>
    </row>
    <row r="1000" s="2" customFormat="1" ht="16.5" customHeight="1">
      <c r="A1000" s="40"/>
      <c r="B1000" s="41"/>
      <c r="C1000" s="281" t="s">
        <v>762</v>
      </c>
      <c r="D1000" s="281" t="s">
        <v>317</v>
      </c>
      <c r="E1000" s="282" t="s">
        <v>1503</v>
      </c>
      <c r="F1000" s="283" t="s">
        <v>1504</v>
      </c>
      <c r="G1000" s="284" t="s">
        <v>498</v>
      </c>
      <c r="H1000" s="285">
        <v>1</v>
      </c>
      <c r="I1000" s="286"/>
      <c r="J1000" s="287">
        <f>ROUND(I1000*H1000,2)</f>
        <v>0</v>
      </c>
      <c r="K1000" s="283" t="s">
        <v>145</v>
      </c>
      <c r="L1000" s="288"/>
      <c r="M1000" s="289" t="s">
        <v>1</v>
      </c>
      <c r="N1000" s="290" t="s">
        <v>46</v>
      </c>
      <c r="O1000" s="93"/>
      <c r="P1000" s="229">
        <f>O1000*H1000</f>
        <v>0</v>
      </c>
      <c r="Q1000" s="229">
        <v>0.00072000000000000005</v>
      </c>
      <c r="R1000" s="229">
        <f>Q1000*H1000</f>
        <v>0.00072000000000000005</v>
      </c>
      <c r="S1000" s="229">
        <v>0</v>
      </c>
      <c r="T1000" s="230">
        <f>S1000*H1000</f>
        <v>0</v>
      </c>
      <c r="U1000" s="40"/>
      <c r="V1000" s="40"/>
      <c r="W1000" s="40"/>
      <c r="X1000" s="40"/>
      <c r="Y1000" s="40"/>
      <c r="Z1000" s="40"/>
      <c r="AA1000" s="40"/>
      <c r="AB1000" s="40"/>
      <c r="AC1000" s="40"/>
      <c r="AD1000" s="40"/>
      <c r="AE1000" s="40"/>
      <c r="AR1000" s="231" t="s">
        <v>200</v>
      </c>
      <c r="AT1000" s="231" t="s">
        <v>317</v>
      </c>
      <c r="AU1000" s="231" t="s">
        <v>91</v>
      </c>
      <c r="AY1000" s="19" t="s">
        <v>139</v>
      </c>
      <c r="BE1000" s="232">
        <f>IF(N1000="základní",J1000,0)</f>
        <v>0</v>
      </c>
      <c r="BF1000" s="232">
        <f>IF(N1000="snížená",J1000,0)</f>
        <v>0</v>
      </c>
      <c r="BG1000" s="232">
        <f>IF(N1000="zákl. přenesená",J1000,0)</f>
        <v>0</v>
      </c>
      <c r="BH1000" s="232">
        <f>IF(N1000="sníž. přenesená",J1000,0)</f>
        <v>0</v>
      </c>
      <c r="BI1000" s="232">
        <f>IF(N1000="nulová",J1000,0)</f>
        <v>0</v>
      </c>
      <c r="BJ1000" s="19" t="s">
        <v>89</v>
      </c>
      <c r="BK1000" s="232">
        <f>ROUND(I1000*H1000,2)</f>
        <v>0</v>
      </c>
      <c r="BL1000" s="19" t="s">
        <v>146</v>
      </c>
      <c r="BM1000" s="231" t="s">
        <v>1505</v>
      </c>
    </row>
    <row r="1001" s="13" customFormat="1">
      <c r="A1001" s="13"/>
      <c r="B1001" s="233"/>
      <c r="C1001" s="234"/>
      <c r="D1001" s="235" t="s">
        <v>148</v>
      </c>
      <c r="E1001" s="236" t="s">
        <v>1</v>
      </c>
      <c r="F1001" s="237" t="s">
        <v>1392</v>
      </c>
      <c r="G1001" s="234"/>
      <c r="H1001" s="236" t="s">
        <v>1</v>
      </c>
      <c r="I1001" s="238"/>
      <c r="J1001" s="234"/>
      <c r="K1001" s="234"/>
      <c r="L1001" s="239"/>
      <c r="M1001" s="240"/>
      <c r="N1001" s="241"/>
      <c r="O1001" s="241"/>
      <c r="P1001" s="241"/>
      <c r="Q1001" s="241"/>
      <c r="R1001" s="241"/>
      <c r="S1001" s="241"/>
      <c r="T1001" s="242"/>
      <c r="U1001" s="13"/>
      <c r="V1001" s="13"/>
      <c r="W1001" s="13"/>
      <c r="X1001" s="13"/>
      <c r="Y1001" s="13"/>
      <c r="Z1001" s="13"/>
      <c r="AA1001" s="13"/>
      <c r="AB1001" s="13"/>
      <c r="AC1001" s="13"/>
      <c r="AD1001" s="13"/>
      <c r="AE1001" s="13"/>
      <c r="AT1001" s="243" t="s">
        <v>148</v>
      </c>
      <c r="AU1001" s="243" t="s">
        <v>91</v>
      </c>
      <c r="AV1001" s="13" t="s">
        <v>89</v>
      </c>
      <c r="AW1001" s="13" t="s">
        <v>36</v>
      </c>
      <c r="AX1001" s="13" t="s">
        <v>81</v>
      </c>
      <c r="AY1001" s="243" t="s">
        <v>139</v>
      </c>
    </row>
    <row r="1002" s="14" customFormat="1">
      <c r="A1002" s="14"/>
      <c r="B1002" s="244"/>
      <c r="C1002" s="245"/>
      <c r="D1002" s="235" t="s">
        <v>148</v>
      </c>
      <c r="E1002" s="246" t="s">
        <v>1</v>
      </c>
      <c r="F1002" s="247" t="s">
        <v>1487</v>
      </c>
      <c r="G1002" s="245"/>
      <c r="H1002" s="248">
        <v>1</v>
      </c>
      <c r="I1002" s="249"/>
      <c r="J1002" s="245"/>
      <c r="K1002" s="245"/>
      <c r="L1002" s="250"/>
      <c r="M1002" s="251"/>
      <c r="N1002" s="252"/>
      <c r="O1002" s="252"/>
      <c r="P1002" s="252"/>
      <c r="Q1002" s="252"/>
      <c r="R1002" s="252"/>
      <c r="S1002" s="252"/>
      <c r="T1002" s="253"/>
      <c r="U1002" s="14"/>
      <c r="V1002" s="14"/>
      <c r="W1002" s="14"/>
      <c r="X1002" s="14"/>
      <c r="Y1002" s="14"/>
      <c r="Z1002" s="14"/>
      <c r="AA1002" s="14"/>
      <c r="AB1002" s="14"/>
      <c r="AC1002" s="14"/>
      <c r="AD1002" s="14"/>
      <c r="AE1002" s="14"/>
      <c r="AT1002" s="254" t="s">
        <v>148</v>
      </c>
      <c r="AU1002" s="254" t="s">
        <v>91</v>
      </c>
      <c r="AV1002" s="14" t="s">
        <v>91</v>
      </c>
      <c r="AW1002" s="14" t="s">
        <v>36</v>
      </c>
      <c r="AX1002" s="14" t="s">
        <v>81</v>
      </c>
      <c r="AY1002" s="254" t="s">
        <v>139</v>
      </c>
    </row>
    <row r="1003" s="15" customFormat="1">
      <c r="A1003" s="15"/>
      <c r="B1003" s="255"/>
      <c r="C1003" s="256"/>
      <c r="D1003" s="235" t="s">
        <v>148</v>
      </c>
      <c r="E1003" s="257" t="s">
        <v>1</v>
      </c>
      <c r="F1003" s="258" t="s">
        <v>151</v>
      </c>
      <c r="G1003" s="256"/>
      <c r="H1003" s="259">
        <v>1</v>
      </c>
      <c r="I1003" s="260"/>
      <c r="J1003" s="256"/>
      <c r="K1003" s="256"/>
      <c r="L1003" s="261"/>
      <c r="M1003" s="262"/>
      <c r="N1003" s="263"/>
      <c r="O1003" s="263"/>
      <c r="P1003" s="263"/>
      <c r="Q1003" s="263"/>
      <c r="R1003" s="263"/>
      <c r="S1003" s="263"/>
      <c r="T1003" s="264"/>
      <c r="U1003" s="15"/>
      <c r="V1003" s="15"/>
      <c r="W1003" s="15"/>
      <c r="X1003" s="15"/>
      <c r="Y1003" s="15"/>
      <c r="Z1003" s="15"/>
      <c r="AA1003" s="15"/>
      <c r="AB1003" s="15"/>
      <c r="AC1003" s="15"/>
      <c r="AD1003" s="15"/>
      <c r="AE1003" s="15"/>
      <c r="AT1003" s="265" t="s">
        <v>148</v>
      </c>
      <c r="AU1003" s="265" t="s">
        <v>91</v>
      </c>
      <c r="AV1003" s="15" t="s">
        <v>146</v>
      </c>
      <c r="AW1003" s="15" t="s">
        <v>36</v>
      </c>
      <c r="AX1003" s="15" t="s">
        <v>89</v>
      </c>
      <c r="AY1003" s="265" t="s">
        <v>139</v>
      </c>
    </row>
    <row r="1004" s="2" customFormat="1" ht="16.5" customHeight="1">
      <c r="A1004" s="40"/>
      <c r="B1004" s="41"/>
      <c r="C1004" s="281" t="s">
        <v>767</v>
      </c>
      <c r="D1004" s="281" t="s">
        <v>317</v>
      </c>
      <c r="E1004" s="282" t="s">
        <v>1506</v>
      </c>
      <c r="F1004" s="283" t="s">
        <v>1507</v>
      </c>
      <c r="G1004" s="284" t="s">
        <v>498</v>
      </c>
      <c r="H1004" s="285">
        <v>1</v>
      </c>
      <c r="I1004" s="286"/>
      <c r="J1004" s="287">
        <f>ROUND(I1004*H1004,2)</f>
        <v>0</v>
      </c>
      <c r="K1004" s="283" t="s">
        <v>145</v>
      </c>
      <c r="L1004" s="288"/>
      <c r="M1004" s="289" t="s">
        <v>1</v>
      </c>
      <c r="N1004" s="290" t="s">
        <v>46</v>
      </c>
      <c r="O1004" s="93"/>
      <c r="P1004" s="229">
        <f>O1004*H1004</f>
        <v>0</v>
      </c>
      <c r="Q1004" s="229">
        <v>0.00072000000000000005</v>
      </c>
      <c r="R1004" s="229">
        <f>Q1004*H1004</f>
        <v>0.00072000000000000005</v>
      </c>
      <c r="S1004" s="229">
        <v>0</v>
      </c>
      <c r="T1004" s="230">
        <f>S1004*H1004</f>
        <v>0</v>
      </c>
      <c r="U1004" s="40"/>
      <c r="V1004" s="40"/>
      <c r="W1004" s="40"/>
      <c r="X1004" s="40"/>
      <c r="Y1004" s="40"/>
      <c r="Z1004" s="40"/>
      <c r="AA1004" s="40"/>
      <c r="AB1004" s="40"/>
      <c r="AC1004" s="40"/>
      <c r="AD1004" s="40"/>
      <c r="AE1004" s="40"/>
      <c r="AR1004" s="231" t="s">
        <v>200</v>
      </c>
      <c r="AT1004" s="231" t="s">
        <v>317</v>
      </c>
      <c r="AU1004" s="231" t="s">
        <v>91</v>
      </c>
      <c r="AY1004" s="19" t="s">
        <v>139</v>
      </c>
      <c r="BE1004" s="232">
        <f>IF(N1004="základní",J1004,0)</f>
        <v>0</v>
      </c>
      <c r="BF1004" s="232">
        <f>IF(N1004="snížená",J1004,0)</f>
        <v>0</v>
      </c>
      <c r="BG1004" s="232">
        <f>IF(N1004="zákl. přenesená",J1004,0)</f>
        <v>0</v>
      </c>
      <c r="BH1004" s="232">
        <f>IF(N1004="sníž. přenesená",J1004,0)</f>
        <v>0</v>
      </c>
      <c r="BI1004" s="232">
        <f>IF(N1004="nulová",J1004,0)</f>
        <v>0</v>
      </c>
      <c r="BJ1004" s="19" t="s">
        <v>89</v>
      </c>
      <c r="BK1004" s="232">
        <f>ROUND(I1004*H1004,2)</f>
        <v>0</v>
      </c>
      <c r="BL1004" s="19" t="s">
        <v>146</v>
      </c>
      <c r="BM1004" s="231" t="s">
        <v>1508</v>
      </c>
    </row>
    <row r="1005" s="13" customFormat="1">
      <c r="A1005" s="13"/>
      <c r="B1005" s="233"/>
      <c r="C1005" s="234"/>
      <c r="D1005" s="235" t="s">
        <v>148</v>
      </c>
      <c r="E1005" s="236" t="s">
        <v>1</v>
      </c>
      <c r="F1005" s="237" t="s">
        <v>1392</v>
      </c>
      <c r="G1005" s="234"/>
      <c r="H1005" s="236" t="s">
        <v>1</v>
      </c>
      <c r="I1005" s="238"/>
      <c r="J1005" s="234"/>
      <c r="K1005" s="234"/>
      <c r="L1005" s="239"/>
      <c r="M1005" s="240"/>
      <c r="N1005" s="241"/>
      <c r="O1005" s="241"/>
      <c r="P1005" s="241"/>
      <c r="Q1005" s="241"/>
      <c r="R1005" s="241"/>
      <c r="S1005" s="241"/>
      <c r="T1005" s="242"/>
      <c r="U1005" s="13"/>
      <c r="V1005" s="13"/>
      <c r="W1005" s="13"/>
      <c r="X1005" s="13"/>
      <c r="Y1005" s="13"/>
      <c r="Z1005" s="13"/>
      <c r="AA1005" s="13"/>
      <c r="AB1005" s="13"/>
      <c r="AC1005" s="13"/>
      <c r="AD1005" s="13"/>
      <c r="AE1005" s="13"/>
      <c r="AT1005" s="243" t="s">
        <v>148</v>
      </c>
      <c r="AU1005" s="243" t="s">
        <v>91</v>
      </c>
      <c r="AV1005" s="13" t="s">
        <v>89</v>
      </c>
      <c r="AW1005" s="13" t="s">
        <v>36</v>
      </c>
      <c r="AX1005" s="13" t="s">
        <v>81</v>
      </c>
      <c r="AY1005" s="243" t="s">
        <v>139</v>
      </c>
    </row>
    <row r="1006" s="14" customFormat="1">
      <c r="A1006" s="14"/>
      <c r="B1006" s="244"/>
      <c r="C1006" s="245"/>
      <c r="D1006" s="235" t="s">
        <v>148</v>
      </c>
      <c r="E1006" s="246" t="s">
        <v>1</v>
      </c>
      <c r="F1006" s="247" t="s">
        <v>1487</v>
      </c>
      <c r="G1006" s="245"/>
      <c r="H1006" s="248">
        <v>1</v>
      </c>
      <c r="I1006" s="249"/>
      <c r="J1006" s="245"/>
      <c r="K1006" s="245"/>
      <c r="L1006" s="250"/>
      <c r="M1006" s="251"/>
      <c r="N1006" s="252"/>
      <c r="O1006" s="252"/>
      <c r="P1006" s="252"/>
      <c r="Q1006" s="252"/>
      <c r="R1006" s="252"/>
      <c r="S1006" s="252"/>
      <c r="T1006" s="253"/>
      <c r="U1006" s="14"/>
      <c r="V1006" s="14"/>
      <c r="W1006" s="14"/>
      <c r="X1006" s="14"/>
      <c r="Y1006" s="14"/>
      <c r="Z1006" s="14"/>
      <c r="AA1006" s="14"/>
      <c r="AB1006" s="14"/>
      <c r="AC1006" s="14"/>
      <c r="AD1006" s="14"/>
      <c r="AE1006" s="14"/>
      <c r="AT1006" s="254" t="s">
        <v>148</v>
      </c>
      <c r="AU1006" s="254" t="s">
        <v>91</v>
      </c>
      <c r="AV1006" s="14" t="s">
        <v>91</v>
      </c>
      <c r="AW1006" s="14" t="s">
        <v>36</v>
      </c>
      <c r="AX1006" s="14" t="s">
        <v>81</v>
      </c>
      <c r="AY1006" s="254" t="s">
        <v>139</v>
      </c>
    </row>
    <row r="1007" s="15" customFormat="1">
      <c r="A1007" s="15"/>
      <c r="B1007" s="255"/>
      <c r="C1007" s="256"/>
      <c r="D1007" s="235" t="s">
        <v>148</v>
      </c>
      <c r="E1007" s="257" t="s">
        <v>1</v>
      </c>
      <c r="F1007" s="258" t="s">
        <v>151</v>
      </c>
      <c r="G1007" s="256"/>
      <c r="H1007" s="259">
        <v>1</v>
      </c>
      <c r="I1007" s="260"/>
      <c r="J1007" s="256"/>
      <c r="K1007" s="256"/>
      <c r="L1007" s="261"/>
      <c r="M1007" s="262"/>
      <c r="N1007" s="263"/>
      <c r="O1007" s="263"/>
      <c r="P1007" s="263"/>
      <c r="Q1007" s="263"/>
      <c r="R1007" s="263"/>
      <c r="S1007" s="263"/>
      <c r="T1007" s="264"/>
      <c r="U1007" s="15"/>
      <c r="V1007" s="15"/>
      <c r="W1007" s="15"/>
      <c r="X1007" s="15"/>
      <c r="Y1007" s="15"/>
      <c r="Z1007" s="15"/>
      <c r="AA1007" s="15"/>
      <c r="AB1007" s="15"/>
      <c r="AC1007" s="15"/>
      <c r="AD1007" s="15"/>
      <c r="AE1007" s="15"/>
      <c r="AT1007" s="265" t="s">
        <v>148</v>
      </c>
      <c r="AU1007" s="265" t="s">
        <v>91</v>
      </c>
      <c r="AV1007" s="15" t="s">
        <v>146</v>
      </c>
      <c r="AW1007" s="15" t="s">
        <v>36</v>
      </c>
      <c r="AX1007" s="15" t="s">
        <v>89</v>
      </c>
      <c r="AY1007" s="265" t="s">
        <v>139</v>
      </c>
    </row>
    <row r="1008" s="2" customFormat="1" ht="24.15" customHeight="1">
      <c r="A1008" s="40"/>
      <c r="B1008" s="41"/>
      <c r="C1008" s="281" t="s">
        <v>777</v>
      </c>
      <c r="D1008" s="281" t="s">
        <v>317</v>
      </c>
      <c r="E1008" s="282" t="s">
        <v>1509</v>
      </c>
      <c r="F1008" s="283" t="s">
        <v>1510</v>
      </c>
      <c r="G1008" s="284" t="s">
        <v>498</v>
      </c>
      <c r="H1008" s="285">
        <v>1</v>
      </c>
      <c r="I1008" s="286"/>
      <c r="J1008" s="287">
        <f>ROUND(I1008*H1008,2)</f>
        <v>0</v>
      </c>
      <c r="K1008" s="283" t="s">
        <v>145</v>
      </c>
      <c r="L1008" s="288"/>
      <c r="M1008" s="289" t="s">
        <v>1</v>
      </c>
      <c r="N1008" s="290" t="s">
        <v>46</v>
      </c>
      <c r="O1008" s="93"/>
      <c r="P1008" s="229">
        <f>O1008*H1008</f>
        <v>0</v>
      </c>
      <c r="Q1008" s="229">
        <v>0.0040000000000000001</v>
      </c>
      <c r="R1008" s="229">
        <f>Q1008*H1008</f>
        <v>0.0040000000000000001</v>
      </c>
      <c r="S1008" s="229">
        <v>0</v>
      </c>
      <c r="T1008" s="230">
        <f>S1008*H1008</f>
        <v>0</v>
      </c>
      <c r="U1008" s="40"/>
      <c r="V1008" s="40"/>
      <c r="W1008" s="40"/>
      <c r="X1008" s="40"/>
      <c r="Y1008" s="40"/>
      <c r="Z1008" s="40"/>
      <c r="AA1008" s="40"/>
      <c r="AB1008" s="40"/>
      <c r="AC1008" s="40"/>
      <c r="AD1008" s="40"/>
      <c r="AE1008" s="40"/>
      <c r="AR1008" s="231" t="s">
        <v>200</v>
      </c>
      <c r="AT1008" s="231" t="s">
        <v>317</v>
      </c>
      <c r="AU1008" s="231" t="s">
        <v>91</v>
      </c>
      <c r="AY1008" s="19" t="s">
        <v>139</v>
      </c>
      <c r="BE1008" s="232">
        <f>IF(N1008="základní",J1008,0)</f>
        <v>0</v>
      </c>
      <c r="BF1008" s="232">
        <f>IF(N1008="snížená",J1008,0)</f>
        <v>0</v>
      </c>
      <c r="BG1008" s="232">
        <f>IF(N1008="zákl. přenesená",J1008,0)</f>
        <v>0</v>
      </c>
      <c r="BH1008" s="232">
        <f>IF(N1008="sníž. přenesená",J1008,0)</f>
        <v>0</v>
      </c>
      <c r="BI1008" s="232">
        <f>IF(N1008="nulová",J1008,0)</f>
        <v>0</v>
      </c>
      <c r="BJ1008" s="19" t="s">
        <v>89</v>
      </c>
      <c r="BK1008" s="232">
        <f>ROUND(I1008*H1008,2)</f>
        <v>0</v>
      </c>
      <c r="BL1008" s="19" t="s">
        <v>146</v>
      </c>
      <c r="BM1008" s="231" t="s">
        <v>1511</v>
      </c>
    </row>
    <row r="1009" s="13" customFormat="1">
      <c r="A1009" s="13"/>
      <c r="B1009" s="233"/>
      <c r="C1009" s="234"/>
      <c r="D1009" s="235" t="s">
        <v>148</v>
      </c>
      <c r="E1009" s="236" t="s">
        <v>1</v>
      </c>
      <c r="F1009" s="237" t="s">
        <v>1392</v>
      </c>
      <c r="G1009" s="234"/>
      <c r="H1009" s="236" t="s">
        <v>1</v>
      </c>
      <c r="I1009" s="238"/>
      <c r="J1009" s="234"/>
      <c r="K1009" s="234"/>
      <c r="L1009" s="239"/>
      <c r="M1009" s="240"/>
      <c r="N1009" s="241"/>
      <c r="O1009" s="241"/>
      <c r="P1009" s="241"/>
      <c r="Q1009" s="241"/>
      <c r="R1009" s="241"/>
      <c r="S1009" s="241"/>
      <c r="T1009" s="242"/>
      <c r="U1009" s="13"/>
      <c r="V1009" s="13"/>
      <c r="W1009" s="13"/>
      <c r="X1009" s="13"/>
      <c r="Y1009" s="13"/>
      <c r="Z1009" s="13"/>
      <c r="AA1009" s="13"/>
      <c r="AB1009" s="13"/>
      <c r="AC1009" s="13"/>
      <c r="AD1009" s="13"/>
      <c r="AE1009" s="13"/>
      <c r="AT1009" s="243" t="s">
        <v>148</v>
      </c>
      <c r="AU1009" s="243" t="s">
        <v>91</v>
      </c>
      <c r="AV1009" s="13" t="s">
        <v>89</v>
      </c>
      <c r="AW1009" s="13" t="s">
        <v>36</v>
      </c>
      <c r="AX1009" s="13" t="s">
        <v>81</v>
      </c>
      <c r="AY1009" s="243" t="s">
        <v>139</v>
      </c>
    </row>
    <row r="1010" s="14" customFormat="1">
      <c r="A1010" s="14"/>
      <c r="B1010" s="244"/>
      <c r="C1010" s="245"/>
      <c r="D1010" s="235" t="s">
        <v>148</v>
      </c>
      <c r="E1010" s="246" t="s">
        <v>1</v>
      </c>
      <c r="F1010" s="247" t="s">
        <v>1487</v>
      </c>
      <c r="G1010" s="245"/>
      <c r="H1010" s="248">
        <v>1</v>
      </c>
      <c r="I1010" s="249"/>
      <c r="J1010" s="245"/>
      <c r="K1010" s="245"/>
      <c r="L1010" s="250"/>
      <c r="M1010" s="251"/>
      <c r="N1010" s="252"/>
      <c r="O1010" s="252"/>
      <c r="P1010" s="252"/>
      <c r="Q1010" s="252"/>
      <c r="R1010" s="252"/>
      <c r="S1010" s="252"/>
      <c r="T1010" s="253"/>
      <c r="U1010" s="14"/>
      <c r="V1010" s="14"/>
      <c r="W1010" s="14"/>
      <c r="X1010" s="14"/>
      <c r="Y1010" s="14"/>
      <c r="Z1010" s="14"/>
      <c r="AA1010" s="14"/>
      <c r="AB1010" s="14"/>
      <c r="AC1010" s="14"/>
      <c r="AD1010" s="14"/>
      <c r="AE1010" s="14"/>
      <c r="AT1010" s="254" t="s">
        <v>148</v>
      </c>
      <c r="AU1010" s="254" t="s">
        <v>91</v>
      </c>
      <c r="AV1010" s="14" t="s">
        <v>91</v>
      </c>
      <c r="AW1010" s="14" t="s">
        <v>36</v>
      </c>
      <c r="AX1010" s="14" t="s">
        <v>81</v>
      </c>
      <c r="AY1010" s="254" t="s">
        <v>139</v>
      </c>
    </row>
    <row r="1011" s="15" customFormat="1">
      <c r="A1011" s="15"/>
      <c r="B1011" s="255"/>
      <c r="C1011" s="256"/>
      <c r="D1011" s="235" t="s">
        <v>148</v>
      </c>
      <c r="E1011" s="257" t="s">
        <v>1</v>
      </c>
      <c r="F1011" s="258" t="s">
        <v>151</v>
      </c>
      <c r="G1011" s="256"/>
      <c r="H1011" s="259">
        <v>1</v>
      </c>
      <c r="I1011" s="260"/>
      <c r="J1011" s="256"/>
      <c r="K1011" s="256"/>
      <c r="L1011" s="261"/>
      <c r="M1011" s="262"/>
      <c r="N1011" s="263"/>
      <c r="O1011" s="263"/>
      <c r="P1011" s="263"/>
      <c r="Q1011" s="263"/>
      <c r="R1011" s="263"/>
      <c r="S1011" s="263"/>
      <c r="T1011" s="264"/>
      <c r="U1011" s="15"/>
      <c r="V1011" s="15"/>
      <c r="W1011" s="15"/>
      <c r="X1011" s="15"/>
      <c r="Y1011" s="15"/>
      <c r="Z1011" s="15"/>
      <c r="AA1011" s="15"/>
      <c r="AB1011" s="15"/>
      <c r="AC1011" s="15"/>
      <c r="AD1011" s="15"/>
      <c r="AE1011" s="15"/>
      <c r="AT1011" s="265" t="s">
        <v>148</v>
      </c>
      <c r="AU1011" s="265" t="s">
        <v>91</v>
      </c>
      <c r="AV1011" s="15" t="s">
        <v>146</v>
      </c>
      <c r="AW1011" s="15" t="s">
        <v>36</v>
      </c>
      <c r="AX1011" s="15" t="s">
        <v>89</v>
      </c>
      <c r="AY1011" s="265" t="s">
        <v>139</v>
      </c>
    </row>
    <row r="1012" s="2" customFormat="1" ht="24.15" customHeight="1">
      <c r="A1012" s="40"/>
      <c r="B1012" s="41"/>
      <c r="C1012" s="220" t="s">
        <v>786</v>
      </c>
      <c r="D1012" s="220" t="s">
        <v>141</v>
      </c>
      <c r="E1012" s="221" t="s">
        <v>1512</v>
      </c>
      <c r="F1012" s="222" t="s">
        <v>1513</v>
      </c>
      <c r="G1012" s="223" t="s">
        <v>498</v>
      </c>
      <c r="H1012" s="224">
        <v>2</v>
      </c>
      <c r="I1012" s="225"/>
      <c r="J1012" s="226">
        <f>ROUND(I1012*H1012,2)</f>
        <v>0</v>
      </c>
      <c r="K1012" s="222" t="s">
        <v>145</v>
      </c>
      <c r="L1012" s="46"/>
      <c r="M1012" s="227" t="s">
        <v>1</v>
      </c>
      <c r="N1012" s="228" t="s">
        <v>46</v>
      </c>
      <c r="O1012" s="93"/>
      <c r="P1012" s="229">
        <f>O1012*H1012</f>
        <v>0</v>
      </c>
      <c r="Q1012" s="229">
        <v>0.00016000000000000001</v>
      </c>
      <c r="R1012" s="229">
        <f>Q1012*H1012</f>
        <v>0.00032000000000000003</v>
      </c>
      <c r="S1012" s="229">
        <v>0</v>
      </c>
      <c r="T1012" s="230">
        <f>S1012*H1012</f>
        <v>0</v>
      </c>
      <c r="U1012" s="40"/>
      <c r="V1012" s="40"/>
      <c r="W1012" s="40"/>
      <c r="X1012" s="40"/>
      <c r="Y1012" s="40"/>
      <c r="Z1012" s="40"/>
      <c r="AA1012" s="40"/>
      <c r="AB1012" s="40"/>
      <c r="AC1012" s="40"/>
      <c r="AD1012" s="40"/>
      <c r="AE1012" s="40"/>
      <c r="AR1012" s="231" t="s">
        <v>146</v>
      </c>
      <c r="AT1012" s="231" t="s">
        <v>141</v>
      </c>
      <c r="AU1012" s="231" t="s">
        <v>91</v>
      </c>
      <c r="AY1012" s="19" t="s">
        <v>139</v>
      </c>
      <c r="BE1012" s="232">
        <f>IF(N1012="základní",J1012,0)</f>
        <v>0</v>
      </c>
      <c r="BF1012" s="232">
        <f>IF(N1012="snížená",J1012,0)</f>
        <v>0</v>
      </c>
      <c r="BG1012" s="232">
        <f>IF(N1012="zákl. přenesená",J1012,0)</f>
        <v>0</v>
      </c>
      <c r="BH1012" s="232">
        <f>IF(N1012="sníž. přenesená",J1012,0)</f>
        <v>0</v>
      </c>
      <c r="BI1012" s="232">
        <f>IF(N1012="nulová",J1012,0)</f>
        <v>0</v>
      </c>
      <c r="BJ1012" s="19" t="s">
        <v>89</v>
      </c>
      <c r="BK1012" s="232">
        <f>ROUND(I1012*H1012,2)</f>
        <v>0</v>
      </c>
      <c r="BL1012" s="19" t="s">
        <v>146</v>
      </c>
      <c r="BM1012" s="231" t="s">
        <v>1514</v>
      </c>
    </row>
    <row r="1013" s="13" customFormat="1">
      <c r="A1013" s="13"/>
      <c r="B1013" s="233"/>
      <c r="C1013" s="234"/>
      <c r="D1013" s="235" t="s">
        <v>148</v>
      </c>
      <c r="E1013" s="236" t="s">
        <v>1</v>
      </c>
      <c r="F1013" s="237" t="s">
        <v>1446</v>
      </c>
      <c r="G1013" s="234"/>
      <c r="H1013" s="236" t="s">
        <v>1</v>
      </c>
      <c r="I1013" s="238"/>
      <c r="J1013" s="234"/>
      <c r="K1013" s="234"/>
      <c r="L1013" s="239"/>
      <c r="M1013" s="240"/>
      <c r="N1013" s="241"/>
      <c r="O1013" s="241"/>
      <c r="P1013" s="241"/>
      <c r="Q1013" s="241"/>
      <c r="R1013" s="241"/>
      <c r="S1013" s="241"/>
      <c r="T1013" s="242"/>
      <c r="U1013" s="13"/>
      <c r="V1013" s="13"/>
      <c r="W1013" s="13"/>
      <c r="X1013" s="13"/>
      <c r="Y1013" s="13"/>
      <c r="Z1013" s="13"/>
      <c r="AA1013" s="13"/>
      <c r="AB1013" s="13"/>
      <c r="AC1013" s="13"/>
      <c r="AD1013" s="13"/>
      <c r="AE1013" s="13"/>
      <c r="AT1013" s="243" t="s">
        <v>148</v>
      </c>
      <c r="AU1013" s="243" t="s">
        <v>91</v>
      </c>
      <c r="AV1013" s="13" t="s">
        <v>89</v>
      </c>
      <c r="AW1013" s="13" t="s">
        <v>36</v>
      </c>
      <c r="AX1013" s="13" t="s">
        <v>81</v>
      </c>
      <c r="AY1013" s="243" t="s">
        <v>139</v>
      </c>
    </row>
    <row r="1014" s="14" customFormat="1">
      <c r="A1014" s="14"/>
      <c r="B1014" s="244"/>
      <c r="C1014" s="245"/>
      <c r="D1014" s="235" t="s">
        <v>148</v>
      </c>
      <c r="E1014" s="246" t="s">
        <v>1</v>
      </c>
      <c r="F1014" s="247" t="s">
        <v>1515</v>
      </c>
      <c r="G1014" s="245"/>
      <c r="H1014" s="248">
        <v>1</v>
      </c>
      <c r="I1014" s="249"/>
      <c r="J1014" s="245"/>
      <c r="K1014" s="245"/>
      <c r="L1014" s="250"/>
      <c r="M1014" s="251"/>
      <c r="N1014" s="252"/>
      <c r="O1014" s="252"/>
      <c r="P1014" s="252"/>
      <c r="Q1014" s="252"/>
      <c r="R1014" s="252"/>
      <c r="S1014" s="252"/>
      <c r="T1014" s="253"/>
      <c r="U1014" s="14"/>
      <c r="V1014" s="14"/>
      <c r="W1014" s="14"/>
      <c r="X1014" s="14"/>
      <c r="Y1014" s="14"/>
      <c r="Z1014" s="14"/>
      <c r="AA1014" s="14"/>
      <c r="AB1014" s="14"/>
      <c r="AC1014" s="14"/>
      <c r="AD1014" s="14"/>
      <c r="AE1014" s="14"/>
      <c r="AT1014" s="254" t="s">
        <v>148</v>
      </c>
      <c r="AU1014" s="254" t="s">
        <v>91</v>
      </c>
      <c r="AV1014" s="14" t="s">
        <v>91</v>
      </c>
      <c r="AW1014" s="14" t="s">
        <v>36</v>
      </c>
      <c r="AX1014" s="14" t="s">
        <v>81</v>
      </c>
      <c r="AY1014" s="254" t="s">
        <v>139</v>
      </c>
    </row>
    <row r="1015" s="14" customFormat="1">
      <c r="A1015" s="14"/>
      <c r="B1015" s="244"/>
      <c r="C1015" s="245"/>
      <c r="D1015" s="235" t="s">
        <v>148</v>
      </c>
      <c r="E1015" s="246" t="s">
        <v>1</v>
      </c>
      <c r="F1015" s="247" t="s">
        <v>1516</v>
      </c>
      <c r="G1015" s="245"/>
      <c r="H1015" s="248">
        <v>1</v>
      </c>
      <c r="I1015" s="249"/>
      <c r="J1015" s="245"/>
      <c r="K1015" s="245"/>
      <c r="L1015" s="250"/>
      <c r="M1015" s="251"/>
      <c r="N1015" s="252"/>
      <c r="O1015" s="252"/>
      <c r="P1015" s="252"/>
      <c r="Q1015" s="252"/>
      <c r="R1015" s="252"/>
      <c r="S1015" s="252"/>
      <c r="T1015" s="253"/>
      <c r="U1015" s="14"/>
      <c r="V1015" s="14"/>
      <c r="W1015" s="14"/>
      <c r="X1015" s="14"/>
      <c r="Y1015" s="14"/>
      <c r="Z1015" s="14"/>
      <c r="AA1015" s="14"/>
      <c r="AB1015" s="14"/>
      <c r="AC1015" s="14"/>
      <c r="AD1015" s="14"/>
      <c r="AE1015" s="14"/>
      <c r="AT1015" s="254" t="s">
        <v>148</v>
      </c>
      <c r="AU1015" s="254" t="s">
        <v>91</v>
      </c>
      <c r="AV1015" s="14" t="s">
        <v>91</v>
      </c>
      <c r="AW1015" s="14" t="s">
        <v>36</v>
      </c>
      <c r="AX1015" s="14" t="s">
        <v>81</v>
      </c>
      <c r="AY1015" s="254" t="s">
        <v>139</v>
      </c>
    </row>
    <row r="1016" s="15" customFormat="1">
      <c r="A1016" s="15"/>
      <c r="B1016" s="255"/>
      <c r="C1016" s="256"/>
      <c r="D1016" s="235" t="s">
        <v>148</v>
      </c>
      <c r="E1016" s="257" t="s">
        <v>1</v>
      </c>
      <c r="F1016" s="258" t="s">
        <v>151</v>
      </c>
      <c r="G1016" s="256"/>
      <c r="H1016" s="259">
        <v>2</v>
      </c>
      <c r="I1016" s="260"/>
      <c r="J1016" s="256"/>
      <c r="K1016" s="256"/>
      <c r="L1016" s="261"/>
      <c r="M1016" s="262"/>
      <c r="N1016" s="263"/>
      <c r="O1016" s="263"/>
      <c r="P1016" s="263"/>
      <c r="Q1016" s="263"/>
      <c r="R1016" s="263"/>
      <c r="S1016" s="263"/>
      <c r="T1016" s="264"/>
      <c r="U1016" s="15"/>
      <c r="V1016" s="15"/>
      <c r="W1016" s="15"/>
      <c r="X1016" s="15"/>
      <c r="Y1016" s="15"/>
      <c r="Z1016" s="15"/>
      <c r="AA1016" s="15"/>
      <c r="AB1016" s="15"/>
      <c r="AC1016" s="15"/>
      <c r="AD1016" s="15"/>
      <c r="AE1016" s="15"/>
      <c r="AT1016" s="265" t="s">
        <v>148</v>
      </c>
      <c r="AU1016" s="265" t="s">
        <v>91</v>
      </c>
      <c r="AV1016" s="15" t="s">
        <v>146</v>
      </c>
      <c r="AW1016" s="15" t="s">
        <v>36</v>
      </c>
      <c r="AX1016" s="15" t="s">
        <v>89</v>
      </c>
      <c r="AY1016" s="265" t="s">
        <v>139</v>
      </c>
    </row>
    <row r="1017" s="2" customFormat="1" ht="24.15" customHeight="1">
      <c r="A1017" s="40"/>
      <c r="B1017" s="41"/>
      <c r="C1017" s="281" t="s">
        <v>790</v>
      </c>
      <c r="D1017" s="281" t="s">
        <v>317</v>
      </c>
      <c r="E1017" s="282" t="s">
        <v>1517</v>
      </c>
      <c r="F1017" s="283" t="s">
        <v>1518</v>
      </c>
      <c r="G1017" s="284" t="s">
        <v>498</v>
      </c>
      <c r="H1017" s="285">
        <v>2.02</v>
      </c>
      <c r="I1017" s="286"/>
      <c r="J1017" s="287">
        <f>ROUND(I1017*H1017,2)</f>
        <v>0</v>
      </c>
      <c r="K1017" s="283" t="s">
        <v>145</v>
      </c>
      <c r="L1017" s="288"/>
      <c r="M1017" s="289" t="s">
        <v>1</v>
      </c>
      <c r="N1017" s="290" t="s">
        <v>46</v>
      </c>
      <c r="O1017" s="93"/>
      <c r="P1017" s="229">
        <f>O1017*H1017</f>
        <v>0</v>
      </c>
      <c r="Q1017" s="229">
        <v>0.0028500000000000001</v>
      </c>
      <c r="R1017" s="229">
        <f>Q1017*H1017</f>
        <v>0.005757</v>
      </c>
      <c r="S1017" s="229">
        <v>0</v>
      </c>
      <c r="T1017" s="230">
        <f>S1017*H1017</f>
        <v>0</v>
      </c>
      <c r="U1017" s="40"/>
      <c r="V1017" s="40"/>
      <c r="W1017" s="40"/>
      <c r="X1017" s="40"/>
      <c r="Y1017" s="40"/>
      <c r="Z1017" s="40"/>
      <c r="AA1017" s="40"/>
      <c r="AB1017" s="40"/>
      <c r="AC1017" s="40"/>
      <c r="AD1017" s="40"/>
      <c r="AE1017" s="40"/>
      <c r="AR1017" s="231" t="s">
        <v>200</v>
      </c>
      <c r="AT1017" s="231" t="s">
        <v>317</v>
      </c>
      <c r="AU1017" s="231" t="s">
        <v>91</v>
      </c>
      <c r="AY1017" s="19" t="s">
        <v>139</v>
      </c>
      <c r="BE1017" s="232">
        <f>IF(N1017="základní",J1017,0)</f>
        <v>0</v>
      </c>
      <c r="BF1017" s="232">
        <f>IF(N1017="snížená",J1017,0)</f>
        <v>0</v>
      </c>
      <c r="BG1017" s="232">
        <f>IF(N1017="zákl. přenesená",J1017,0)</f>
        <v>0</v>
      </c>
      <c r="BH1017" s="232">
        <f>IF(N1017="sníž. přenesená",J1017,0)</f>
        <v>0</v>
      </c>
      <c r="BI1017" s="232">
        <f>IF(N1017="nulová",J1017,0)</f>
        <v>0</v>
      </c>
      <c r="BJ1017" s="19" t="s">
        <v>89</v>
      </c>
      <c r="BK1017" s="232">
        <f>ROUND(I1017*H1017,2)</f>
        <v>0</v>
      </c>
      <c r="BL1017" s="19" t="s">
        <v>146</v>
      </c>
      <c r="BM1017" s="231" t="s">
        <v>1519</v>
      </c>
    </row>
    <row r="1018" s="13" customFormat="1">
      <c r="A1018" s="13"/>
      <c r="B1018" s="233"/>
      <c r="C1018" s="234"/>
      <c r="D1018" s="235" t="s">
        <v>148</v>
      </c>
      <c r="E1018" s="236" t="s">
        <v>1</v>
      </c>
      <c r="F1018" s="237" t="s">
        <v>1446</v>
      </c>
      <c r="G1018" s="234"/>
      <c r="H1018" s="236" t="s">
        <v>1</v>
      </c>
      <c r="I1018" s="238"/>
      <c r="J1018" s="234"/>
      <c r="K1018" s="234"/>
      <c r="L1018" s="239"/>
      <c r="M1018" s="240"/>
      <c r="N1018" s="241"/>
      <c r="O1018" s="241"/>
      <c r="P1018" s="241"/>
      <c r="Q1018" s="241"/>
      <c r="R1018" s="241"/>
      <c r="S1018" s="241"/>
      <c r="T1018" s="242"/>
      <c r="U1018" s="13"/>
      <c r="V1018" s="13"/>
      <c r="W1018" s="13"/>
      <c r="X1018" s="13"/>
      <c r="Y1018" s="13"/>
      <c r="Z1018" s="13"/>
      <c r="AA1018" s="13"/>
      <c r="AB1018" s="13"/>
      <c r="AC1018" s="13"/>
      <c r="AD1018" s="13"/>
      <c r="AE1018" s="13"/>
      <c r="AT1018" s="243" t="s">
        <v>148</v>
      </c>
      <c r="AU1018" s="243" t="s">
        <v>91</v>
      </c>
      <c r="AV1018" s="13" t="s">
        <v>89</v>
      </c>
      <c r="AW1018" s="13" t="s">
        <v>36</v>
      </c>
      <c r="AX1018" s="13" t="s">
        <v>81</v>
      </c>
      <c r="AY1018" s="243" t="s">
        <v>139</v>
      </c>
    </row>
    <row r="1019" s="14" customFormat="1">
      <c r="A1019" s="14"/>
      <c r="B1019" s="244"/>
      <c r="C1019" s="245"/>
      <c r="D1019" s="235" t="s">
        <v>148</v>
      </c>
      <c r="E1019" s="246" t="s">
        <v>1</v>
      </c>
      <c r="F1019" s="247" t="s">
        <v>1520</v>
      </c>
      <c r="G1019" s="245"/>
      <c r="H1019" s="248">
        <v>1.01</v>
      </c>
      <c r="I1019" s="249"/>
      <c r="J1019" s="245"/>
      <c r="K1019" s="245"/>
      <c r="L1019" s="250"/>
      <c r="M1019" s="251"/>
      <c r="N1019" s="252"/>
      <c r="O1019" s="252"/>
      <c r="P1019" s="252"/>
      <c r="Q1019" s="252"/>
      <c r="R1019" s="252"/>
      <c r="S1019" s="252"/>
      <c r="T1019" s="253"/>
      <c r="U1019" s="14"/>
      <c r="V1019" s="14"/>
      <c r="W1019" s="14"/>
      <c r="X1019" s="14"/>
      <c r="Y1019" s="14"/>
      <c r="Z1019" s="14"/>
      <c r="AA1019" s="14"/>
      <c r="AB1019" s="14"/>
      <c r="AC1019" s="14"/>
      <c r="AD1019" s="14"/>
      <c r="AE1019" s="14"/>
      <c r="AT1019" s="254" t="s">
        <v>148</v>
      </c>
      <c r="AU1019" s="254" t="s">
        <v>91</v>
      </c>
      <c r="AV1019" s="14" t="s">
        <v>91</v>
      </c>
      <c r="AW1019" s="14" t="s">
        <v>36</v>
      </c>
      <c r="AX1019" s="14" t="s">
        <v>81</v>
      </c>
      <c r="AY1019" s="254" t="s">
        <v>139</v>
      </c>
    </row>
    <row r="1020" s="14" customFormat="1">
      <c r="A1020" s="14"/>
      <c r="B1020" s="244"/>
      <c r="C1020" s="245"/>
      <c r="D1020" s="235" t="s">
        <v>148</v>
      </c>
      <c r="E1020" s="246" t="s">
        <v>1</v>
      </c>
      <c r="F1020" s="247" t="s">
        <v>1521</v>
      </c>
      <c r="G1020" s="245"/>
      <c r="H1020" s="248">
        <v>1.01</v>
      </c>
      <c r="I1020" s="249"/>
      <c r="J1020" s="245"/>
      <c r="K1020" s="245"/>
      <c r="L1020" s="250"/>
      <c r="M1020" s="251"/>
      <c r="N1020" s="252"/>
      <c r="O1020" s="252"/>
      <c r="P1020" s="252"/>
      <c r="Q1020" s="252"/>
      <c r="R1020" s="252"/>
      <c r="S1020" s="252"/>
      <c r="T1020" s="253"/>
      <c r="U1020" s="14"/>
      <c r="V1020" s="14"/>
      <c r="W1020" s="14"/>
      <c r="X1020" s="14"/>
      <c r="Y1020" s="14"/>
      <c r="Z1020" s="14"/>
      <c r="AA1020" s="14"/>
      <c r="AB1020" s="14"/>
      <c r="AC1020" s="14"/>
      <c r="AD1020" s="14"/>
      <c r="AE1020" s="14"/>
      <c r="AT1020" s="254" t="s">
        <v>148</v>
      </c>
      <c r="AU1020" s="254" t="s">
        <v>91</v>
      </c>
      <c r="AV1020" s="14" t="s">
        <v>91</v>
      </c>
      <c r="AW1020" s="14" t="s">
        <v>36</v>
      </c>
      <c r="AX1020" s="14" t="s">
        <v>81</v>
      </c>
      <c r="AY1020" s="254" t="s">
        <v>139</v>
      </c>
    </row>
    <row r="1021" s="15" customFormat="1">
      <c r="A1021" s="15"/>
      <c r="B1021" s="255"/>
      <c r="C1021" s="256"/>
      <c r="D1021" s="235" t="s">
        <v>148</v>
      </c>
      <c r="E1021" s="257" t="s">
        <v>1</v>
      </c>
      <c r="F1021" s="258" t="s">
        <v>151</v>
      </c>
      <c r="G1021" s="256"/>
      <c r="H1021" s="259">
        <v>2.02</v>
      </c>
      <c r="I1021" s="260"/>
      <c r="J1021" s="256"/>
      <c r="K1021" s="256"/>
      <c r="L1021" s="261"/>
      <c r="M1021" s="262"/>
      <c r="N1021" s="263"/>
      <c r="O1021" s="263"/>
      <c r="P1021" s="263"/>
      <c r="Q1021" s="263"/>
      <c r="R1021" s="263"/>
      <c r="S1021" s="263"/>
      <c r="T1021" s="264"/>
      <c r="U1021" s="15"/>
      <c r="V1021" s="15"/>
      <c r="W1021" s="15"/>
      <c r="X1021" s="15"/>
      <c r="Y1021" s="15"/>
      <c r="Z1021" s="15"/>
      <c r="AA1021" s="15"/>
      <c r="AB1021" s="15"/>
      <c r="AC1021" s="15"/>
      <c r="AD1021" s="15"/>
      <c r="AE1021" s="15"/>
      <c r="AT1021" s="265" t="s">
        <v>148</v>
      </c>
      <c r="AU1021" s="265" t="s">
        <v>91</v>
      </c>
      <c r="AV1021" s="15" t="s">
        <v>146</v>
      </c>
      <c r="AW1021" s="15" t="s">
        <v>36</v>
      </c>
      <c r="AX1021" s="15" t="s">
        <v>89</v>
      </c>
      <c r="AY1021" s="265" t="s">
        <v>139</v>
      </c>
    </row>
    <row r="1022" s="2" customFormat="1" ht="24.15" customHeight="1">
      <c r="A1022" s="40"/>
      <c r="B1022" s="41"/>
      <c r="C1022" s="220" t="s">
        <v>794</v>
      </c>
      <c r="D1022" s="220" t="s">
        <v>141</v>
      </c>
      <c r="E1022" s="221" t="s">
        <v>1522</v>
      </c>
      <c r="F1022" s="222" t="s">
        <v>1523</v>
      </c>
      <c r="G1022" s="223" t="s">
        <v>498</v>
      </c>
      <c r="H1022" s="224">
        <v>4</v>
      </c>
      <c r="I1022" s="225"/>
      <c r="J1022" s="226">
        <f>ROUND(I1022*H1022,2)</f>
        <v>0</v>
      </c>
      <c r="K1022" s="222" t="s">
        <v>145</v>
      </c>
      <c r="L1022" s="46"/>
      <c r="M1022" s="227" t="s">
        <v>1</v>
      </c>
      <c r="N1022" s="228" t="s">
        <v>46</v>
      </c>
      <c r="O1022" s="93"/>
      <c r="P1022" s="229">
        <f>O1022*H1022</f>
        <v>0</v>
      </c>
      <c r="Q1022" s="229">
        <v>0.00038000000000000002</v>
      </c>
      <c r="R1022" s="229">
        <f>Q1022*H1022</f>
        <v>0.0015200000000000001</v>
      </c>
      <c r="S1022" s="229">
        <v>0</v>
      </c>
      <c r="T1022" s="230">
        <f>S1022*H1022</f>
        <v>0</v>
      </c>
      <c r="U1022" s="40"/>
      <c r="V1022" s="40"/>
      <c r="W1022" s="40"/>
      <c r="X1022" s="40"/>
      <c r="Y1022" s="40"/>
      <c r="Z1022" s="40"/>
      <c r="AA1022" s="40"/>
      <c r="AB1022" s="40"/>
      <c r="AC1022" s="40"/>
      <c r="AD1022" s="40"/>
      <c r="AE1022" s="40"/>
      <c r="AR1022" s="231" t="s">
        <v>146</v>
      </c>
      <c r="AT1022" s="231" t="s">
        <v>141</v>
      </c>
      <c r="AU1022" s="231" t="s">
        <v>91</v>
      </c>
      <c r="AY1022" s="19" t="s">
        <v>139</v>
      </c>
      <c r="BE1022" s="232">
        <f>IF(N1022="základní",J1022,0)</f>
        <v>0</v>
      </c>
      <c r="BF1022" s="232">
        <f>IF(N1022="snížená",J1022,0)</f>
        <v>0</v>
      </c>
      <c r="BG1022" s="232">
        <f>IF(N1022="zákl. přenesená",J1022,0)</f>
        <v>0</v>
      </c>
      <c r="BH1022" s="232">
        <f>IF(N1022="sníž. přenesená",J1022,0)</f>
        <v>0</v>
      </c>
      <c r="BI1022" s="232">
        <f>IF(N1022="nulová",J1022,0)</f>
        <v>0</v>
      </c>
      <c r="BJ1022" s="19" t="s">
        <v>89</v>
      </c>
      <c r="BK1022" s="232">
        <f>ROUND(I1022*H1022,2)</f>
        <v>0</v>
      </c>
      <c r="BL1022" s="19" t="s">
        <v>146</v>
      </c>
      <c r="BM1022" s="231" t="s">
        <v>1524</v>
      </c>
    </row>
    <row r="1023" s="13" customFormat="1">
      <c r="A1023" s="13"/>
      <c r="B1023" s="233"/>
      <c r="C1023" s="234"/>
      <c r="D1023" s="235" t="s">
        <v>148</v>
      </c>
      <c r="E1023" s="236" t="s">
        <v>1</v>
      </c>
      <c r="F1023" s="237" t="s">
        <v>1446</v>
      </c>
      <c r="G1023" s="234"/>
      <c r="H1023" s="236" t="s">
        <v>1</v>
      </c>
      <c r="I1023" s="238"/>
      <c r="J1023" s="234"/>
      <c r="K1023" s="234"/>
      <c r="L1023" s="239"/>
      <c r="M1023" s="240"/>
      <c r="N1023" s="241"/>
      <c r="O1023" s="241"/>
      <c r="P1023" s="241"/>
      <c r="Q1023" s="241"/>
      <c r="R1023" s="241"/>
      <c r="S1023" s="241"/>
      <c r="T1023" s="242"/>
      <c r="U1023" s="13"/>
      <c r="V1023" s="13"/>
      <c r="W1023" s="13"/>
      <c r="X1023" s="13"/>
      <c r="Y1023" s="13"/>
      <c r="Z1023" s="13"/>
      <c r="AA1023" s="13"/>
      <c r="AB1023" s="13"/>
      <c r="AC1023" s="13"/>
      <c r="AD1023" s="13"/>
      <c r="AE1023" s="13"/>
      <c r="AT1023" s="243" t="s">
        <v>148</v>
      </c>
      <c r="AU1023" s="243" t="s">
        <v>91</v>
      </c>
      <c r="AV1023" s="13" t="s">
        <v>89</v>
      </c>
      <c r="AW1023" s="13" t="s">
        <v>36</v>
      </c>
      <c r="AX1023" s="13" t="s">
        <v>81</v>
      </c>
      <c r="AY1023" s="243" t="s">
        <v>139</v>
      </c>
    </row>
    <row r="1024" s="14" customFormat="1">
      <c r="A1024" s="14"/>
      <c r="B1024" s="244"/>
      <c r="C1024" s="245"/>
      <c r="D1024" s="235" t="s">
        <v>148</v>
      </c>
      <c r="E1024" s="246" t="s">
        <v>1</v>
      </c>
      <c r="F1024" s="247" t="s">
        <v>1525</v>
      </c>
      <c r="G1024" s="245"/>
      <c r="H1024" s="248">
        <v>1</v>
      </c>
      <c r="I1024" s="249"/>
      <c r="J1024" s="245"/>
      <c r="K1024" s="245"/>
      <c r="L1024" s="250"/>
      <c r="M1024" s="251"/>
      <c r="N1024" s="252"/>
      <c r="O1024" s="252"/>
      <c r="P1024" s="252"/>
      <c r="Q1024" s="252"/>
      <c r="R1024" s="252"/>
      <c r="S1024" s="252"/>
      <c r="T1024" s="253"/>
      <c r="U1024" s="14"/>
      <c r="V1024" s="14"/>
      <c r="W1024" s="14"/>
      <c r="X1024" s="14"/>
      <c r="Y1024" s="14"/>
      <c r="Z1024" s="14"/>
      <c r="AA1024" s="14"/>
      <c r="AB1024" s="14"/>
      <c r="AC1024" s="14"/>
      <c r="AD1024" s="14"/>
      <c r="AE1024" s="14"/>
      <c r="AT1024" s="254" t="s">
        <v>148</v>
      </c>
      <c r="AU1024" s="254" t="s">
        <v>91</v>
      </c>
      <c r="AV1024" s="14" t="s">
        <v>91</v>
      </c>
      <c r="AW1024" s="14" t="s">
        <v>36</v>
      </c>
      <c r="AX1024" s="14" t="s">
        <v>81</v>
      </c>
      <c r="AY1024" s="254" t="s">
        <v>139</v>
      </c>
    </row>
    <row r="1025" s="14" customFormat="1">
      <c r="A1025" s="14"/>
      <c r="B1025" s="244"/>
      <c r="C1025" s="245"/>
      <c r="D1025" s="235" t="s">
        <v>148</v>
      </c>
      <c r="E1025" s="246" t="s">
        <v>1</v>
      </c>
      <c r="F1025" s="247" t="s">
        <v>1526</v>
      </c>
      <c r="G1025" s="245"/>
      <c r="H1025" s="248">
        <v>1</v>
      </c>
      <c r="I1025" s="249"/>
      <c r="J1025" s="245"/>
      <c r="K1025" s="245"/>
      <c r="L1025" s="250"/>
      <c r="M1025" s="251"/>
      <c r="N1025" s="252"/>
      <c r="O1025" s="252"/>
      <c r="P1025" s="252"/>
      <c r="Q1025" s="252"/>
      <c r="R1025" s="252"/>
      <c r="S1025" s="252"/>
      <c r="T1025" s="253"/>
      <c r="U1025" s="14"/>
      <c r="V1025" s="14"/>
      <c r="W1025" s="14"/>
      <c r="X1025" s="14"/>
      <c r="Y1025" s="14"/>
      <c r="Z1025" s="14"/>
      <c r="AA1025" s="14"/>
      <c r="AB1025" s="14"/>
      <c r="AC1025" s="14"/>
      <c r="AD1025" s="14"/>
      <c r="AE1025" s="14"/>
      <c r="AT1025" s="254" t="s">
        <v>148</v>
      </c>
      <c r="AU1025" s="254" t="s">
        <v>91</v>
      </c>
      <c r="AV1025" s="14" t="s">
        <v>91</v>
      </c>
      <c r="AW1025" s="14" t="s">
        <v>36</v>
      </c>
      <c r="AX1025" s="14" t="s">
        <v>81</v>
      </c>
      <c r="AY1025" s="254" t="s">
        <v>139</v>
      </c>
    </row>
    <row r="1026" s="14" customFormat="1">
      <c r="A1026" s="14"/>
      <c r="B1026" s="244"/>
      <c r="C1026" s="245"/>
      <c r="D1026" s="235" t="s">
        <v>148</v>
      </c>
      <c r="E1026" s="246" t="s">
        <v>1</v>
      </c>
      <c r="F1026" s="247" t="s">
        <v>1527</v>
      </c>
      <c r="G1026" s="245"/>
      <c r="H1026" s="248">
        <v>1</v>
      </c>
      <c r="I1026" s="249"/>
      <c r="J1026" s="245"/>
      <c r="K1026" s="245"/>
      <c r="L1026" s="250"/>
      <c r="M1026" s="251"/>
      <c r="N1026" s="252"/>
      <c r="O1026" s="252"/>
      <c r="P1026" s="252"/>
      <c r="Q1026" s="252"/>
      <c r="R1026" s="252"/>
      <c r="S1026" s="252"/>
      <c r="T1026" s="253"/>
      <c r="U1026" s="14"/>
      <c r="V1026" s="14"/>
      <c r="W1026" s="14"/>
      <c r="X1026" s="14"/>
      <c r="Y1026" s="14"/>
      <c r="Z1026" s="14"/>
      <c r="AA1026" s="14"/>
      <c r="AB1026" s="14"/>
      <c r="AC1026" s="14"/>
      <c r="AD1026" s="14"/>
      <c r="AE1026" s="14"/>
      <c r="AT1026" s="254" t="s">
        <v>148</v>
      </c>
      <c r="AU1026" s="254" t="s">
        <v>91</v>
      </c>
      <c r="AV1026" s="14" t="s">
        <v>91</v>
      </c>
      <c r="AW1026" s="14" t="s">
        <v>36</v>
      </c>
      <c r="AX1026" s="14" t="s">
        <v>81</v>
      </c>
      <c r="AY1026" s="254" t="s">
        <v>139</v>
      </c>
    </row>
    <row r="1027" s="14" customFormat="1">
      <c r="A1027" s="14"/>
      <c r="B1027" s="244"/>
      <c r="C1027" s="245"/>
      <c r="D1027" s="235" t="s">
        <v>148</v>
      </c>
      <c r="E1027" s="246" t="s">
        <v>1</v>
      </c>
      <c r="F1027" s="247" t="s">
        <v>1528</v>
      </c>
      <c r="G1027" s="245"/>
      <c r="H1027" s="248">
        <v>1</v>
      </c>
      <c r="I1027" s="249"/>
      <c r="J1027" s="245"/>
      <c r="K1027" s="245"/>
      <c r="L1027" s="250"/>
      <c r="M1027" s="251"/>
      <c r="N1027" s="252"/>
      <c r="O1027" s="252"/>
      <c r="P1027" s="252"/>
      <c r="Q1027" s="252"/>
      <c r="R1027" s="252"/>
      <c r="S1027" s="252"/>
      <c r="T1027" s="253"/>
      <c r="U1027" s="14"/>
      <c r="V1027" s="14"/>
      <c r="W1027" s="14"/>
      <c r="X1027" s="14"/>
      <c r="Y1027" s="14"/>
      <c r="Z1027" s="14"/>
      <c r="AA1027" s="14"/>
      <c r="AB1027" s="14"/>
      <c r="AC1027" s="14"/>
      <c r="AD1027" s="14"/>
      <c r="AE1027" s="14"/>
      <c r="AT1027" s="254" t="s">
        <v>148</v>
      </c>
      <c r="AU1027" s="254" t="s">
        <v>91</v>
      </c>
      <c r="AV1027" s="14" t="s">
        <v>91</v>
      </c>
      <c r="AW1027" s="14" t="s">
        <v>36</v>
      </c>
      <c r="AX1027" s="14" t="s">
        <v>81</v>
      </c>
      <c r="AY1027" s="254" t="s">
        <v>139</v>
      </c>
    </row>
    <row r="1028" s="15" customFormat="1">
      <c r="A1028" s="15"/>
      <c r="B1028" s="255"/>
      <c r="C1028" s="256"/>
      <c r="D1028" s="235" t="s">
        <v>148</v>
      </c>
      <c r="E1028" s="257" t="s">
        <v>1</v>
      </c>
      <c r="F1028" s="258" t="s">
        <v>151</v>
      </c>
      <c r="G1028" s="256"/>
      <c r="H1028" s="259">
        <v>4</v>
      </c>
      <c r="I1028" s="260"/>
      <c r="J1028" s="256"/>
      <c r="K1028" s="256"/>
      <c r="L1028" s="261"/>
      <c r="M1028" s="262"/>
      <c r="N1028" s="263"/>
      <c r="O1028" s="263"/>
      <c r="P1028" s="263"/>
      <c r="Q1028" s="263"/>
      <c r="R1028" s="263"/>
      <c r="S1028" s="263"/>
      <c r="T1028" s="264"/>
      <c r="U1028" s="15"/>
      <c r="V1028" s="15"/>
      <c r="W1028" s="15"/>
      <c r="X1028" s="15"/>
      <c r="Y1028" s="15"/>
      <c r="Z1028" s="15"/>
      <c r="AA1028" s="15"/>
      <c r="AB1028" s="15"/>
      <c r="AC1028" s="15"/>
      <c r="AD1028" s="15"/>
      <c r="AE1028" s="15"/>
      <c r="AT1028" s="265" t="s">
        <v>148</v>
      </c>
      <c r="AU1028" s="265" t="s">
        <v>91</v>
      </c>
      <c r="AV1028" s="15" t="s">
        <v>146</v>
      </c>
      <c r="AW1028" s="15" t="s">
        <v>36</v>
      </c>
      <c r="AX1028" s="15" t="s">
        <v>89</v>
      </c>
      <c r="AY1028" s="265" t="s">
        <v>139</v>
      </c>
    </row>
    <row r="1029" s="2" customFormat="1" ht="24.15" customHeight="1">
      <c r="A1029" s="40"/>
      <c r="B1029" s="41"/>
      <c r="C1029" s="281" t="s">
        <v>798</v>
      </c>
      <c r="D1029" s="281" t="s">
        <v>317</v>
      </c>
      <c r="E1029" s="282" t="s">
        <v>1529</v>
      </c>
      <c r="F1029" s="283" t="s">
        <v>1530</v>
      </c>
      <c r="G1029" s="284" t="s">
        <v>498</v>
      </c>
      <c r="H1029" s="285">
        <v>4.04</v>
      </c>
      <c r="I1029" s="286"/>
      <c r="J1029" s="287">
        <f>ROUND(I1029*H1029,2)</f>
        <v>0</v>
      </c>
      <c r="K1029" s="283" t="s">
        <v>145</v>
      </c>
      <c r="L1029" s="288"/>
      <c r="M1029" s="289" t="s">
        <v>1</v>
      </c>
      <c r="N1029" s="290" t="s">
        <v>46</v>
      </c>
      <c r="O1029" s="93"/>
      <c r="P1029" s="229">
        <f>O1029*H1029</f>
        <v>0</v>
      </c>
      <c r="Q1029" s="229">
        <v>0.0040000000000000001</v>
      </c>
      <c r="R1029" s="229">
        <f>Q1029*H1029</f>
        <v>0.016160000000000001</v>
      </c>
      <c r="S1029" s="229">
        <v>0</v>
      </c>
      <c r="T1029" s="230">
        <f>S1029*H1029</f>
        <v>0</v>
      </c>
      <c r="U1029" s="40"/>
      <c r="V1029" s="40"/>
      <c r="W1029" s="40"/>
      <c r="X1029" s="40"/>
      <c r="Y1029" s="40"/>
      <c r="Z1029" s="40"/>
      <c r="AA1029" s="40"/>
      <c r="AB1029" s="40"/>
      <c r="AC1029" s="40"/>
      <c r="AD1029" s="40"/>
      <c r="AE1029" s="40"/>
      <c r="AR1029" s="231" t="s">
        <v>200</v>
      </c>
      <c r="AT1029" s="231" t="s">
        <v>317</v>
      </c>
      <c r="AU1029" s="231" t="s">
        <v>91</v>
      </c>
      <c r="AY1029" s="19" t="s">
        <v>139</v>
      </c>
      <c r="BE1029" s="232">
        <f>IF(N1029="základní",J1029,0)</f>
        <v>0</v>
      </c>
      <c r="BF1029" s="232">
        <f>IF(N1029="snížená",J1029,0)</f>
        <v>0</v>
      </c>
      <c r="BG1029" s="232">
        <f>IF(N1029="zákl. přenesená",J1029,0)</f>
        <v>0</v>
      </c>
      <c r="BH1029" s="232">
        <f>IF(N1029="sníž. přenesená",J1029,0)</f>
        <v>0</v>
      </c>
      <c r="BI1029" s="232">
        <f>IF(N1029="nulová",J1029,0)</f>
        <v>0</v>
      </c>
      <c r="BJ1029" s="19" t="s">
        <v>89</v>
      </c>
      <c r="BK1029" s="232">
        <f>ROUND(I1029*H1029,2)</f>
        <v>0</v>
      </c>
      <c r="BL1029" s="19" t="s">
        <v>146</v>
      </c>
      <c r="BM1029" s="231" t="s">
        <v>1531</v>
      </c>
    </row>
    <row r="1030" s="13" customFormat="1">
      <c r="A1030" s="13"/>
      <c r="B1030" s="233"/>
      <c r="C1030" s="234"/>
      <c r="D1030" s="235" t="s">
        <v>148</v>
      </c>
      <c r="E1030" s="236" t="s">
        <v>1</v>
      </c>
      <c r="F1030" s="237" t="s">
        <v>1446</v>
      </c>
      <c r="G1030" s="234"/>
      <c r="H1030" s="236" t="s">
        <v>1</v>
      </c>
      <c r="I1030" s="238"/>
      <c r="J1030" s="234"/>
      <c r="K1030" s="234"/>
      <c r="L1030" s="239"/>
      <c r="M1030" s="240"/>
      <c r="N1030" s="241"/>
      <c r="O1030" s="241"/>
      <c r="P1030" s="241"/>
      <c r="Q1030" s="241"/>
      <c r="R1030" s="241"/>
      <c r="S1030" s="241"/>
      <c r="T1030" s="242"/>
      <c r="U1030" s="13"/>
      <c r="V1030" s="13"/>
      <c r="W1030" s="13"/>
      <c r="X1030" s="13"/>
      <c r="Y1030" s="13"/>
      <c r="Z1030" s="13"/>
      <c r="AA1030" s="13"/>
      <c r="AB1030" s="13"/>
      <c r="AC1030" s="13"/>
      <c r="AD1030" s="13"/>
      <c r="AE1030" s="13"/>
      <c r="AT1030" s="243" t="s">
        <v>148</v>
      </c>
      <c r="AU1030" s="243" t="s">
        <v>91</v>
      </c>
      <c r="AV1030" s="13" t="s">
        <v>89</v>
      </c>
      <c r="AW1030" s="13" t="s">
        <v>36</v>
      </c>
      <c r="AX1030" s="13" t="s">
        <v>81</v>
      </c>
      <c r="AY1030" s="243" t="s">
        <v>139</v>
      </c>
    </row>
    <row r="1031" s="14" customFormat="1">
      <c r="A1031" s="14"/>
      <c r="B1031" s="244"/>
      <c r="C1031" s="245"/>
      <c r="D1031" s="235" t="s">
        <v>148</v>
      </c>
      <c r="E1031" s="246" t="s">
        <v>1</v>
      </c>
      <c r="F1031" s="247" t="s">
        <v>1532</v>
      </c>
      <c r="G1031" s="245"/>
      <c r="H1031" s="248">
        <v>1.01</v>
      </c>
      <c r="I1031" s="249"/>
      <c r="J1031" s="245"/>
      <c r="K1031" s="245"/>
      <c r="L1031" s="250"/>
      <c r="M1031" s="251"/>
      <c r="N1031" s="252"/>
      <c r="O1031" s="252"/>
      <c r="P1031" s="252"/>
      <c r="Q1031" s="252"/>
      <c r="R1031" s="252"/>
      <c r="S1031" s="252"/>
      <c r="T1031" s="253"/>
      <c r="U1031" s="14"/>
      <c r="V1031" s="14"/>
      <c r="W1031" s="14"/>
      <c r="X1031" s="14"/>
      <c r="Y1031" s="14"/>
      <c r="Z1031" s="14"/>
      <c r="AA1031" s="14"/>
      <c r="AB1031" s="14"/>
      <c r="AC1031" s="14"/>
      <c r="AD1031" s="14"/>
      <c r="AE1031" s="14"/>
      <c r="AT1031" s="254" t="s">
        <v>148</v>
      </c>
      <c r="AU1031" s="254" t="s">
        <v>91</v>
      </c>
      <c r="AV1031" s="14" t="s">
        <v>91</v>
      </c>
      <c r="AW1031" s="14" t="s">
        <v>36</v>
      </c>
      <c r="AX1031" s="14" t="s">
        <v>81</v>
      </c>
      <c r="AY1031" s="254" t="s">
        <v>139</v>
      </c>
    </row>
    <row r="1032" s="14" customFormat="1">
      <c r="A1032" s="14"/>
      <c r="B1032" s="244"/>
      <c r="C1032" s="245"/>
      <c r="D1032" s="235" t="s">
        <v>148</v>
      </c>
      <c r="E1032" s="246" t="s">
        <v>1</v>
      </c>
      <c r="F1032" s="247" t="s">
        <v>1533</v>
      </c>
      <c r="G1032" s="245"/>
      <c r="H1032" s="248">
        <v>1.01</v>
      </c>
      <c r="I1032" s="249"/>
      <c r="J1032" s="245"/>
      <c r="K1032" s="245"/>
      <c r="L1032" s="250"/>
      <c r="M1032" s="251"/>
      <c r="N1032" s="252"/>
      <c r="O1032" s="252"/>
      <c r="P1032" s="252"/>
      <c r="Q1032" s="252"/>
      <c r="R1032" s="252"/>
      <c r="S1032" s="252"/>
      <c r="T1032" s="253"/>
      <c r="U1032" s="14"/>
      <c r="V1032" s="14"/>
      <c r="W1032" s="14"/>
      <c r="X1032" s="14"/>
      <c r="Y1032" s="14"/>
      <c r="Z1032" s="14"/>
      <c r="AA1032" s="14"/>
      <c r="AB1032" s="14"/>
      <c r="AC1032" s="14"/>
      <c r="AD1032" s="14"/>
      <c r="AE1032" s="14"/>
      <c r="AT1032" s="254" t="s">
        <v>148</v>
      </c>
      <c r="AU1032" s="254" t="s">
        <v>91</v>
      </c>
      <c r="AV1032" s="14" t="s">
        <v>91</v>
      </c>
      <c r="AW1032" s="14" t="s">
        <v>36</v>
      </c>
      <c r="AX1032" s="14" t="s">
        <v>81</v>
      </c>
      <c r="AY1032" s="254" t="s">
        <v>139</v>
      </c>
    </row>
    <row r="1033" s="14" customFormat="1">
      <c r="A1033" s="14"/>
      <c r="B1033" s="244"/>
      <c r="C1033" s="245"/>
      <c r="D1033" s="235" t="s">
        <v>148</v>
      </c>
      <c r="E1033" s="246" t="s">
        <v>1</v>
      </c>
      <c r="F1033" s="247" t="s">
        <v>1534</v>
      </c>
      <c r="G1033" s="245"/>
      <c r="H1033" s="248">
        <v>1.01</v>
      </c>
      <c r="I1033" s="249"/>
      <c r="J1033" s="245"/>
      <c r="K1033" s="245"/>
      <c r="L1033" s="250"/>
      <c r="M1033" s="251"/>
      <c r="N1033" s="252"/>
      <c r="O1033" s="252"/>
      <c r="P1033" s="252"/>
      <c r="Q1033" s="252"/>
      <c r="R1033" s="252"/>
      <c r="S1033" s="252"/>
      <c r="T1033" s="253"/>
      <c r="U1033" s="14"/>
      <c r="V1033" s="14"/>
      <c r="W1033" s="14"/>
      <c r="X1033" s="14"/>
      <c r="Y1033" s="14"/>
      <c r="Z1033" s="14"/>
      <c r="AA1033" s="14"/>
      <c r="AB1033" s="14"/>
      <c r="AC1033" s="14"/>
      <c r="AD1033" s="14"/>
      <c r="AE1033" s="14"/>
      <c r="AT1033" s="254" t="s">
        <v>148</v>
      </c>
      <c r="AU1033" s="254" t="s">
        <v>91</v>
      </c>
      <c r="AV1033" s="14" t="s">
        <v>91</v>
      </c>
      <c r="AW1033" s="14" t="s">
        <v>36</v>
      </c>
      <c r="AX1033" s="14" t="s">
        <v>81</v>
      </c>
      <c r="AY1033" s="254" t="s">
        <v>139</v>
      </c>
    </row>
    <row r="1034" s="14" customFormat="1">
      <c r="A1034" s="14"/>
      <c r="B1034" s="244"/>
      <c r="C1034" s="245"/>
      <c r="D1034" s="235" t="s">
        <v>148</v>
      </c>
      <c r="E1034" s="246" t="s">
        <v>1</v>
      </c>
      <c r="F1034" s="247" t="s">
        <v>1535</v>
      </c>
      <c r="G1034" s="245"/>
      <c r="H1034" s="248">
        <v>1.01</v>
      </c>
      <c r="I1034" s="249"/>
      <c r="J1034" s="245"/>
      <c r="K1034" s="245"/>
      <c r="L1034" s="250"/>
      <c r="M1034" s="251"/>
      <c r="N1034" s="252"/>
      <c r="O1034" s="252"/>
      <c r="P1034" s="252"/>
      <c r="Q1034" s="252"/>
      <c r="R1034" s="252"/>
      <c r="S1034" s="252"/>
      <c r="T1034" s="253"/>
      <c r="U1034" s="14"/>
      <c r="V1034" s="14"/>
      <c r="W1034" s="14"/>
      <c r="X1034" s="14"/>
      <c r="Y1034" s="14"/>
      <c r="Z1034" s="14"/>
      <c r="AA1034" s="14"/>
      <c r="AB1034" s="14"/>
      <c r="AC1034" s="14"/>
      <c r="AD1034" s="14"/>
      <c r="AE1034" s="14"/>
      <c r="AT1034" s="254" t="s">
        <v>148</v>
      </c>
      <c r="AU1034" s="254" t="s">
        <v>91</v>
      </c>
      <c r="AV1034" s="14" t="s">
        <v>91</v>
      </c>
      <c r="AW1034" s="14" t="s">
        <v>36</v>
      </c>
      <c r="AX1034" s="14" t="s">
        <v>81</v>
      </c>
      <c r="AY1034" s="254" t="s">
        <v>139</v>
      </c>
    </row>
    <row r="1035" s="15" customFormat="1">
      <c r="A1035" s="15"/>
      <c r="B1035" s="255"/>
      <c r="C1035" s="256"/>
      <c r="D1035" s="235" t="s">
        <v>148</v>
      </c>
      <c r="E1035" s="257" t="s">
        <v>1</v>
      </c>
      <c r="F1035" s="258" t="s">
        <v>151</v>
      </c>
      <c r="G1035" s="256"/>
      <c r="H1035" s="259">
        <v>4.04</v>
      </c>
      <c r="I1035" s="260"/>
      <c r="J1035" s="256"/>
      <c r="K1035" s="256"/>
      <c r="L1035" s="261"/>
      <c r="M1035" s="262"/>
      <c r="N1035" s="263"/>
      <c r="O1035" s="263"/>
      <c r="P1035" s="263"/>
      <c r="Q1035" s="263"/>
      <c r="R1035" s="263"/>
      <c r="S1035" s="263"/>
      <c r="T1035" s="264"/>
      <c r="U1035" s="15"/>
      <c r="V1035" s="15"/>
      <c r="W1035" s="15"/>
      <c r="X1035" s="15"/>
      <c r="Y1035" s="15"/>
      <c r="Z1035" s="15"/>
      <c r="AA1035" s="15"/>
      <c r="AB1035" s="15"/>
      <c r="AC1035" s="15"/>
      <c r="AD1035" s="15"/>
      <c r="AE1035" s="15"/>
      <c r="AT1035" s="265" t="s">
        <v>148</v>
      </c>
      <c r="AU1035" s="265" t="s">
        <v>91</v>
      </c>
      <c r="AV1035" s="15" t="s">
        <v>146</v>
      </c>
      <c r="AW1035" s="15" t="s">
        <v>36</v>
      </c>
      <c r="AX1035" s="15" t="s">
        <v>89</v>
      </c>
      <c r="AY1035" s="265" t="s">
        <v>139</v>
      </c>
    </row>
    <row r="1036" s="2" customFormat="1" ht="24.15" customHeight="1">
      <c r="A1036" s="40"/>
      <c r="B1036" s="41"/>
      <c r="C1036" s="220" t="s">
        <v>802</v>
      </c>
      <c r="D1036" s="220" t="s">
        <v>141</v>
      </c>
      <c r="E1036" s="221" t="s">
        <v>1536</v>
      </c>
      <c r="F1036" s="222" t="s">
        <v>1537</v>
      </c>
      <c r="G1036" s="223" t="s">
        <v>498</v>
      </c>
      <c r="H1036" s="224">
        <v>1</v>
      </c>
      <c r="I1036" s="225"/>
      <c r="J1036" s="226">
        <f>ROUND(I1036*H1036,2)</f>
        <v>0</v>
      </c>
      <c r="K1036" s="222" t="s">
        <v>145</v>
      </c>
      <c r="L1036" s="46"/>
      <c r="M1036" s="227" t="s">
        <v>1</v>
      </c>
      <c r="N1036" s="228" t="s">
        <v>46</v>
      </c>
      <c r="O1036" s="93"/>
      <c r="P1036" s="229">
        <f>O1036*H1036</f>
        <v>0</v>
      </c>
      <c r="Q1036" s="229">
        <v>0.00060999999999999997</v>
      </c>
      <c r="R1036" s="229">
        <f>Q1036*H1036</f>
        <v>0.00060999999999999997</v>
      </c>
      <c r="S1036" s="229">
        <v>0</v>
      </c>
      <c r="T1036" s="230">
        <f>S1036*H1036</f>
        <v>0</v>
      </c>
      <c r="U1036" s="40"/>
      <c r="V1036" s="40"/>
      <c r="W1036" s="40"/>
      <c r="X1036" s="40"/>
      <c r="Y1036" s="40"/>
      <c r="Z1036" s="40"/>
      <c r="AA1036" s="40"/>
      <c r="AB1036" s="40"/>
      <c r="AC1036" s="40"/>
      <c r="AD1036" s="40"/>
      <c r="AE1036" s="40"/>
      <c r="AR1036" s="231" t="s">
        <v>146</v>
      </c>
      <c r="AT1036" s="231" t="s">
        <v>141</v>
      </c>
      <c r="AU1036" s="231" t="s">
        <v>91</v>
      </c>
      <c r="AY1036" s="19" t="s">
        <v>139</v>
      </c>
      <c r="BE1036" s="232">
        <f>IF(N1036="základní",J1036,0)</f>
        <v>0</v>
      </c>
      <c r="BF1036" s="232">
        <f>IF(N1036="snížená",J1036,0)</f>
        <v>0</v>
      </c>
      <c r="BG1036" s="232">
        <f>IF(N1036="zákl. přenesená",J1036,0)</f>
        <v>0</v>
      </c>
      <c r="BH1036" s="232">
        <f>IF(N1036="sníž. přenesená",J1036,0)</f>
        <v>0</v>
      </c>
      <c r="BI1036" s="232">
        <f>IF(N1036="nulová",J1036,0)</f>
        <v>0</v>
      </c>
      <c r="BJ1036" s="19" t="s">
        <v>89</v>
      </c>
      <c r="BK1036" s="232">
        <f>ROUND(I1036*H1036,2)</f>
        <v>0</v>
      </c>
      <c r="BL1036" s="19" t="s">
        <v>146</v>
      </c>
      <c r="BM1036" s="231" t="s">
        <v>1538</v>
      </c>
    </row>
    <row r="1037" s="13" customFormat="1">
      <c r="A1037" s="13"/>
      <c r="B1037" s="233"/>
      <c r="C1037" s="234"/>
      <c r="D1037" s="235" t="s">
        <v>148</v>
      </c>
      <c r="E1037" s="236" t="s">
        <v>1</v>
      </c>
      <c r="F1037" s="237" t="s">
        <v>1446</v>
      </c>
      <c r="G1037" s="234"/>
      <c r="H1037" s="236" t="s">
        <v>1</v>
      </c>
      <c r="I1037" s="238"/>
      <c r="J1037" s="234"/>
      <c r="K1037" s="234"/>
      <c r="L1037" s="239"/>
      <c r="M1037" s="240"/>
      <c r="N1037" s="241"/>
      <c r="O1037" s="241"/>
      <c r="P1037" s="241"/>
      <c r="Q1037" s="241"/>
      <c r="R1037" s="241"/>
      <c r="S1037" s="241"/>
      <c r="T1037" s="242"/>
      <c r="U1037" s="13"/>
      <c r="V1037" s="13"/>
      <c r="W1037" s="13"/>
      <c r="X1037" s="13"/>
      <c r="Y1037" s="13"/>
      <c r="Z1037" s="13"/>
      <c r="AA1037" s="13"/>
      <c r="AB1037" s="13"/>
      <c r="AC1037" s="13"/>
      <c r="AD1037" s="13"/>
      <c r="AE1037" s="13"/>
      <c r="AT1037" s="243" t="s">
        <v>148</v>
      </c>
      <c r="AU1037" s="243" t="s">
        <v>91</v>
      </c>
      <c r="AV1037" s="13" t="s">
        <v>89</v>
      </c>
      <c r="AW1037" s="13" t="s">
        <v>36</v>
      </c>
      <c r="AX1037" s="13" t="s">
        <v>81</v>
      </c>
      <c r="AY1037" s="243" t="s">
        <v>139</v>
      </c>
    </row>
    <row r="1038" s="14" customFormat="1">
      <c r="A1038" s="14"/>
      <c r="B1038" s="244"/>
      <c r="C1038" s="245"/>
      <c r="D1038" s="235" t="s">
        <v>148</v>
      </c>
      <c r="E1038" s="246" t="s">
        <v>1</v>
      </c>
      <c r="F1038" s="247" t="s">
        <v>1539</v>
      </c>
      <c r="G1038" s="245"/>
      <c r="H1038" s="248">
        <v>1</v>
      </c>
      <c r="I1038" s="249"/>
      <c r="J1038" s="245"/>
      <c r="K1038" s="245"/>
      <c r="L1038" s="250"/>
      <c r="M1038" s="251"/>
      <c r="N1038" s="252"/>
      <c r="O1038" s="252"/>
      <c r="P1038" s="252"/>
      <c r="Q1038" s="252"/>
      <c r="R1038" s="252"/>
      <c r="S1038" s="252"/>
      <c r="T1038" s="253"/>
      <c r="U1038" s="14"/>
      <c r="V1038" s="14"/>
      <c r="W1038" s="14"/>
      <c r="X1038" s="14"/>
      <c r="Y1038" s="14"/>
      <c r="Z1038" s="14"/>
      <c r="AA1038" s="14"/>
      <c r="AB1038" s="14"/>
      <c r="AC1038" s="14"/>
      <c r="AD1038" s="14"/>
      <c r="AE1038" s="14"/>
      <c r="AT1038" s="254" t="s">
        <v>148</v>
      </c>
      <c r="AU1038" s="254" t="s">
        <v>91</v>
      </c>
      <c r="AV1038" s="14" t="s">
        <v>91</v>
      </c>
      <c r="AW1038" s="14" t="s">
        <v>36</v>
      </c>
      <c r="AX1038" s="14" t="s">
        <v>81</v>
      </c>
      <c r="AY1038" s="254" t="s">
        <v>139</v>
      </c>
    </row>
    <row r="1039" s="15" customFormat="1">
      <c r="A1039" s="15"/>
      <c r="B1039" s="255"/>
      <c r="C1039" s="256"/>
      <c r="D1039" s="235" t="s">
        <v>148</v>
      </c>
      <c r="E1039" s="257" t="s">
        <v>1</v>
      </c>
      <c r="F1039" s="258" t="s">
        <v>151</v>
      </c>
      <c r="G1039" s="256"/>
      <c r="H1039" s="259">
        <v>1</v>
      </c>
      <c r="I1039" s="260"/>
      <c r="J1039" s="256"/>
      <c r="K1039" s="256"/>
      <c r="L1039" s="261"/>
      <c r="M1039" s="262"/>
      <c r="N1039" s="263"/>
      <c r="O1039" s="263"/>
      <c r="P1039" s="263"/>
      <c r="Q1039" s="263"/>
      <c r="R1039" s="263"/>
      <c r="S1039" s="263"/>
      <c r="T1039" s="264"/>
      <c r="U1039" s="15"/>
      <c r="V1039" s="15"/>
      <c r="W1039" s="15"/>
      <c r="X1039" s="15"/>
      <c r="Y1039" s="15"/>
      <c r="Z1039" s="15"/>
      <c r="AA1039" s="15"/>
      <c r="AB1039" s="15"/>
      <c r="AC1039" s="15"/>
      <c r="AD1039" s="15"/>
      <c r="AE1039" s="15"/>
      <c r="AT1039" s="265" t="s">
        <v>148</v>
      </c>
      <c r="AU1039" s="265" t="s">
        <v>91</v>
      </c>
      <c r="AV1039" s="15" t="s">
        <v>146</v>
      </c>
      <c r="AW1039" s="15" t="s">
        <v>36</v>
      </c>
      <c r="AX1039" s="15" t="s">
        <v>89</v>
      </c>
      <c r="AY1039" s="265" t="s">
        <v>139</v>
      </c>
    </row>
    <row r="1040" s="2" customFormat="1" ht="24.15" customHeight="1">
      <c r="A1040" s="40"/>
      <c r="B1040" s="41"/>
      <c r="C1040" s="281" t="s">
        <v>806</v>
      </c>
      <c r="D1040" s="281" t="s">
        <v>317</v>
      </c>
      <c r="E1040" s="282" t="s">
        <v>1540</v>
      </c>
      <c r="F1040" s="283" t="s">
        <v>1541</v>
      </c>
      <c r="G1040" s="284" t="s">
        <v>498</v>
      </c>
      <c r="H1040" s="285">
        <v>1.01</v>
      </c>
      <c r="I1040" s="286"/>
      <c r="J1040" s="287">
        <f>ROUND(I1040*H1040,2)</f>
        <v>0</v>
      </c>
      <c r="K1040" s="283" t="s">
        <v>145</v>
      </c>
      <c r="L1040" s="288"/>
      <c r="M1040" s="289" t="s">
        <v>1</v>
      </c>
      <c r="N1040" s="290" t="s">
        <v>46</v>
      </c>
      <c r="O1040" s="93"/>
      <c r="P1040" s="229">
        <f>O1040*H1040</f>
        <v>0</v>
      </c>
      <c r="Q1040" s="229">
        <v>0.0045500000000000002</v>
      </c>
      <c r="R1040" s="229">
        <f>Q1040*H1040</f>
        <v>0.0045955000000000006</v>
      </c>
      <c r="S1040" s="229">
        <v>0</v>
      </c>
      <c r="T1040" s="230">
        <f>S1040*H1040</f>
        <v>0</v>
      </c>
      <c r="U1040" s="40"/>
      <c r="V1040" s="40"/>
      <c r="W1040" s="40"/>
      <c r="X1040" s="40"/>
      <c r="Y1040" s="40"/>
      <c r="Z1040" s="40"/>
      <c r="AA1040" s="40"/>
      <c r="AB1040" s="40"/>
      <c r="AC1040" s="40"/>
      <c r="AD1040" s="40"/>
      <c r="AE1040" s="40"/>
      <c r="AR1040" s="231" t="s">
        <v>200</v>
      </c>
      <c r="AT1040" s="231" t="s">
        <v>317</v>
      </c>
      <c r="AU1040" s="231" t="s">
        <v>91</v>
      </c>
      <c r="AY1040" s="19" t="s">
        <v>139</v>
      </c>
      <c r="BE1040" s="232">
        <f>IF(N1040="základní",J1040,0)</f>
        <v>0</v>
      </c>
      <c r="BF1040" s="232">
        <f>IF(N1040="snížená",J1040,0)</f>
        <v>0</v>
      </c>
      <c r="BG1040" s="232">
        <f>IF(N1040="zákl. přenesená",J1040,0)</f>
        <v>0</v>
      </c>
      <c r="BH1040" s="232">
        <f>IF(N1040="sníž. přenesená",J1040,0)</f>
        <v>0</v>
      </c>
      <c r="BI1040" s="232">
        <f>IF(N1040="nulová",J1040,0)</f>
        <v>0</v>
      </c>
      <c r="BJ1040" s="19" t="s">
        <v>89</v>
      </c>
      <c r="BK1040" s="232">
        <f>ROUND(I1040*H1040,2)</f>
        <v>0</v>
      </c>
      <c r="BL1040" s="19" t="s">
        <v>146</v>
      </c>
      <c r="BM1040" s="231" t="s">
        <v>1542</v>
      </c>
    </row>
    <row r="1041" s="13" customFormat="1">
      <c r="A1041" s="13"/>
      <c r="B1041" s="233"/>
      <c r="C1041" s="234"/>
      <c r="D1041" s="235" t="s">
        <v>148</v>
      </c>
      <c r="E1041" s="236" t="s">
        <v>1</v>
      </c>
      <c r="F1041" s="237" t="s">
        <v>1446</v>
      </c>
      <c r="G1041" s="234"/>
      <c r="H1041" s="236" t="s">
        <v>1</v>
      </c>
      <c r="I1041" s="238"/>
      <c r="J1041" s="234"/>
      <c r="K1041" s="234"/>
      <c r="L1041" s="239"/>
      <c r="M1041" s="240"/>
      <c r="N1041" s="241"/>
      <c r="O1041" s="241"/>
      <c r="P1041" s="241"/>
      <c r="Q1041" s="241"/>
      <c r="R1041" s="241"/>
      <c r="S1041" s="241"/>
      <c r="T1041" s="242"/>
      <c r="U1041" s="13"/>
      <c r="V1041" s="13"/>
      <c r="W1041" s="13"/>
      <c r="X1041" s="13"/>
      <c r="Y1041" s="13"/>
      <c r="Z1041" s="13"/>
      <c r="AA1041" s="13"/>
      <c r="AB1041" s="13"/>
      <c r="AC1041" s="13"/>
      <c r="AD1041" s="13"/>
      <c r="AE1041" s="13"/>
      <c r="AT1041" s="243" t="s">
        <v>148</v>
      </c>
      <c r="AU1041" s="243" t="s">
        <v>91</v>
      </c>
      <c r="AV1041" s="13" t="s">
        <v>89</v>
      </c>
      <c r="AW1041" s="13" t="s">
        <v>36</v>
      </c>
      <c r="AX1041" s="13" t="s">
        <v>81</v>
      </c>
      <c r="AY1041" s="243" t="s">
        <v>139</v>
      </c>
    </row>
    <row r="1042" s="14" customFormat="1">
      <c r="A1042" s="14"/>
      <c r="B1042" s="244"/>
      <c r="C1042" s="245"/>
      <c r="D1042" s="235" t="s">
        <v>148</v>
      </c>
      <c r="E1042" s="246" t="s">
        <v>1</v>
      </c>
      <c r="F1042" s="247" t="s">
        <v>1543</v>
      </c>
      <c r="G1042" s="245"/>
      <c r="H1042" s="248">
        <v>1.01</v>
      </c>
      <c r="I1042" s="249"/>
      <c r="J1042" s="245"/>
      <c r="K1042" s="245"/>
      <c r="L1042" s="250"/>
      <c r="M1042" s="251"/>
      <c r="N1042" s="252"/>
      <c r="O1042" s="252"/>
      <c r="P1042" s="252"/>
      <c r="Q1042" s="252"/>
      <c r="R1042" s="252"/>
      <c r="S1042" s="252"/>
      <c r="T1042" s="253"/>
      <c r="U1042" s="14"/>
      <c r="V1042" s="14"/>
      <c r="W1042" s="14"/>
      <c r="X1042" s="14"/>
      <c r="Y1042" s="14"/>
      <c r="Z1042" s="14"/>
      <c r="AA1042" s="14"/>
      <c r="AB1042" s="14"/>
      <c r="AC1042" s="14"/>
      <c r="AD1042" s="14"/>
      <c r="AE1042" s="14"/>
      <c r="AT1042" s="254" t="s">
        <v>148</v>
      </c>
      <c r="AU1042" s="254" t="s">
        <v>91</v>
      </c>
      <c r="AV1042" s="14" t="s">
        <v>91</v>
      </c>
      <c r="AW1042" s="14" t="s">
        <v>36</v>
      </c>
      <c r="AX1042" s="14" t="s">
        <v>81</v>
      </c>
      <c r="AY1042" s="254" t="s">
        <v>139</v>
      </c>
    </row>
    <row r="1043" s="15" customFormat="1">
      <c r="A1043" s="15"/>
      <c r="B1043" s="255"/>
      <c r="C1043" s="256"/>
      <c r="D1043" s="235" t="s">
        <v>148</v>
      </c>
      <c r="E1043" s="257" t="s">
        <v>1</v>
      </c>
      <c r="F1043" s="258" t="s">
        <v>151</v>
      </c>
      <c r="G1043" s="256"/>
      <c r="H1043" s="259">
        <v>1.01</v>
      </c>
      <c r="I1043" s="260"/>
      <c r="J1043" s="256"/>
      <c r="K1043" s="256"/>
      <c r="L1043" s="261"/>
      <c r="M1043" s="262"/>
      <c r="N1043" s="263"/>
      <c r="O1043" s="263"/>
      <c r="P1043" s="263"/>
      <c r="Q1043" s="263"/>
      <c r="R1043" s="263"/>
      <c r="S1043" s="263"/>
      <c r="T1043" s="264"/>
      <c r="U1043" s="15"/>
      <c r="V1043" s="15"/>
      <c r="W1043" s="15"/>
      <c r="X1043" s="15"/>
      <c r="Y1043" s="15"/>
      <c r="Z1043" s="15"/>
      <c r="AA1043" s="15"/>
      <c r="AB1043" s="15"/>
      <c r="AC1043" s="15"/>
      <c r="AD1043" s="15"/>
      <c r="AE1043" s="15"/>
      <c r="AT1043" s="265" t="s">
        <v>148</v>
      </c>
      <c r="AU1043" s="265" t="s">
        <v>91</v>
      </c>
      <c r="AV1043" s="15" t="s">
        <v>146</v>
      </c>
      <c r="AW1043" s="15" t="s">
        <v>36</v>
      </c>
      <c r="AX1043" s="15" t="s">
        <v>89</v>
      </c>
      <c r="AY1043" s="265" t="s">
        <v>139</v>
      </c>
    </row>
    <row r="1044" s="2" customFormat="1" ht="24.15" customHeight="1">
      <c r="A1044" s="40"/>
      <c r="B1044" s="41"/>
      <c r="C1044" s="281" t="s">
        <v>819</v>
      </c>
      <c r="D1044" s="281" t="s">
        <v>317</v>
      </c>
      <c r="E1044" s="282" t="s">
        <v>1544</v>
      </c>
      <c r="F1044" s="283" t="s">
        <v>1545</v>
      </c>
      <c r="G1044" s="284" t="s">
        <v>498</v>
      </c>
      <c r="H1044" s="285">
        <v>7</v>
      </c>
      <c r="I1044" s="286"/>
      <c r="J1044" s="287">
        <f>ROUND(I1044*H1044,2)</f>
        <v>0</v>
      </c>
      <c r="K1044" s="283" t="s">
        <v>145</v>
      </c>
      <c r="L1044" s="288"/>
      <c r="M1044" s="289" t="s">
        <v>1</v>
      </c>
      <c r="N1044" s="290" t="s">
        <v>46</v>
      </c>
      <c r="O1044" s="93"/>
      <c r="P1044" s="229">
        <f>O1044*H1044</f>
        <v>0</v>
      </c>
      <c r="Q1044" s="229">
        <v>0.00316</v>
      </c>
      <c r="R1044" s="229">
        <f>Q1044*H1044</f>
        <v>0.022120000000000001</v>
      </c>
      <c r="S1044" s="229">
        <v>0</v>
      </c>
      <c r="T1044" s="230">
        <f>S1044*H1044</f>
        <v>0</v>
      </c>
      <c r="U1044" s="40"/>
      <c r="V1044" s="40"/>
      <c r="W1044" s="40"/>
      <c r="X1044" s="40"/>
      <c r="Y1044" s="40"/>
      <c r="Z1044" s="40"/>
      <c r="AA1044" s="40"/>
      <c r="AB1044" s="40"/>
      <c r="AC1044" s="40"/>
      <c r="AD1044" s="40"/>
      <c r="AE1044" s="40"/>
      <c r="AR1044" s="231" t="s">
        <v>200</v>
      </c>
      <c r="AT1044" s="231" t="s">
        <v>317</v>
      </c>
      <c r="AU1044" s="231" t="s">
        <v>91</v>
      </c>
      <c r="AY1044" s="19" t="s">
        <v>139</v>
      </c>
      <c r="BE1044" s="232">
        <f>IF(N1044="základní",J1044,0)</f>
        <v>0</v>
      </c>
      <c r="BF1044" s="232">
        <f>IF(N1044="snížená",J1044,0)</f>
        <v>0</v>
      </c>
      <c r="BG1044" s="232">
        <f>IF(N1044="zákl. přenesená",J1044,0)</f>
        <v>0</v>
      </c>
      <c r="BH1044" s="232">
        <f>IF(N1044="sníž. přenesená",J1044,0)</f>
        <v>0</v>
      </c>
      <c r="BI1044" s="232">
        <f>IF(N1044="nulová",J1044,0)</f>
        <v>0</v>
      </c>
      <c r="BJ1044" s="19" t="s">
        <v>89</v>
      </c>
      <c r="BK1044" s="232">
        <f>ROUND(I1044*H1044,2)</f>
        <v>0</v>
      </c>
      <c r="BL1044" s="19" t="s">
        <v>146</v>
      </c>
      <c r="BM1044" s="231" t="s">
        <v>1546</v>
      </c>
    </row>
    <row r="1045" s="13" customFormat="1">
      <c r="A1045" s="13"/>
      <c r="B1045" s="233"/>
      <c r="C1045" s="234"/>
      <c r="D1045" s="235" t="s">
        <v>148</v>
      </c>
      <c r="E1045" s="236" t="s">
        <v>1</v>
      </c>
      <c r="F1045" s="237" t="s">
        <v>1446</v>
      </c>
      <c r="G1045" s="234"/>
      <c r="H1045" s="236" t="s">
        <v>1</v>
      </c>
      <c r="I1045" s="238"/>
      <c r="J1045" s="234"/>
      <c r="K1045" s="234"/>
      <c r="L1045" s="239"/>
      <c r="M1045" s="240"/>
      <c r="N1045" s="241"/>
      <c r="O1045" s="241"/>
      <c r="P1045" s="241"/>
      <c r="Q1045" s="241"/>
      <c r="R1045" s="241"/>
      <c r="S1045" s="241"/>
      <c r="T1045" s="242"/>
      <c r="U1045" s="13"/>
      <c r="V1045" s="13"/>
      <c r="W1045" s="13"/>
      <c r="X1045" s="13"/>
      <c r="Y1045" s="13"/>
      <c r="Z1045" s="13"/>
      <c r="AA1045" s="13"/>
      <c r="AB1045" s="13"/>
      <c r="AC1045" s="13"/>
      <c r="AD1045" s="13"/>
      <c r="AE1045" s="13"/>
      <c r="AT1045" s="243" t="s">
        <v>148</v>
      </c>
      <c r="AU1045" s="243" t="s">
        <v>91</v>
      </c>
      <c r="AV1045" s="13" t="s">
        <v>89</v>
      </c>
      <c r="AW1045" s="13" t="s">
        <v>36</v>
      </c>
      <c r="AX1045" s="13" t="s">
        <v>81</v>
      </c>
      <c r="AY1045" s="243" t="s">
        <v>139</v>
      </c>
    </row>
    <row r="1046" s="14" customFormat="1">
      <c r="A1046" s="14"/>
      <c r="B1046" s="244"/>
      <c r="C1046" s="245"/>
      <c r="D1046" s="235" t="s">
        <v>148</v>
      </c>
      <c r="E1046" s="246" t="s">
        <v>1</v>
      </c>
      <c r="F1046" s="247" t="s">
        <v>1547</v>
      </c>
      <c r="G1046" s="245"/>
      <c r="H1046" s="248">
        <v>1</v>
      </c>
      <c r="I1046" s="249"/>
      <c r="J1046" s="245"/>
      <c r="K1046" s="245"/>
      <c r="L1046" s="250"/>
      <c r="M1046" s="251"/>
      <c r="N1046" s="252"/>
      <c r="O1046" s="252"/>
      <c r="P1046" s="252"/>
      <c r="Q1046" s="252"/>
      <c r="R1046" s="252"/>
      <c r="S1046" s="252"/>
      <c r="T1046" s="253"/>
      <c r="U1046" s="14"/>
      <c r="V1046" s="14"/>
      <c r="W1046" s="14"/>
      <c r="X1046" s="14"/>
      <c r="Y1046" s="14"/>
      <c r="Z1046" s="14"/>
      <c r="AA1046" s="14"/>
      <c r="AB1046" s="14"/>
      <c r="AC1046" s="14"/>
      <c r="AD1046" s="14"/>
      <c r="AE1046" s="14"/>
      <c r="AT1046" s="254" t="s">
        <v>148</v>
      </c>
      <c r="AU1046" s="254" t="s">
        <v>91</v>
      </c>
      <c r="AV1046" s="14" t="s">
        <v>91</v>
      </c>
      <c r="AW1046" s="14" t="s">
        <v>36</v>
      </c>
      <c r="AX1046" s="14" t="s">
        <v>81</v>
      </c>
      <c r="AY1046" s="254" t="s">
        <v>139</v>
      </c>
    </row>
    <row r="1047" s="14" customFormat="1">
      <c r="A1047" s="14"/>
      <c r="B1047" s="244"/>
      <c r="C1047" s="245"/>
      <c r="D1047" s="235" t="s">
        <v>148</v>
      </c>
      <c r="E1047" s="246" t="s">
        <v>1</v>
      </c>
      <c r="F1047" s="247" t="s">
        <v>1548</v>
      </c>
      <c r="G1047" s="245"/>
      <c r="H1047" s="248">
        <v>1</v>
      </c>
      <c r="I1047" s="249"/>
      <c r="J1047" s="245"/>
      <c r="K1047" s="245"/>
      <c r="L1047" s="250"/>
      <c r="M1047" s="251"/>
      <c r="N1047" s="252"/>
      <c r="O1047" s="252"/>
      <c r="P1047" s="252"/>
      <c r="Q1047" s="252"/>
      <c r="R1047" s="252"/>
      <c r="S1047" s="252"/>
      <c r="T1047" s="253"/>
      <c r="U1047" s="14"/>
      <c r="V1047" s="14"/>
      <c r="W1047" s="14"/>
      <c r="X1047" s="14"/>
      <c r="Y1047" s="14"/>
      <c r="Z1047" s="14"/>
      <c r="AA1047" s="14"/>
      <c r="AB1047" s="14"/>
      <c r="AC1047" s="14"/>
      <c r="AD1047" s="14"/>
      <c r="AE1047" s="14"/>
      <c r="AT1047" s="254" t="s">
        <v>148</v>
      </c>
      <c r="AU1047" s="254" t="s">
        <v>91</v>
      </c>
      <c r="AV1047" s="14" t="s">
        <v>91</v>
      </c>
      <c r="AW1047" s="14" t="s">
        <v>36</v>
      </c>
      <c r="AX1047" s="14" t="s">
        <v>81</v>
      </c>
      <c r="AY1047" s="254" t="s">
        <v>139</v>
      </c>
    </row>
    <row r="1048" s="14" customFormat="1">
      <c r="A1048" s="14"/>
      <c r="B1048" s="244"/>
      <c r="C1048" s="245"/>
      <c r="D1048" s="235" t="s">
        <v>148</v>
      </c>
      <c r="E1048" s="246" t="s">
        <v>1</v>
      </c>
      <c r="F1048" s="247" t="s">
        <v>1549</v>
      </c>
      <c r="G1048" s="245"/>
      <c r="H1048" s="248">
        <v>1</v>
      </c>
      <c r="I1048" s="249"/>
      <c r="J1048" s="245"/>
      <c r="K1048" s="245"/>
      <c r="L1048" s="250"/>
      <c r="M1048" s="251"/>
      <c r="N1048" s="252"/>
      <c r="O1048" s="252"/>
      <c r="P1048" s="252"/>
      <c r="Q1048" s="252"/>
      <c r="R1048" s="252"/>
      <c r="S1048" s="252"/>
      <c r="T1048" s="253"/>
      <c r="U1048" s="14"/>
      <c r="V1048" s="14"/>
      <c r="W1048" s="14"/>
      <c r="X1048" s="14"/>
      <c r="Y1048" s="14"/>
      <c r="Z1048" s="14"/>
      <c r="AA1048" s="14"/>
      <c r="AB1048" s="14"/>
      <c r="AC1048" s="14"/>
      <c r="AD1048" s="14"/>
      <c r="AE1048" s="14"/>
      <c r="AT1048" s="254" t="s">
        <v>148</v>
      </c>
      <c r="AU1048" s="254" t="s">
        <v>91</v>
      </c>
      <c r="AV1048" s="14" t="s">
        <v>91</v>
      </c>
      <c r="AW1048" s="14" t="s">
        <v>36</v>
      </c>
      <c r="AX1048" s="14" t="s">
        <v>81</v>
      </c>
      <c r="AY1048" s="254" t="s">
        <v>139</v>
      </c>
    </row>
    <row r="1049" s="14" customFormat="1">
      <c r="A1049" s="14"/>
      <c r="B1049" s="244"/>
      <c r="C1049" s="245"/>
      <c r="D1049" s="235" t="s">
        <v>148</v>
      </c>
      <c r="E1049" s="246" t="s">
        <v>1</v>
      </c>
      <c r="F1049" s="247" t="s">
        <v>1458</v>
      </c>
      <c r="G1049" s="245"/>
      <c r="H1049" s="248">
        <v>1</v>
      </c>
      <c r="I1049" s="249"/>
      <c r="J1049" s="245"/>
      <c r="K1049" s="245"/>
      <c r="L1049" s="250"/>
      <c r="M1049" s="251"/>
      <c r="N1049" s="252"/>
      <c r="O1049" s="252"/>
      <c r="P1049" s="252"/>
      <c r="Q1049" s="252"/>
      <c r="R1049" s="252"/>
      <c r="S1049" s="252"/>
      <c r="T1049" s="253"/>
      <c r="U1049" s="14"/>
      <c r="V1049" s="14"/>
      <c r="W1049" s="14"/>
      <c r="X1049" s="14"/>
      <c r="Y1049" s="14"/>
      <c r="Z1049" s="14"/>
      <c r="AA1049" s="14"/>
      <c r="AB1049" s="14"/>
      <c r="AC1049" s="14"/>
      <c r="AD1049" s="14"/>
      <c r="AE1049" s="14"/>
      <c r="AT1049" s="254" t="s">
        <v>148</v>
      </c>
      <c r="AU1049" s="254" t="s">
        <v>91</v>
      </c>
      <c r="AV1049" s="14" t="s">
        <v>91</v>
      </c>
      <c r="AW1049" s="14" t="s">
        <v>36</v>
      </c>
      <c r="AX1049" s="14" t="s">
        <v>81</v>
      </c>
      <c r="AY1049" s="254" t="s">
        <v>139</v>
      </c>
    </row>
    <row r="1050" s="14" customFormat="1">
      <c r="A1050" s="14"/>
      <c r="B1050" s="244"/>
      <c r="C1050" s="245"/>
      <c r="D1050" s="235" t="s">
        <v>148</v>
      </c>
      <c r="E1050" s="246" t="s">
        <v>1</v>
      </c>
      <c r="F1050" s="247" t="s">
        <v>1459</v>
      </c>
      <c r="G1050" s="245"/>
      <c r="H1050" s="248">
        <v>1</v>
      </c>
      <c r="I1050" s="249"/>
      <c r="J1050" s="245"/>
      <c r="K1050" s="245"/>
      <c r="L1050" s="250"/>
      <c r="M1050" s="251"/>
      <c r="N1050" s="252"/>
      <c r="O1050" s="252"/>
      <c r="P1050" s="252"/>
      <c r="Q1050" s="252"/>
      <c r="R1050" s="252"/>
      <c r="S1050" s="252"/>
      <c r="T1050" s="253"/>
      <c r="U1050" s="14"/>
      <c r="V1050" s="14"/>
      <c r="W1050" s="14"/>
      <c r="X1050" s="14"/>
      <c r="Y1050" s="14"/>
      <c r="Z1050" s="14"/>
      <c r="AA1050" s="14"/>
      <c r="AB1050" s="14"/>
      <c r="AC1050" s="14"/>
      <c r="AD1050" s="14"/>
      <c r="AE1050" s="14"/>
      <c r="AT1050" s="254" t="s">
        <v>148</v>
      </c>
      <c r="AU1050" s="254" t="s">
        <v>91</v>
      </c>
      <c r="AV1050" s="14" t="s">
        <v>91</v>
      </c>
      <c r="AW1050" s="14" t="s">
        <v>36</v>
      </c>
      <c r="AX1050" s="14" t="s">
        <v>81</v>
      </c>
      <c r="AY1050" s="254" t="s">
        <v>139</v>
      </c>
    </row>
    <row r="1051" s="14" customFormat="1">
      <c r="A1051" s="14"/>
      <c r="B1051" s="244"/>
      <c r="C1051" s="245"/>
      <c r="D1051" s="235" t="s">
        <v>148</v>
      </c>
      <c r="E1051" s="246" t="s">
        <v>1</v>
      </c>
      <c r="F1051" s="247" t="s">
        <v>1460</v>
      </c>
      <c r="G1051" s="245"/>
      <c r="H1051" s="248">
        <v>1</v>
      </c>
      <c r="I1051" s="249"/>
      <c r="J1051" s="245"/>
      <c r="K1051" s="245"/>
      <c r="L1051" s="250"/>
      <c r="M1051" s="251"/>
      <c r="N1051" s="252"/>
      <c r="O1051" s="252"/>
      <c r="P1051" s="252"/>
      <c r="Q1051" s="252"/>
      <c r="R1051" s="252"/>
      <c r="S1051" s="252"/>
      <c r="T1051" s="253"/>
      <c r="U1051" s="14"/>
      <c r="V1051" s="14"/>
      <c r="W1051" s="14"/>
      <c r="X1051" s="14"/>
      <c r="Y1051" s="14"/>
      <c r="Z1051" s="14"/>
      <c r="AA1051" s="14"/>
      <c r="AB1051" s="14"/>
      <c r="AC1051" s="14"/>
      <c r="AD1051" s="14"/>
      <c r="AE1051" s="14"/>
      <c r="AT1051" s="254" t="s">
        <v>148</v>
      </c>
      <c r="AU1051" s="254" t="s">
        <v>91</v>
      </c>
      <c r="AV1051" s="14" t="s">
        <v>91</v>
      </c>
      <c r="AW1051" s="14" t="s">
        <v>36</v>
      </c>
      <c r="AX1051" s="14" t="s">
        <v>81</v>
      </c>
      <c r="AY1051" s="254" t="s">
        <v>139</v>
      </c>
    </row>
    <row r="1052" s="14" customFormat="1">
      <c r="A1052" s="14"/>
      <c r="B1052" s="244"/>
      <c r="C1052" s="245"/>
      <c r="D1052" s="235" t="s">
        <v>148</v>
      </c>
      <c r="E1052" s="246" t="s">
        <v>1</v>
      </c>
      <c r="F1052" s="247" t="s">
        <v>1471</v>
      </c>
      <c r="G1052" s="245"/>
      <c r="H1052" s="248">
        <v>1</v>
      </c>
      <c r="I1052" s="249"/>
      <c r="J1052" s="245"/>
      <c r="K1052" s="245"/>
      <c r="L1052" s="250"/>
      <c r="M1052" s="251"/>
      <c r="N1052" s="252"/>
      <c r="O1052" s="252"/>
      <c r="P1052" s="252"/>
      <c r="Q1052" s="252"/>
      <c r="R1052" s="252"/>
      <c r="S1052" s="252"/>
      <c r="T1052" s="253"/>
      <c r="U1052" s="14"/>
      <c r="V1052" s="14"/>
      <c r="W1052" s="14"/>
      <c r="X1052" s="14"/>
      <c r="Y1052" s="14"/>
      <c r="Z1052" s="14"/>
      <c r="AA1052" s="14"/>
      <c r="AB1052" s="14"/>
      <c r="AC1052" s="14"/>
      <c r="AD1052" s="14"/>
      <c r="AE1052" s="14"/>
      <c r="AT1052" s="254" t="s">
        <v>148</v>
      </c>
      <c r="AU1052" s="254" t="s">
        <v>91</v>
      </c>
      <c r="AV1052" s="14" t="s">
        <v>91</v>
      </c>
      <c r="AW1052" s="14" t="s">
        <v>36</v>
      </c>
      <c r="AX1052" s="14" t="s">
        <v>81</v>
      </c>
      <c r="AY1052" s="254" t="s">
        <v>139</v>
      </c>
    </row>
    <row r="1053" s="15" customFormat="1">
      <c r="A1053" s="15"/>
      <c r="B1053" s="255"/>
      <c r="C1053" s="256"/>
      <c r="D1053" s="235" t="s">
        <v>148</v>
      </c>
      <c r="E1053" s="257" t="s">
        <v>1</v>
      </c>
      <c r="F1053" s="258" t="s">
        <v>151</v>
      </c>
      <c r="G1053" s="256"/>
      <c r="H1053" s="259">
        <v>7</v>
      </c>
      <c r="I1053" s="260"/>
      <c r="J1053" s="256"/>
      <c r="K1053" s="256"/>
      <c r="L1053" s="261"/>
      <c r="M1053" s="262"/>
      <c r="N1053" s="263"/>
      <c r="O1053" s="263"/>
      <c r="P1053" s="263"/>
      <c r="Q1053" s="263"/>
      <c r="R1053" s="263"/>
      <c r="S1053" s="263"/>
      <c r="T1053" s="264"/>
      <c r="U1053" s="15"/>
      <c r="V1053" s="15"/>
      <c r="W1053" s="15"/>
      <c r="X1053" s="15"/>
      <c r="Y1053" s="15"/>
      <c r="Z1053" s="15"/>
      <c r="AA1053" s="15"/>
      <c r="AB1053" s="15"/>
      <c r="AC1053" s="15"/>
      <c r="AD1053" s="15"/>
      <c r="AE1053" s="15"/>
      <c r="AT1053" s="265" t="s">
        <v>148</v>
      </c>
      <c r="AU1053" s="265" t="s">
        <v>91</v>
      </c>
      <c r="AV1053" s="15" t="s">
        <v>146</v>
      </c>
      <c r="AW1053" s="15" t="s">
        <v>36</v>
      </c>
      <c r="AX1053" s="15" t="s">
        <v>89</v>
      </c>
      <c r="AY1053" s="265" t="s">
        <v>139</v>
      </c>
    </row>
    <row r="1054" s="2" customFormat="1" ht="24.15" customHeight="1">
      <c r="A1054" s="40"/>
      <c r="B1054" s="41"/>
      <c r="C1054" s="220" t="s">
        <v>823</v>
      </c>
      <c r="D1054" s="220" t="s">
        <v>141</v>
      </c>
      <c r="E1054" s="221" t="s">
        <v>1550</v>
      </c>
      <c r="F1054" s="222" t="s">
        <v>1551</v>
      </c>
      <c r="G1054" s="223" t="s">
        <v>498</v>
      </c>
      <c r="H1054" s="224">
        <v>1</v>
      </c>
      <c r="I1054" s="225"/>
      <c r="J1054" s="226">
        <f>ROUND(I1054*H1054,2)</f>
        <v>0</v>
      </c>
      <c r="K1054" s="222" t="s">
        <v>145</v>
      </c>
      <c r="L1054" s="46"/>
      <c r="M1054" s="227" t="s">
        <v>1</v>
      </c>
      <c r="N1054" s="228" t="s">
        <v>46</v>
      </c>
      <c r="O1054" s="93"/>
      <c r="P1054" s="229">
        <f>O1054*H1054</f>
        <v>0</v>
      </c>
      <c r="Q1054" s="229">
        <v>0</v>
      </c>
      <c r="R1054" s="229">
        <f>Q1054*H1054</f>
        <v>0</v>
      </c>
      <c r="S1054" s="229">
        <v>0</v>
      </c>
      <c r="T1054" s="230">
        <f>S1054*H1054</f>
        <v>0</v>
      </c>
      <c r="U1054" s="40"/>
      <c r="V1054" s="40"/>
      <c r="W1054" s="40"/>
      <c r="X1054" s="40"/>
      <c r="Y1054" s="40"/>
      <c r="Z1054" s="40"/>
      <c r="AA1054" s="40"/>
      <c r="AB1054" s="40"/>
      <c r="AC1054" s="40"/>
      <c r="AD1054" s="40"/>
      <c r="AE1054" s="40"/>
      <c r="AR1054" s="231" t="s">
        <v>146</v>
      </c>
      <c r="AT1054" s="231" t="s">
        <v>141</v>
      </c>
      <c r="AU1054" s="231" t="s">
        <v>91</v>
      </c>
      <c r="AY1054" s="19" t="s">
        <v>139</v>
      </c>
      <c r="BE1054" s="232">
        <f>IF(N1054="základní",J1054,0)</f>
        <v>0</v>
      </c>
      <c r="BF1054" s="232">
        <f>IF(N1054="snížená",J1054,0)</f>
        <v>0</v>
      </c>
      <c r="BG1054" s="232">
        <f>IF(N1054="zákl. přenesená",J1054,0)</f>
        <v>0</v>
      </c>
      <c r="BH1054" s="232">
        <f>IF(N1054="sníž. přenesená",J1054,0)</f>
        <v>0</v>
      </c>
      <c r="BI1054" s="232">
        <f>IF(N1054="nulová",J1054,0)</f>
        <v>0</v>
      </c>
      <c r="BJ1054" s="19" t="s">
        <v>89</v>
      </c>
      <c r="BK1054" s="232">
        <f>ROUND(I1054*H1054,2)</f>
        <v>0</v>
      </c>
      <c r="BL1054" s="19" t="s">
        <v>146</v>
      </c>
      <c r="BM1054" s="231" t="s">
        <v>1552</v>
      </c>
    </row>
    <row r="1055" s="13" customFormat="1">
      <c r="A1055" s="13"/>
      <c r="B1055" s="233"/>
      <c r="C1055" s="234"/>
      <c r="D1055" s="235" t="s">
        <v>148</v>
      </c>
      <c r="E1055" s="236" t="s">
        <v>1</v>
      </c>
      <c r="F1055" s="237" t="s">
        <v>1364</v>
      </c>
      <c r="G1055" s="234"/>
      <c r="H1055" s="236" t="s">
        <v>1</v>
      </c>
      <c r="I1055" s="238"/>
      <c r="J1055" s="234"/>
      <c r="K1055" s="234"/>
      <c r="L1055" s="239"/>
      <c r="M1055" s="240"/>
      <c r="N1055" s="241"/>
      <c r="O1055" s="241"/>
      <c r="P1055" s="241"/>
      <c r="Q1055" s="241"/>
      <c r="R1055" s="241"/>
      <c r="S1055" s="241"/>
      <c r="T1055" s="242"/>
      <c r="U1055" s="13"/>
      <c r="V1055" s="13"/>
      <c r="W1055" s="13"/>
      <c r="X1055" s="13"/>
      <c r="Y1055" s="13"/>
      <c r="Z1055" s="13"/>
      <c r="AA1055" s="13"/>
      <c r="AB1055" s="13"/>
      <c r="AC1055" s="13"/>
      <c r="AD1055" s="13"/>
      <c r="AE1055" s="13"/>
      <c r="AT1055" s="243" t="s">
        <v>148</v>
      </c>
      <c r="AU1055" s="243" t="s">
        <v>91</v>
      </c>
      <c r="AV1055" s="13" t="s">
        <v>89</v>
      </c>
      <c r="AW1055" s="13" t="s">
        <v>36</v>
      </c>
      <c r="AX1055" s="13" t="s">
        <v>81</v>
      </c>
      <c r="AY1055" s="243" t="s">
        <v>139</v>
      </c>
    </row>
    <row r="1056" s="13" customFormat="1">
      <c r="A1056" s="13"/>
      <c r="B1056" s="233"/>
      <c r="C1056" s="234"/>
      <c r="D1056" s="235" t="s">
        <v>148</v>
      </c>
      <c r="E1056" s="236" t="s">
        <v>1</v>
      </c>
      <c r="F1056" s="237" t="s">
        <v>1016</v>
      </c>
      <c r="G1056" s="234"/>
      <c r="H1056" s="236" t="s">
        <v>1</v>
      </c>
      <c r="I1056" s="238"/>
      <c r="J1056" s="234"/>
      <c r="K1056" s="234"/>
      <c r="L1056" s="239"/>
      <c r="M1056" s="240"/>
      <c r="N1056" s="241"/>
      <c r="O1056" s="241"/>
      <c r="P1056" s="241"/>
      <c r="Q1056" s="241"/>
      <c r="R1056" s="241"/>
      <c r="S1056" s="241"/>
      <c r="T1056" s="242"/>
      <c r="U1056" s="13"/>
      <c r="V1056" s="13"/>
      <c r="W1056" s="13"/>
      <c r="X1056" s="13"/>
      <c r="Y1056" s="13"/>
      <c r="Z1056" s="13"/>
      <c r="AA1056" s="13"/>
      <c r="AB1056" s="13"/>
      <c r="AC1056" s="13"/>
      <c r="AD1056" s="13"/>
      <c r="AE1056" s="13"/>
      <c r="AT1056" s="243" t="s">
        <v>148</v>
      </c>
      <c r="AU1056" s="243" t="s">
        <v>91</v>
      </c>
      <c r="AV1056" s="13" t="s">
        <v>89</v>
      </c>
      <c r="AW1056" s="13" t="s">
        <v>36</v>
      </c>
      <c r="AX1056" s="13" t="s">
        <v>81</v>
      </c>
      <c r="AY1056" s="243" t="s">
        <v>139</v>
      </c>
    </row>
    <row r="1057" s="14" customFormat="1">
      <c r="A1057" s="14"/>
      <c r="B1057" s="244"/>
      <c r="C1057" s="245"/>
      <c r="D1057" s="235" t="s">
        <v>148</v>
      </c>
      <c r="E1057" s="246" t="s">
        <v>1</v>
      </c>
      <c r="F1057" s="247" t="s">
        <v>1553</v>
      </c>
      <c r="G1057" s="245"/>
      <c r="H1057" s="248">
        <v>1</v>
      </c>
      <c r="I1057" s="249"/>
      <c r="J1057" s="245"/>
      <c r="K1057" s="245"/>
      <c r="L1057" s="250"/>
      <c r="M1057" s="251"/>
      <c r="N1057" s="252"/>
      <c r="O1057" s="252"/>
      <c r="P1057" s="252"/>
      <c r="Q1057" s="252"/>
      <c r="R1057" s="252"/>
      <c r="S1057" s="252"/>
      <c r="T1057" s="253"/>
      <c r="U1057" s="14"/>
      <c r="V1057" s="14"/>
      <c r="W1057" s="14"/>
      <c r="X1057" s="14"/>
      <c r="Y1057" s="14"/>
      <c r="Z1057" s="14"/>
      <c r="AA1057" s="14"/>
      <c r="AB1057" s="14"/>
      <c r="AC1057" s="14"/>
      <c r="AD1057" s="14"/>
      <c r="AE1057" s="14"/>
      <c r="AT1057" s="254" t="s">
        <v>148</v>
      </c>
      <c r="AU1057" s="254" t="s">
        <v>91</v>
      </c>
      <c r="AV1057" s="14" t="s">
        <v>91</v>
      </c>
      <c r="AW1057" s="14" t="s">
        <v>36</v>
      </c>
      <c r="AX1057" s="14" t="s">
        <v>81</v>
      </c>
      <c r="AY1057" s="254" t="s">
        <v>139</v>
      </c>
    </row>
    <row r="1058" s="15" customFormat="1">
      <c r="A1058" s="15"/>
      <c r="B1058" s="255"/>
      <c r="C1058" s="256"/>
      <c r="D1058" s="235" t="s">
        <v>148</v>
      </c>
      <c r="E1058" s="257" t="s">
        <v>1</v>
      </c>
      <c r="F1058" s="258" t="s">
        <v>151</v>
      </c>
      <c r="G1058" s="256"/>
      <c r="H1058" s="259">
        <v>1</v>
      </c>
      <c r="I1058" s="260"/>
      <c r="J1058" s="256"/>
      <c r="K1058" s="256"/>
      <c r="L1058" s="261"/>
      <c r="M1058" s="262"/>
      <c r="N1058" s="263"/>
      <c r="O1058" s="263"/>
      <c r="P1058" s="263"/>
      <c r="Q1058" s="263"/>
      <c r="R1058" s="263"/>
      <c r="S1058" s="263"/>
      <c r="T1058" s="264"/>
      <c r="U1058" s="15"/>
      <c r="V1058" s="15"/>
      <c r="W1058" s="15"/>
      <c r="X1058" s="15"/>
      <c r="Y1058" s="15"/>
      <c r="Z1058" s="15"/>
      <c r="AA1058" s="15"/>
      <c r="AB1058" s="15"/>
      <c r="AC1058" s="15"/>
      <c r="AD1058" s="15"/>
      <c r="AE1058" s="15"/>
      <c r="AT1058" s="265" t="s">
        <v>148</v>
      </c>
      <c r="AU1058" s="265" t="s">
        <v>91</v>
      </c>
      <c r="AV1058" s="15" t="s">
        <v>146</v>
      </c>
      <c r="AW1058" s="15" t="s">
        <v>36</v>
      </c>
      <c r="AX1058" s="15" t="s">
        <v>89</v>
      </c>
      <c r="AY1058" s="265" t="s">
        <v>139</v>
      </c>
    </row>
    <row r="1059" s="2" customFormat="1" ht="24.15" customHeight="1">
      <c r="A1059" s="40"/>
      <c r="B1059" s="41"/>
      <c r="C1059" s="281" t="s">
        <v>827</v>
      </c>
      <c r="D1059" s="281" t="s">
        <v>317</v>
      </c>
      <c r="E1059" s="282" t="s">
        <v>1554</v>
      </c>
      <c r="F1059" s="283" t="s">
        <v>1555</v>
      </c>
      <c r="G1059" s="284" t="s">
        <v>498</v>
      </c>
      <c r="H1059" s="285">
        <v>1</v>
      </c>
      <c r="I1059" s="286"/>
      <c r="J1059" s="287">
        <f>ROUND(I1059*H1059,2)</f>
        <v>0</v>
      </c>
      <c r="K1059" s="283" t="s">
        <v>145</v>
      </c>
      <c r="L1059" s="288"/>
      <c r="M1059" s="289" t="s">
        <v>1</v>
      </c>
      <c r="N1059" s="290" t="s">
        <v>46</v>
      </c>
      <c r="O1059" s="93"/>
      <c r="P1059" s="229">
        <f>O1059*H1059</f>
        <v>0</v>
      </c>
      <c r="Q1059" s="229">
        <v>0.001</v>
      </c>
      <c r="R1059" s="229">
        <f>Q1059*H1059</f>
        <v>0.001</v>
      </c>
      <c r="S1059" s="229">
        <v>0</v>
      </c>
      <c r="T1059" s="230">
        <f>S1059*H1059</f>
        <v>0</v>
      </c>
      <c r="U1059" s="40"/>
      <c r="V1059" s="40"/>
      <c r="W1059" s="40"/>
      <c r="X1059" s="40"/>
      <c r="Y1059" s="40"/>
      <c r="Z1059" s="40"/>
      <c r="AA1059" s="40"/>
      <c r="AB1059" s="40"/>
      <c r="AC1059" s="40"/>
      <c r="AD1059" s="40"/>
      <c r="AE1059" s="40"/>
      <c r="AR1059" s="231" t="s">
        <v>200</v>
      </c>
      <c r="AT1059" s="231" t="s">
        <v>317</v>
      </c>
      <c r="AU1059" s="231" t="s">
        <v>91</v>
      </c>
      <c r="AY1059" s="19" t="s">
        <v>139</v>
      </c>
      <c r="BE1059" s="232">
        <f>IF(N1059="základní",J1059,0)</f>
        <v>0</v>
      </c>
      <c r="BF1059" s="232">
        <f>IF(N1059="snížená",J1059,0)</f>
        <v>0</v>
      </c>
      <c r="BG1059" s="232">
        <f>IF(N1059="zákl. přenesená",J1059,0)</f>
        <v>0</v>
      </c>
      <c r="BH1059" s="232">
        <f>IF(N1059="sníž. přenesená",J1059,0)</f>
        <v>0</v>
      </c>
      <c r="BI1059" s="232">
        <f>IF(N1059="nulová",J1059,0)</f>
        <v>0</v>
      </c>
      <c r="BJ1059" s="19" t="s">
        <v>89</v>
      </c>
      <c r="BK1059" s="232">
        <f>ROUND(I1059*H1059,2)</f>
        <v>0</v>
      </c>
      <c r="BL1059" s="19" t="s">
        <v>146</v>
      </c>
      <c r="BM1059" s="231" t="s">
        <v>1556</v>
      </c>
    </row>
    <row r="1060" s="13" customFormat="1">
      <c r="A1060" s="13"/>
      <c r="B1060" s="233"/>
      <c r="C1060" s="234"/>
      <c r="D1060" s="235" t="s">
        <v>148</v>
      </c>
      <c r="E1060" s="236" t="s">
        <v>1</v>
      </c>
      <c r="F1060" s="237" t="s">
        <v>1364</v>
      </c>
      <c r="G1060" s="234"/>
      <c r="H1060" s="236" t="s">
        <v>1</v>
      </c>
      <c r="I1060" s="238"/>
      <c r="J1060" s="234"/>
      <c r="K1060" s="234"/>
      <c r="L1060" s="239"/>
      <c r="M1060" s="240"/>
      <c r="N1060" s="241"/>
      <c r="O1060" s="241"/>
      <c r="P1060" s="241"/>
      <c r="Q1060" s="241"/>
      <c r="R1060" s="241"/>
      <c r="S1060" s="241"/>
      <c r="T1060" s="242"/>
      <c r="U1060" s="13"/>
      <c r="V1060" s="13"/>
      <c r="W1060" s="13"/>
      <c r="X1060" s="13"/>
      <c r="Y1060" s="13"/>
      <c r="Z1060" s="13"/>
      <c r="AA1060" s="13"/>
      <c r="AB1060" s="13"/>
      <c r="AC1060" s="13"/>
      <c r="AD1060" s="13"/>
      <c r="AE1060" s="13"/>
      <c r="AT1060" s="243" t="s">
        <v>148</v>
      </c>
      <c r="AU1060" s="243" t="s">
        <v>91</v>
      </c>
      <c r="AV1060" s="13" t="s">
        <v>89</v>
      </c>
      <c r="AW1060" s="13" t="s">
        <v>36</v>
      </c>
      <c r="AX1060" s="13" t="s">
        <v>81</v>
      </c>
      <c r="AY1060" s="243" t="s">
        <v>139</v>
      </c>
    </row>
    <row r="1061" s="13" customFormat="1">
      <c r="A1061" s="13"/>
      <c r="B1061" s="233"/>
      <c r="C1061" s="234"/>
      <c r="D1061" s="235" t="s">
        <v>148</v>
      </c>
      <c r="E1061" s="236" t="s">
        <v>1</v>
      </c>
      <c r="F1061" s="237" t="s">
        <v>1016</v>
      </c>
      <c r="G1061" s="234"/>
      <c r="H1061" s="236" t="s">
        <v>1</v>
      </c>
      <c r="I1061" s="238"/>
      <c r="J1061" s="234"/>
      <c r="K1061" s="234"/>
      <c r="L1061" s="239"/>
      <c r="M1061" s="240"/>
      <c r="N1061" s="241"/>
      <c r="O1061" s="241"/>
      <c r="P1061" s="241"/>
      <c r="Q1061" s="241"/>
      <c r="R1061" s="241"/>
      <c r="S1061" s="241"/>
      <c r="T1061" s="242"/>
      <c r="U1061" s="13"/>
      <c r="V1061" s="13"/>
      <c r="W1061" s="13"/>
      <c r="X1061" s="13"/>
      <c r="Y1061" s="13"/>
      <c r="Z1061" s="13"/>
      <c r="AA1061" s="13"/>
      <c r="AB1061" s="13"/>
      <c r="AC1061" s="13"/>
      <c r="AD1061" s="13"/>
      <c r="AE1061" s="13"/>
      <c r="AT1061" s="243" t="s">
        <v>148</v>
      </c>
      <c r="AU1061" s="243" t="s">
        <v>91</v>
      </c>
      <c r="AV1061" s="13" t="s">
        <v>89</v>
      </c>
      <c r="AW1061" s="13" t="s">
        <v>36</v>
      </c>
      <c r="AX1061" s="13" t="s">
        <v>81</v>
      </c>
      <c r="AY1061" s="243" t="s">
        <v>139</v>
      </c>
    </row>
    <row r="1062" s="14" customFormat="1">
      <c r="A1062" s="14"/>
      <c r="B1062" s="244"/>
      <c r="C1062" s="245"/>
      <c r="D1062" s="235" t="s">
        <v>148</v>
      </c>
      <c r="E1062" s="246" t="s">
        <v>1</v>
      </c>
      <c r="F1062" s="247" t="s">
        <v>1553</v>
      </c>
      <c r="G1062" s="245"/>
      <c r="H1062" s="248">
        <v>1</v>
      </c>
      <c r="I1062" s="249"/>
      <c r="J1062" s="245"/>
      <c r="K1062" s="245"/>
      <c r="L1062" s="250"/>
      <c r="M1062" s="251"/>
      <c r="N1062" s="252"/>
      <c r="O1062" s="252"/>
      <c r="P1062" s="252"/>
      <c r="Q1062" s="252"/>
      <c r="R1062" s="252"/>
      <c r="S1062" s="252"/>
      <c r="T1062" s="253"/>
      <c r="U1062" s="14"/>
      <c r="V1062" s="14"/>
      <c r="W1062" s="14"/>
      <c r="X1062" s="14"/>
      <c r="Y1062" s="14"/>
      <c r="Z1062" s="14"/>
      <c r="AA1062" s="14"/>
      <c r="AB1062" s="14"/>
      <c r="AC1062" s="14"/>
      <c r="AD1062" s="14"/>
      <c r="AE1062" s="14"/>
      <c r="AT1062" s="254" t="s">
        <v>148</v>
      </c>
      <c r="AU1062" s="254" t="s">
        <v>91</v>
      </c>
      <c r="AV1062" s="14" t="s">
        <v>91</v>
      </c>
      <c r="AW1062" s="14" t="s">
        <v>36</v>
      </c>
      <c r="AX1062" s="14" t="s">
        <v>81</v>
      </c>
      <c r="AY1062" s="254" t="s">
        <v>139</v>
      </c>
    </row>
    <row r="1063" s="15" customFormat="1">
      <c r="A1063" s="15"/>
      <c r="B1063" s="255"/>
      <c r="C1063" s="256"/>
      <c r="D1063" s="235" t="s">
        <v>148</v>
      </c>
      <c r="E1063" s="257" t="s">
        <v>1</v>
      </c>
      <c r="F1063" s="258" t="s">
        <v>151</v>
      </c>
      <c r="G1063" s="256"/>
      <c r="H1063" s="259">
        <v>1</v>
      </c>
      <c r="I1063" s="260"/>
      <c r="J1063" s="256"/>
      <c r="K1063" s="256"/>
      <c r="L1063" s="261"/>
      <c r="M1063" s="262"/>
      <c r="N1063" s="263"/>
      <c r="O1063" s="263"/>
      <c r="P1063" s="263"/>
      <c r="Q1063" s="263"/>
      <c r="R1063" s="263"/>
      <c r="S1063" s="263"/>
      <c r="T1063" s="264"/>
      <c r="U1063" s="15"/>
      <c r="V1063" s="15"/>
      <c r="W1063" s="15"/>
      <c r="X1063" s="15"/>
      <c r="Y1063" s="15"/>
      <c r="Z1063" s="15"/>
      <c r="AA1063" s="15"/>
      <c r="AB1063" s="15"/>
      <c r="AC1063" s="15"/>
      <c r="AD1063" s="15"/>
      <c r="AE1063" s="15"/>
      <c r="AT1063" s="265" t="s">
        <v>148</v>
      </c>
      <c r="AU1063" s="265" t="s">
        <v>91</v>
      </c>
      <c r="AV1063" s="15" t="s">
        <v>146</v>
      </c>
      <c r="AW1063" s="15" t="s">
        <v>36</v>
      </c>
      <c r="AX1063" s="15" t="s">
        <v>89</v>
      </c>
      <c r="AY1063" s="265" t="s">
        <v>139</v>
      </c>
    </row>
    <row r="1064" s="2" customFormat="1" ht="21.75" customHeight="1">
      <c r="A1064" s="40"/>
      <c r="B1064" s="41"/>
      <c r="C1064" s="220" t="s">
        <v>831</v>
      </c>
      <c r="D1064" s="220" t="s">
        <v>141</v>
      </c>
      <c r="E1064" s="221" t="s">
        <v>676</v>
      </c>
      <c r="F1064" s="222" t="s">
        <v>677</v>
      </c>
      <c r="G1064" s="223" t="s">
        <v>498</v>
      </c>
      <c r="H1064" s="224">
        <v>1</v>
      </c>
      <c r="I1064" s="225"/>
      <c r="J1064" s="226">
        <f>ROUND(I1064*H1064,2)</f>
        <v>0</v>
      </c>
      <c r="K1064" s="222" t="s">
        <v>145</v>
      </c>
      <c r="L1064" s="46"/>
      <c r="M1064" s="227" t="s">
        <v>1</v>
      </c>
      <c r="N1064" s="228" t="s">
        <v>46</v>
      </c>
      <c r="O1064" s="93"/>
      <c r="P1064" s="229">
        <f>O1064*H1064</f>
        <v>0</v>
      </c>
      <c r="Q1064" s="229">
        <v>0.0016199999999999999</v>
      </c>
      <c r="R1064" s="229">
        <f>Q1064*H1064</f>
        <v>0.0016199999999999999</v>
      </c>
      <c r="S1064" s="229">
        <v>0</v>
      </c>
      <c r="T1064" s="230">
        <f>S1064*H1064</f>
        <v>0</v>
      </c>
      <c r="U1064" s="40"/>
      <c r="V1064" s="40"/>
      <c r="W1064" s="40"/>
      <c r="X1064" s="40"/>
      <c r="Y1064" s="40"/>
      <c r="Z1064" s="40"/>
      <c r="AA1064" s="40"/>
      <c r="AB1064" s="40"/>
      <c r="AC1064" s="40"/>
      <c r="AD1064" s="40"/>
      <c r="AE1064" s="40"/>
      <c r="AR1064" s="231" t="s">
        <v>146</v>
      </c>
      <c r="AT1064" s="231" t="s">
        <v>141</v>
      </c>
      <c r="AU1064" s="231" t="s">
        <v>91</v>
      </c>
      <c r="AY1064" s="19" t="s">
        <v>139</v>
      </c>
      <c r="BE1064" s="232">
        <f>IF(N1064="základní",J1064,0)</f>
        <v>0</v>
      </c>
      <c r="BF1064" s="232">
        <f>IF(N1064="snížená",J1064,0)</f>
        <v>0</v>
      </c>
      <c r="BG1064" s="232">
        <f>IF(N1064="zákl. přenesená",J1064,0)</f>
        <v>0</v>
      </c>
      <c r="BH1064" s="232">
        <f>IF(N1064="sníž. přenesená",J1064,0)</f>
        <v>0</v>
      </c>
      <c r="BI1064" s="232">
        <f>IF(N1064="nulová",J1064,0)</f>
        <v>0</v>
      </c>
      <c r="BJ1064" s="19" t="s">
        <v>89</v>
      </c>
      <c r="BK1064" s="232">
        <f>ROUND(I1064*H1064,2)</f>
        <v>0</v>
      </c>
      <c r="BL1064" s="19" t="s">
        <v>146</v>
      </c>
      <c r="BM1064" s="231" t="s">
        <v>1557</v>
      </c>
    </row>
    <row r="1065" s="13" customFormat="1">
      <c r="A1065" s="13"/>
      <c r="B1065" s="233"/>
      <c r="C1065" s="234"/>
      <c r="D1065" s="235" t="s">
        <v>148</v>
      </c>
      <c r="E1065" s="236" t="s">
        <v>1</v>
      </c>
      <c r="F1065" s="237" t="s">
        <v>1392</v>
      </c>
      <c r="G1065" s="234"/>
      <c r="H1065" s="236" t="s">
        <v>1</v>
      </c>
      <c r="I1065" s="238"/>
      <c r="J1065" s="234"/>
      <c r="K1065" s="234"/>
      <c r="L1065" s="239"/>
      <c r="M1065" s="240"/>
      <c r="N1065" s="241"/>
      <c r="O1065" s="241"/>
      <c r="P1065" s="241"/>
      <c r="Q1065" s="241"/>
      <c r="R1065" s="241"/>
      <c r="S1065" s="241"/>
      <c r="T1065" s="242"/>
      <c r="U1065" s="13"/>
      <c r="V1065" s="13"/>
      <c r="W1065" s="13"/>
      <c r="X1065" s="13"/>
      <c r="Y1065" s="13"/>
      <c r="Z1065" s="13"/>
      <c r="AA1065" s="13"/>
      <c r="AB1065" s="13"/>
      <c r="AC1065" s="13"/>
      <c r="AD1065" s="13"/>
      <c r="AE1065" s="13"/>
      <c r="AT1065" s="243" t="s">
        <v>148</v>
      </c>
      <c r="AU1065" s="243" t="s">
        <v>91</v>
      </c>
      <c r="AV1065" s="13" t="s">
        <v>89</v>
      </c>
      <c r="AW1065" s="13" t="s">
        <v>36</v>
      </c>
      <c r="AX1065" s="13" t="s">
        <v>81</v>
      </c>
      <c r="AY1065" s="243" t="s">
        <v>139</v>
      </c>
    </row>
    <row r="1066" s="14" customFormat="1">
      <c r="A1066" s="14"/>
      <c r="B1066" s="244"/>
      <c r="C1066" s="245"/>
      <c r="D1066" s="235" t="s">
        <v>148</v>
      </c>
      <c r="E1066" s="246" t="s">
        <v>1</v>
      </c>
      <c r="F1066" s="247" t="s">
        <v>1558</v>
      </c>
      <c r="G1066" s="245"/>
      <c r="H1066" s="248">
        <v>1</v>
      </c>
      <c r="I1066" s="249"/>
      <c r="J1066" s="245"/>
      <c r="K1066" s="245"/>
      <c r="L1066" s="250"/>
      <c r="M1066" s="251"/>
      <c r="N1066" s="252"/>
      <c r="O1066" s="252"/>
      <c r="P1066" s="252"/>
      <c r="Q1066" s="252"/>
      <c r="R1066" s="252"/>
      <c r="S1066" s="252"/>
      <c r="T1066" s="253"/>
      <c r="U1066" s="14"/>
      <c r="V1066" s="14"/>
      <c r="W1066" s="14"/>
      <c r="X1066" s="14"/>
      <c r="Y1066" s="14"/>
      <c r="Z1066" s="14"/>
      <c r="AA1066" s="14"/>
      <c r="AB1066" s="14"/>
      <c r="AC1066" s="14"/>
      <c r="AD1066" s="14"/>
      <c r="AE1066" s="14"/>
      <c r="AT1066" s="254" t="s">
        <v>148</v>
      </c>
      <c r="AU1066" s="254" t="s">
        <v>91</v>
      </c>
      <c r="AV1066" s="14" t="s">
        <v>91</v>
      </c>
      <c r="AW1066" s="14" t="s">
        <v>36</v>
      </c>
      <c r="AX1066" s="14" t="s">
        <v>81</v>
      </c>
      <c r="AY1066" s="254" t="s">
        <v>139</v>
      </c>
    </row>
    <row r="1067" s="15" customFormat="1">
      <c r="A1067" s="15"/>
      <c r="B1067" s="255"/>
      <c r="C1067" s="256"/>
      <c r="D1067" s="235" t="s">
        <v>148</v>
      </c>
      <c r="E1067" s="257" t="s">
        <v>1</v>
      </c>
      <c r="F1067" s="258" t="s">
        <v>151</v>
      </c>
      <c r="G1067" s="256"/>
      <c r="H1067" s="259">
        <v>1</v>
      </c>
      <c r="I1067" s="260"/>
      <c r="J1067" s="256"/>
      <c r="K1067" s="256"/>
      <c r="L1067" s="261"/>
      <c r="M1067" s="262"/>
      <c r="N1067" s="263"/>
      <c r="O1067" s="263"/>
      <c r="P1067" s="263"/>
      <c r="Q1067" s="263"/>
      <c r="R1067" s="263"/>
      <c r="S1067" s="263"/>
      <c r="T1067" s="264"/>
      <c r="U1067" s="15"/>
      <c r="V1067" s="15"/>
      <c r="W1067" s="15"/>
      <c r="X1067" s="15"/>
      <c r="Y1067" s="15"/>
      <c r="Z1067" s="15"/>
      <c r="AA1067" s="15"/>
      <c r="AB1067" s="15"/>
      <c r="AC1067" s="15"/>
      <c r="AD1067" s="15"/>
      <c r="AE1067" s="15"/>
      <c r="AT1067" s="265" t="s">
        <v>148</v>
      </c>
      <c r="AU1067" s="265" t="s">
        <v>91</v>
      </c>
      <c r="AV1067" s="15" t="s">
        <v>146</v>
      </c>
      <c r="AW1067" s="15" t="s">
        <v>36</v>
      </c>
      <c r="AX1067" s="15" t="s">
        <v>89</v>
      </c>
      <c r="AY1067" s="265" t="s">
        <v>139</v>
      </c>
    </row>
    <row r="1068" s="2" customFormat="1" ht="16.5" customHeight="1">
      <c r="A1068" s="40"/>
      <c r="B1068" s="41"/>
      <c r="C1068" s="281" t="s">
        <v>835</v>
      </c>
      <c r="D1068" s="281" t="s">
        <v>317</v>
      </c>
      <c r="E1068" s="282" t="s">
        <v>682</v>
      </c>
      <c r="F1068" s="283" t="s">
        <v>683</v>
      </c>
      <c r="G1068" s="284" t="s">
        <v>498</v>
      </c>
      <c r="H1068" s="285">
        <v>1</v>
      </c>
      <c r="I1068" s="286"/>
      <c r="J1068" s="287">
        <f>ROUND(I1068*H1068,2)</f>
        <v>0</v>
      </c>
      <c r="K1068" s="283" t="s">
        <v>145</v>
      </c>
      <c r="L1068" s="288"/>
      <c r="M1068" s="289" t="s">
        <v>1</v>
      </c>
      <c r="N1068" s="290" t="s">
        <v>46</v>
      </c>
      <c r="O1068" s="93"/>
      <c r="P1068" s="229">
        <f>O1068*H1068</f>
        <v>0</v>
      </c>
      <c r="Q1068" s="229">
        <v>0.01847</v>
      </c>
      <c r="R1068" s="229">
        <f>Q1068*H1068</f>
        <v>0.01847</v>
      </c>
      <c r="S1068" s="229">
        <v>0</v>
      </c>
      <c r="T1068" s="230">
        <f>S1068*H1068</f>
        <v>0</v>
      </c>
      <c r="U1068" s="40"/>
      <c r="V1068" s="40"/>
      <c r="W1068" s="40"/>
      <c r="X1068" s="40"/>
      <c r="Y1068" s="40"/>
      <c r="Z1068" s="40"/>
      <c r="AA1068" s="40"/>
      <c r="AB1068" s="40"/>
      <c r="AC1068" s="40"/>
      <c r="AD1068" s="40"/>
      <c r="AE1068" s="40"/>
      <c r="AR1068" s="231" t="s">
        <v>200</v>
      </c>
      <c r="AT1068" s="231" t="s">
        <v>317</v>
      </c>
      <c r="AU1068" s="231" t="s">
        <v>91</v>
      </c>
      <c r="AY1068" s="19" t="s">
        <v>139</v>
      </c>
      <c r="BE1068" s="232">
        <f>IF(N1068="základní",J1068,0)</f>
        <v>0</v>
      </c>
      <c r="BF1068" s="232">
        <f>IF(N1068="snížená",J1068,0)</f>
        <v>0</v>
      </c>
      <c r="BG1068" s="232">
        <f>IF(N1068="zákl. přenesená",J1068,0)</f>
        <v>0</v>
      </c>
      <c r="BH1068" s="232">
        <f>IF(N1068="sníž. přenesená",J1068,0)</f>
        <v>0</v>
      </c>
      <c r="BI1068" s="232">
        <f>IF(N1068="nulová",J1068,0)</f>
        <v>0</v>
      </c>
      <c r="BJ1068" s="19" t="s">
        <v>89</v>
      </c>
      <c r="BK1068" s="232">
        <f>ROUND(I1068*H1068,2)</f>
        <v>0</v>
      </c>
      <c r="BL1068" s="19" t="s">
        <v>146</v>
      </c>
      <c r="BM1068" s="231" t="s">
        <v>1559</v>
      </c>
    </row>
    <row r="1069" s="13" customFormat="1">
      <c r="A1069" s="13"/>
      <c r="B1069" s="233"/>
      <c r="C1069" s="234"/>
      <c r="D1069" s="235" t="s">
        <v>148</v>
      </c>
      <c r="E1069" s="236" t="s">
        <v>1</v>
      </c>
      <c r="F1069" s="237" t="s">
        <v>1392</v>
      </c>
      <c r="G1069" s="234"/>
      <c r="H1069" s="236" t="s">
        <v>1</v>
      </c>
      <c r="I1069" s="238"/>
      <c r="J1069" s="234"/>
      <c r="K1069" s="234"/>
      <c r="L1069" s="239"/>
      <c r="M1069" s="240"/>
      <c r="N1069" s="241"/>
      <c r="O1069" s="241"/>
      <c r="P1069" s="241"/>
      <c r="Q1069" s="241"/>
      <c r="R1069" s="241"/>
      <c r="S1069" s="241"/>
      <c r="T1069" s="242"/>
      <c r="U1069" s="13"/>
      <c r="V1069" s="13"/>
      <c r="W1069" s="13"/>
      <c r="X1069" s="13"/>
      <c r="Y1069" s="13"/>
      <c r="Z1069" s="13"/>
      <c r="AA1069" s="13"/>
      <c r="AB1069" s="13"/>
      <c r="AC1069" s="13"/>
      <c r="AD1069" s="13"/>
      <c r="AE1069" s="13"/>
      <c r="AT1069" s="243" t="s">
        <v>148</v>
      </c>
      <c r="AU1069" s="243" t="s">
        <v>91</v>
      </c>
      <c r="AV1069" s="13" t="s">
        <v>89</v>
      </c>
      <c r="AW1069" s="13" t="s">
        <v>36</v>
      </c>
      <c r="AX1069" s="13" t="s">
        <v>81</v>
      </c>
      <c r="AY1069" s="243" t="s">
        <v>139</v>
      </c>
    </row>
    <row r="1070" s="14" customFormat="1">
      <c r="A1070" s="14"/>
      <c r="B1070" s="244"/>
      <c r="C1070" s="245"/>
      <c r="D1070" s="235" t="s">
        <v>148</v>
      </c>
      <c r="E1070" s="246" t="s">
        <v>1</v>
      </c>
      <c r="F1070" s="247" t="s">
        <v>1558</v>
      </c>
      <c r="G1070" s="245"/>
      <c r="H1070" s="248">
        <v>1</v>
      </c>
      <c r="I1070" s="249"/>
      <c r="J1070" s="245"/>
      <c r="K1070" s="245"/>
      <c r="L1070" s="250"/>
      <c r="M1070" s="251"/>
      <c r="N1070" s="252"/>
      <c r="O1070" s="252"/>
      <c r="P1070" s="252"/>
      <c r="Q1070" s="252"/>
      <c r="R1070" s="252"/>
      <c r="S1070" s="252"/>
      <c r="T1070" s="253"/>
      <c r="U1070" s="14"/>
      <c r="V1070" s="14"/>
      <c r="W1070" s="14"/>
      <c r="X1070" s="14"/>
      <c r="Y1070" s="14"/>
      <c r="Z1070" s="14"/>
      <c r="AA1070" s="14"/>
      <c r="AB1070" s="14"/>
      <c r="AC1070" s="14"/>
      <c r="AD1070" s="14"/>
      <c r="AE1070" s="14"/>
      <c r="AT1070" s="254" t="s">
        <v>148</v>
      </c>
      <c r="AU1070" s="254" t="s">
        <v>91</v>
      </c>
      <c r="AV1070" s="14" t="s">
        <v>91</v>
      </c>
      <c r="AW1070" s="14" t="s">
        <v>36</v>
      </c>
      <c r="AX1070" s="14" t="s">
        <v>81</v>
      </c>
      <c r="AY1070" s="254" t="s">
        <v>139</v>
      </c>
    </row>
    <row r="1071" s="15" customFormat="1">
      <c r="A1071" s="15"/>
      <c r="B1071" s="255"/>
      <c r="C1071" s="256"/>
      <c r="D1071" s="235" t="s">
        <v>148</v>
      </c>
      <c r="E1071" s="257" t="s">
        <v>1</v>
      </c>
      <c r="F1071" s="258" t="s">
        <v>151</v>
      </c>
      <c r="G1071" s="256"/>
      <c r="H1071" s="259">
        <v>1</v>
      </c>
      <c r="I1071" s="260"/>
      <c r="J1071" s="256"/>
      <c r="K1071" s="256"/>
      <c r="L1071" s="261"/>
      <c r="M1071" s="262"/>
      <c r="N1071" s="263"/>
      <c r="O1071" s="263"/>
      <c r="P1071" s="263"/>
      <c r="Q1071" s="263"/>
      <c r="R1071" s="263"/>
      <c r="S1071" s="263"/>
      <c r="T1071" s="264"/>
      <c r="U1071" s="15"/>
      <c r="V1071" s="15"/>
      <c r="W1071" s="15"/>
      <c r="X1071" s="15"/>
      <c r="Y1071" s="15"/>
      <c r="Z1071" s="15"/>
      <c r="AA1071" s="15"/>
      <c r="AB1071" s="15"/>
      <c r="AC1071" s="15"/>
      <c r="AD1071" s="15"/>
      <c r="AE1071" s="15"/>
      <c r="AT1071" s="265" t="s">
        <v>148</v>
      </c>
      <c r="AU1071" s="265" t="s">
        <v>91</v>
      </c>
      <c r="AV1071" s="15" t="s">
        <v>146</v>
      </c>
      <c r="AW1071" s="15" t="s">
        <v>36</v>
      </c>
      <c r="AX1071" s="15" t="s">
        <v>89</v>
      </c>
      <c r="AY1071" s="265" t="s">
        <v>139</v>
      </c>
    </row>
    <row r="1072" s="2" customFormat="1" ht="24.15" customHeight="1">
      <c r="A1072" s="40"/>
      <c r="B1072" s="41"/>
      <c r="C1072" s="281" t="s">
        <v>841</v>
      </c>
      <c r="D1072" s="281" t="s">
        <v>317</v>
      </c>
      <c r="E1072" s="282" t="s">
        <v>686</v>
      </c>
      <c r="F1072" s="283" t="s">
        <v>687</v>
      </c>
      <c r="G1072" s="284" t="s">
        <v>498</v>
      </c>
      <c r="H1072" s="285">
        <v>1</v>
      </c>
      <c r="I1072" s="286"/>
      <c r="J1072" s="287">
        <f>ROUND(I1072*H1072,2)</f>
        <v>0</v>
      </c>
      <c r="K1072" s="283" t="s">
        <v>145</v>
      </c>
      <c r="L1072" s="288"/>
      <c r="M1072" s="289" t="s">
        <v>1</v>
      </c>
      <c r="N1072" s="290" t="s">
        <v>46</v>
      </c>
      <c r="O1072" s="93"/>
      <c r="P1072" s="229">
        <f>O1072*H1072</f>
        <v>0</v>
      </c>
      <c r="Q1072" s="229">
        <v>0.0035000000000000001</v>
      </c>
      <c r="R1072" s="229">
        <f>Q1072*H1072</f>
        <v>0.0035000000000000001</v>
      </c>
      <c r="S1072" s="229">
        <v>0</v>
      </c>
      <c r="T1072" s="230">
        <f>S1072*H1072</f>
        <v>0</v>
      </c>
      <c r="U1072" s="40"/>
      <c r="V1072" s="40"/>
      <c r="W1072" s="40"/>
      <c r="X1072" s="40"/>
      <c r="Y1072" s="40"/>
      <c r="Z1072" s="40"/>
      <c r="AA1072" s="40"/>
      <c r="AB1072" s="40"/>
      <c r="AC1072" s="40"/>
      <c r="AD1072" s="40"/>
      <c r="AE1072" s="40"/>
      <c r="AR1072" s="231" t="s">
        <v>200</v>
      </c>
      <c r="AT1072" s="231" t="s">
        <v>317</v>
      </c>
      <c r="AU1072" s="231" t="s">
        <v>91</v>
      </c>
      <c r="AY1072" s="19" t="s">
        <v>139</v>
      </c>
      <c r="BE1072" s="232">
        <f>IF(N1072="základní",J1072,0)</f>
        <v>0</v>
      </c>
      <c r="BF1072" s="232">
        <f>IF(N1072="snížená",J1072,0)</f>
        <v>0</v>
      </c>
      <c r="BG1072" s="232">
        <f>IF(N1072="zákl. přenesená",J1072,0)</f>
        <v>0</v>
      </c>
      <c r="BH1072" s="232">
        <f>IF(N1072="sníž. přenesená",J1072,0)</f>
        <v>0</v>
      </c>
      <c r="BI1072" s="232">
        <f>IF(N1072="nulová",J1072,0)</f>
        <v>0</v>
      </c>
      <c r="BJ1072" s="19" t="s">
        <v>89</v>
      </c>
      <c r="BK1072" s="232">
        <f>ROUND(I1072*H1072,2)</f>
        <v>0</v>
      </c>
      <c r="BL1072" s="19" t="s">
        <v>146</v>
      </c>
      <c r="BM1072" s="231" t="s">
        <v>1560</v>
      </c>
    </row>
    <row r="1073" s="13" customFormat="1">
      <c r="A1073" s="13"/>
      <c r="B1073" s="233"/>
      <c r="C1073" s="234"/>
      <c r="D1073" s="235" t="s">
        <v>148</v>
      </c>
      <c r="E1073" s="236" t="s">
        <v>1</v>
      </c>
      <c r="F1073" s="237" t="s">
        <v>1392</v>
      </c>
      <c r="G1073" s="234"/>
      <c r="H1073" s="236" t="s">
        <v>1</v>
      </c>
      <c r="I1073" s="238"/>
      <c r="J1073" s="234"/>
      <c r="K1073" s="234"/>
      <c r="L1073" s="239"/>
      <c r="M1073" s="240"/>
      <c r="N1073" s="241"/>
      <c r="O1073" s="241"/>
      <c r="P1073" s="241"/>
      <c r="Q1073" s="241"/>
      <c r="R1073" s="241"/>
      <c r="S1073" s="241"/>
      <c r="T1073" s="242"/>
      <c r="U1073" s="13"/>
      <c r="V1073" s="13"/>
      <c r="W1073" s="13"/>
      <c r="X1073" s="13"/>
      <c r="Y1073" s="13"/>
      <c r="Z1073" s="13"/>
      <c r="AA1073" s="13"/>
      <c r="AB1073" s="13"/>
      <c r="AC1073" s="13"/>
      <c r="AD1073" s="13"/>
      <c r="AE1073" s="13"/>
      <c r="AT1073" s="243" t="s">
        <v>148</v>
      </c>
      <c r="AU1073" s="243" t="s">
        <v>91</v>
      </c>
      <c r="AV1073" s="13" t="s">
        <v>89</v>
      </c>
      <c r="AW1073" s="13" t="s">
        <v>36</v>
      </c>
      <c r="AX1073" s="13" t="s">
        <v>81</v>
      </c>
      <c r="AY1073" s="243" t="s">
        <v>139</v>
      </c>
    </row>
    <row r="1074" s="14" customFormat="1">
      <c r="A1074" s="14"/>
      <c r="B1074" s="244"/>
      <c r="C1074" s="245"/>
      <c r="D1074" s="235" t="s">
        <v>148</v>
      </c>
      <c r="E1074" s="246" t="s">
        <v>1</v>
      </c>
      <c r="F1074" s="247" t="s">
        <v>1558</v>
      </c>
      <c r="G1074" s="245"/>
      <c r="H1074" s="248">
        <v>1</v>
      </c>
      <c r="I1074" s="249"/>
      <c r="J1074" s="245"/>
      <c r="K1074" s="245"/>
      <c r="L1074" s="250"/>
      <c r="M1074" s="251"/>
      <c r="N1074" s="252"/>
      <c r="O1074" s="252"/>
      <c r="P1074" s="252"/>
      <c r="Q1074" s="252"/>
      <c r="R1074" s="252"/>
      <c r="S1074" s="252"/>
      <c r="T1074" s="253"/>
      <c r="U1074" s="14"/>
      <c r="V1074" s="14"/>
      <c r="W1074" s="14"/>
      <c r="X1074" s="14"/>
      <c r="Y1074" s="14"/>
      <c r="Z1074" s="14"/>
      <c r="AA1074" s="14"/>
      <c r="AB1074" s="14"/>
      <c r="AC1074" s="14"/>
      <c r="AD1074" s="14"/>
      <c r="AE1074" s="14"/>
      <c r="AT1074" s="254" t="s">
        <v>148</v>
      </c>
      <c r="AU1074" s="254" t="s">
        <v>91</v>
      </c>
      <c r="AV1074" s="14" t="s">
        <v>91</v>
      </c>
      <c r="AW1074" s="14" t="s">
        <v>36</v>
      </c>
      <c r="AX1074" s="14" t="s">
        <v>81</v>
      </c>
      <c r="AY1074" s="254" t="s">
        <v>139</v>
      </c>
    </row>
    <row r="1075" s="15" customFormat="1">
      <c r="A1075" s="15"/>
      <c r="B1075" s="255"/>
      <c r="C1075" s="256"/>
      <c r="D1075" s="235" t="s">
        <v>148</v>
      </c>
      <c r="E1075" s="257" t="s">
        <v>1</v>
      </c>
      <c r="F1075" s="258" t="s">
        <v>151</v>
      </c>
      <c r="G1075" s="256"/>
      <c r="H1075" s="259">
        <v>1</v>
      </c>
      <c r="I1075" s="260"/>
      <c r="J1075" s="256"/>
      <c r="K1075" s="256"/>
      <c r="L1075" s="261"/>
      <c r="M1075" s="262"/>
      <c r="N1075" s="263"/>
      <c r="O1075" s="263"/>
      <c r="P1075" s="263"/>
      <c r="Q1075" s="263"/>
      <c r="R1075" s="263"/>
      <c r="S1075" s="263"/>
      <c r="T1075" s="264"/>
      <c r="U1075" s="15"/>
      <c r="V1075" s="15"/>
      <c r="W1075" s="15"/>
      <c r="X1075" s="15"/>
      <c r="Y1075" s="15"/>
      <c r="Z1075" s="15"/>
      <c r="AA1075" s="15"/>
      <c r="AB1075" s="15"/>
      <c r="AC1075" s="15"/>
      <c r="AD1075" s="15"/>
      <c r="AE1075" s="15"/>
      <c r="AT1075" s="265" t="s">
        <v>148</v>
      </c>
      <c r="AU1075" s="265" t="s">
        <v>91</v>
      </c>
      <c r="AV1075" s="15" t="s">
        <v>146</v>
      </c>
      <c r="AW1075" s="15" t="s">
        <v>36</v>
      </c>
      <c r="AX1075" s="15" t="s">
        <v>89</v>
      </c>
      <c r="AY1075" s="265" t="s">
        <v>139</v>
      </c>
    </row>
    <row r="1076" s="2" customFormat="1" ht="21.75" customHeight="1">
      <c r="A1076" s="40"/>
      <c r="B1076" s="41"/>
      <c r="C1076" s="220" t="s">
        <v>847</v>
      </c>
      <c r="D1076" s="220" t="s">
        <v>141</v>
      </c>
      <c r="E1076" s="221" t="s">
        <v>698</v>
      </c>
      <c r="F1076" s="222" t="s">
        <v>699</v>
      </c>
      <c r="G1076" s="223" t="s">
        <v>498</v>
      </c>
      <c r="H1076" s="224">
        <v>1</v>
      </c>
      <c r="I1076" s="225"/>
      <c r="J1076" s="226">
        <f>ROUND(I1076*H1076,2)</f>
        <v>0</v>
      </c>
      <c r="K1076" s="222" t="s">
        <v>145</v>
      </c>
      <c r="L1076" s="46"/>
      <c r="M1076" s="227" t="s">
        <v>1</v>
      </c>
      <c r="N1076" s="228" t="s">
        <v>46</v>
      </c>
      <c r="O1076" s="93"/>
      <c r="P1076" s="229">
        <f>O1076*H1076</f>
        <v>0</v>
      </c>
      <c r="Q1076" s="229">
        <v>0.00165</v>
      </c>
      <c r="R1076" s="229">
        <f>Q1076*H1076</f>
        <v>0.00165</v>
      </c>
      <c r="S1076" s="229">
        <v>0</v>
      </c>
      <c r="T1076" s="230">
        <f>S1076*H1076</f>
        <v>0</v>
      </c>
      <c r="U1076" s="40"/>
      <c r="V1076" s="40"/>
      <c r="W1076" s="40"/>
      <c r="X1076" s="40"/>
      <c r="Y1076" s="40"/>
      <c r="Z1076" s="40"/>
      <c r="AA1076" s="40"/>
      <c r="AB1076" s="40"/>
      <c r="AC1076" s="40"/>
      <c r="AD1076" s="40"/>
      <c r="AE1076" s="40"/>
      <c r="AR1076" s="231" t="s">
        <v>146</v>
      </c>
      <c r="AT1076" s="231" t="s">
        <v>141</v>
      </c>
      <c r="AU1076" s="231" t="s">
        <v>91</v>
      </c>
      <c r="AY1076" s="19" t="s">
        <v>139</v>
      </c>
      <c r="BE1076" s="232">
        <f>IF(N1076="základní",J1076,0)</f>
        <v>0</v>
      </c>
      <c r="BF1076" s="232">
        <f>IF(N1076="snížená",J1076,0)</f>
        <v>0</v>
      </c>
      <c r="BG1076" s="232">
        <f>IF(N1076="zákl. přenesená",J1076,0)</f>
        <v>0</v>
      </c>
      <c r="BH1076" s="232">
        <f>IF(N1076="sníž. přenesená",J1076,0)</f>
        <v>0</v>
      </c>
      <c r="BI1076" s="232">
        <f>IF(N1076="nulová",J1076,0)</f>
        <v>0</v>
      </c>
      <c r="BJ1076" s="19" t="s">
        <v>89</v>
      </c>
      <c r="BK1076" s="232">
        <f>ROUND(I1076*H1076,2)</f>
        <v>0</v>
      </c>
      <c r="BL1076" s="19" t="s">
        <v>146</v>
      </c>
      <c r="BM1076" s="231" t="s">
        <v>1561</v>
      </c>
    </row>
    <row r="1077" s="13" customFormat="1">
      <c r="A1077" s="13"/>
      <c r="B1077" s="233"/>
      <c r="C1077" s="234"/>
      <c r="D1077" s="235" t="s">
        <v>148</v>
      </c>
      <c r="E1077" s="236" t="s">
        <v>1</v>
      </c>
      <c r="F1077" s="237" t="s">
        <v>1392</v>
      </c>
      <c r="G1077" s="234"/>
      <c r="H1077" s="236" t="s">
        <v>1</v>
      </c>
      <c r="I1077" s="238"/>
      <c r="J1077" s="234"/>
      <c r="K1077" s="234"/>
      <c r="L1077" s="239"/>
      <c r="M1077" s="240"/>
      <c r="N1077" s="241"/>
      <c r="O1077" s="241"/>
      <c r="P1077" s="241"/>
      <c r="Q1077" s="241"/>
      <c r="R1077" s="241"/>
      <c r="S1077" s="241"/>
      <c r="T1077" s="242"/>
      <c r="U1077" s="13"/>
      <c r="V1077" s="13"/>
      <c r="W1077" s="13"/>
      <c r="X1077" s="13"/>
      <c r="Y1077" s="13"/>
      <c r="Z1077" s="13"/>
      <c r="AA1077" s="13"/>
      <c r="AB1077" s="13"/>
      <c r="AC1077" s="13"/>
      <c r="AD1077" s="13"/>
      <c r="AE1077" s="13"/>
      <c r="AT1077" s="243" t="s">
        <v>148</v>
      </c>
      <c r="AU1077" s="243" t="s">
        <v>91</v>
      </c>
      <c r="AV1077" s="13" t="s">
        <v>89</v>
      </c>
      <c r="AW1077" s="13" t="s">
        <v>36</v>
      </c>
      <c r="AX1077" s="13" t="s">
        <v>81</v>
      </c>
      <c r="AY1077" s="243" t="s">
        <v>139</v>
      </c>
    </row>
    <row r="1078" s="14" customFormat="1">
      <c r="A1078" s="14"/>
      <c r="B1078" s="244"/>
      <c r="C1078" s="245"/>
      <c r="D1078" s="235" t="s">
        <v>148</v>
      </c>
      <c r="E1078" s="246" t="s">
        <v>1</v>
      </c>
      <c r="F1078" s="247" t="s">
        <v>1562</v>
      </c>
      <c r="G1078" s="245"/>
      <c r="H1078" s="248">
        <v>1</v>
      </c>
      <c r="I1078" s="249"/>
      <c r="J1078" s="245"/>
      <c r="K1078" s="245"/>
      <c r="L1078" s="250"/>
      <c r="M1078" s="251"/>
      <c r="N1078" s="252"/>
      <c r="O1078" s="252"/>
      <c r="P1078" s="252"/>
      <c r="Q1078" s="252"/>
      <c r="R1078" s="252"/>
      <c r="S1078" s="252"/>
      <c r="T1078" s="253"/>
      <c r="U1078" s="14"/>
      <c r="V1078" s="14"/>
      <c r="W1078" s="14"/>
      <c r="X1078" s="14"/>
      <c r="Y1078" s="14"/>
      <c r="Z1078" s="14"/>
      <c r="AA1078" s="14"/>
      <c r="AB1078" s="14"/>
      <c r="AC1078" s="14"/>
      <c r="AD1078" s="14"/>
      <c r="AE1078" s="14"/>
      <c r="AT1078" s="254" t="s">
        <v>148</v>
      </c>
      <c r="AU1078" s="254" t="s">
        <v>91</v>
      </c>
      <c r="AV1078" s="14" t="s">
        <v>91</v>
      </c>
      <c r="AW1078" s="14" t="s">
        <v>36</v>
      </c>
      <c r="AX1078" s="14" t="s">
        <v>81</v>
      </c>
      <c r="AY1078" s="254" t="s">
        <v>139</v>
      </c>
    </row>
    <row r="1079" s="15" customFormat="1">
      <c r="A1079" s="15"/>
      <c r="B1079" s="255"/>
      <c r="C1079" s="256"/>
      <c r="D1079" s="235" t="s">
        <v>148</v>
      </c>
      <c r="E1079" s="257" t="s">
        <v>1</v>
      </c>
      <c r="F1079" s="258" t="s">
        <v>151</v>
      </c>
      <c r="G1079" s="256"/>
      <c r="H1079" s="259">
        <v>1</v>
      </c>
      <c r="I1079" s="260"/>
      <c r="J1079" s="256"/>
      <c r="K1079" s="256"/>
      <c r="L1079" s="261"/>
      <c r="M1079" s="262"/>
      <c r="N1079" s="263"/>
      <c r="O1079" s="263"/>
      <c r="P1079" s="263"/>
      <c r="Q1079" s="263"/>
      <c r="R1079" s="263"/>
      <c r="S1079" s="263"/>
      <c r="T1079" s="264"/>
      <c r="U1079" s="15"/>
      <c r="V1079" s="15"/>
      <c r="W1079" s="15"/>
      <c r="X1079" s="15"/>
      <c r="Y1079" s="15"/>
      <c r="Z1079" s="15"/>
      <c r="AA1079" s="15"/>
      <c r="AB1079" s="15"/>
      <c r="AC1079" s="15"/>
      <c r="AD1079" s="15"/>
      <c r="AE1079" s="15"/>
      <c r="AT1079" s="265" t="s">
        <v>148</v>
      </c>
      <c r="AU1079" s="265" t="s">
        <v>91</v>
      </c>
      <c r="AV1079" s="15" t="s">
        <v>146</v>
      </c>
      <c r="AW1079" s="15" t="s">
        <v>36</v>
      </c>
      <c r="AX1079" s="15" t="s">
        <v>89</v>
      </c>
      <c r="AY1079" s="265" t="s">
        <v>139</v>
      </c>
    </row>
    <row r="1080" s="2" customFormat="1" ht="16.5" customHeight="1">
      <c r="A1080" s="40"/>
      <c r="B1080" s="41"/>
      <c r="C1080" s="281" t="s">
        <v>853</v>
      </c>
      <c r="D1080" s="281" t="s">
        <v>317</v>
      </c>
      <c r="E1080" s="282" t="s">
        <v>702</v>
      </c>
      <c r="F1080" s="283" t="s">
        <v>703</v>
      </c>
      <c r="G1080" s="284" t="s">
        <v>498</v>
      </c>
      <c r="H1080" s="285">
        <v>1</v>
      </c>
      <c r="I1080" s="286"/>
      <c r="J1080" s="287">
        <f>ROUND(I1080*H1080,2)</f>
        <v>0</v>
      </c>
      <c r="K1080" s="283" t="s">
        <v>145</v>
      </c>
      <c r="L1080" s="288"/>
      <c r="M1080" s="289" t="s">
        <v>1</v>
      </c>
      <c r="N1080" s="290" t="s">
        <v>46</v>
      </c>
      <c r="O1080" s="93"/>
      <c r="P1080" s="229">
        <f>O1080*H1080</f>
        <v>0</v>
      </c>
      <c r="Q1080" s="229">
        <v>0.024500000000000001</v>
      </c>
      <c r="R1080" s="229">
        <f>Q1080*H1080</f>
        <v>0.024500000000000001</v>
      </c>
      <c r="S1080" s="229">
        <v>0</v>
      </c>
      <c r="T1080" s="230">
        <f>S1080*H1080</f>
        <v>0</v>
      </c>
      <c r="U1080" s="40"/>
      <c r="V1080" s="40"/>
      <c r="W1080" s="40"/>
      <c r="X1080" s="40"/>
      <c r="Y1080" s="40"/>
      <c r="Z1080" s="40"/>
      <c r="AA1080" s="40"/>
      <c r="AB1080" s="40"/>
      <c r="AC1080" s="40"/>
      <c r="AD1080" s="40"/>
      <c r="AE1080" s="40"/>
      <c r="AR1080" s="231" t="s">
        <v>200</v>
      </c>
      <c r="AT1080" s="231" t="s">
        <v>317</v>
      </c>
      <c r="AU1080" s="231" t="s">
        <v>91</v>
      </c>
      <c r="AY1080" s="19" t="s">
        <v>139</v>
      </c>
      <c r="BE1080" s="232">
        <f>IF(N1080="základní",J1080,0)</f>
        <v>0</v>
      </c>
      <c r="BF1080" s="232">
        <f>IF(N1080="snížená",J1080,0)</f>
        <v>0</v>
      </c>
      <c r="BG1080" s="232">
        <f>IF(N1080="zákl. přenesená",J1080,0)</f>
        <v>0</v>
      </c>
      <c r="BH1080" s="232">
        <f>IF(N1080="sníž. přenesená",J1080,0)</f>
        <v>0</v>
      </c>
      <c r="BI1080" s="232">
        <f>IF(N1080="nulová",J1080,0)</f>
        <v>0</v>
      </c>
      <c r="BJ1080" s="19" t="s">
        <v>89</v>
      </c>
      <c r="BK1080" s="232">
        <f>ROUND(I1080*H1080,2)</f>
        <v>0</v>
      </c>
      <c r="BL1080" s="19" t="s">
        <v>146</v>
      </c>
      <c r="BM1080" s="231" t="s">
        <v>1563</v>
      </c>
    </row>
    <row r="1081" s="13" customFormat="1">
      <c r="A1081" s="13"/>
      <c r="B1081" s="233"/>
      <c r="C1081" s="234"/>
      <c r="D1081" s="235" t="s">
        <v>148</v>
      </c>
      <c r="E1081" s="236" t="s">
        <v>1</v>
      </c>
      <c r="F1081" s="237" t="s">
        <v>1392</v>
      </c>
      <c r="G1081" s="234"/>
      <c r="H1081" s="236" t="s">
        <v>1</v>
      </c>
      <c r="I1081" s="238"/>
      <c r="J1081" s="234"/>
      <c r="K1081" s="234"/>
      <c r="L1081" s="239"/>
      <c r="M1081" s="240"/>
      <c r="N1081" s="241"/>
      <c r="O1081" s="241"/>
      <c r="P1081" s="241"/>
      <c r="Q1081" s="241"/>
      <c r="R1081" s="241"/>
      <c r="S1081" s="241"/>
      <c r="T1081" s="242"/>
      <c r="U1081" s="13"/>
      <c r="V1081" s="13"/>
      <c r="W1081" s="13"/>
      <c r="X1081" s="13"/>
      <c r="Y1081" s="13"/>
      <c r="Z1081" s="13"/>
      <c r="AA1081" s="13"/>
      <c r="AB1081" s="13"/>
      <c r="AC1081" s="13"/>
      <c r="AD1081" s="13"/>
      <c r="AE1081" s="13"/>
      <c r="AT1081" s="243" t="s">
        <v>148</v>
      </c>
      <c r="AU1081" s="243" t="s">
        <v>91</v>
      </c>
      <c r="AV1081" s="13" t="s">
        <v>89</v>
      </c>
      <c r="AW1081" s="13" t="s">
        <v>36</v>
      </c>
      <c r="AX1081" s="13" t="s">
        <v>81</v>
      </c>
      <c r="AY1081" s="243" t="s">
        <v>139</v>
      </c>
    </row>
    <row r="1082" s="14" customFormat="1">
      <c r="A1082" s="14"/>
      <c r="B1082" s="244"/>
      <c r="C1082" s="245"/>
      <c r="D1082" s="235" t="s">
        <v>148</v>
      </c>
      <c r="E1082" s="246" t="s">
        <v>1</v>
      </c>
      <c r="F1082" s="247" t="s">
        <v>1562</v>
      </c>
      <c r="G1082" s="245"/>
      <c r="H1082" s="248">
        <v>1</v>
      </c>
      <c r="I1082" s="249"/>
      <c r="J1082" s="245"/>
      <c r="K1082" s="245"/>
      <c r="L1082" s="250"/>
      <c r="M1082" s="251"/>
      <c r="N1082" s="252"/>
      <c r="O1082" s="252"/>
      <c r="P1082" s="252"/>
      <c r="Q1082" s="252"/>
      <c r="R1082" s="252"/>
      <c r="S1082" s="252"/>
      <c r="T1082" s="253"/>
      <c r="U1082" s="14"/>
      <c r="V1082" s="14"/>
      <c r="W1082" s="14"/>
      <c r="X1082" s="14"/>
      <c r="Y1082" s="14"/>
      <c r="Z1082" s="14"/>
      <c r="AA1082" s="14"/>
      <c r="AB1082" s="14"/>
      <c r="AC1082" s="14"/>
      <c r="AD1082" s="14"/>
      <c r="AE1082" s="14"/>
      <c r="AT1082" s="254" t="s">
        <v>148</v>
      </c>
      <c r="AU1082" s="254" t="s">
        <v>91</v>
      </c>
      <c r="AV1082" s="14" t="s">
        <v>91</v>
      </c>
      <c r="AW1082" s="14" t="s">
        <v>36</v>
      </c>
      <c r="AX1082" s="14" t="s">
        <v>81</v>
      </c>
      <c r="AY1082" s="254" t="s">
        <v>139</v>
      </c>
    </row>
    <row r="1083" s="15" customFormat="1">
      <c r="A1083" s="15"/>
      <c r="B1083" s="255"/>
      <c r="C1083" s="256"/>
      <c r="D1083" s="235" t="s">
        <v>148</v>
      </c>
      <c r="E1083" s="257" t="s">
        <v>1</v>
      </c>
      <c r="F1083" s="258" t="s">
        <v>151</v>
      </c>
      <c r="G1083" s="256"/>
      <c r="H1083" s="259">
        <v>1</v>
      </c>
      <c r="I1083" s="260"/>
      <c r="J1083" s="256"/>
      <c r="K1083" s="256"/>
      <c r="L1083" s="261"/>
      <c r="M1083" s="262"/>
      <c r="N1083" s="263"/>
      <c r="O1083" s="263"/>
      <c r="P1083" s="263"/>
      <c r="Q1083" s="263"/>
      <c r="R1083" s="263"/>
      <c r="S1083" s="263"/>
      <c r="T1083" s="264"/>
      <c r="U1083" s="15"/>
      <c r="V1083" s="15"/>
      <c r="W1083" s="15"/>
      <c r="X1083" s="15"/>
      <c r="Y1083" s="15"/>
      <c r="Z1083" s="15"/>
      <c r="AA1083" s="15"/>
      <c r="AB1083" s="15"/>
      <c r="AC1083" s="15"/>
      <c r="AD1083" s="15"/>
      <c r="AE1083" s="15"/>
      <c r="AT1083" s="265" t="s">
        <v>148</v>
      </c>
      <c r="AU1083" s="265" t="s">
        <v>91</v>
      </c>
      <c r="AV1083" s="15" t="s">
        <v>146</v>
      </c>
      <c r="AW1083" s="15" t="s">
        <v>36</v>
      </c>
      <c r="AX1083" s="15" t="s">
        <v>89</v>
      </c>
      <c r="AY1083" s="265" t="s">
        <v>139</v>
      </c>
    </row>
    <row r="1084" s="2" customFormat="1" ht="24.15" customHeight="1">
      <c r="A1084" s="40"/>
      <c r="B1084" s="41"/>
      <c r="C1084" s="281" t="s">
        <v>858</v>
      </c>
      <c r="D1084" s="281" t="s">
        <v>317</v>
      </c>
      <c r="E1084" s="282" t="s">
        <v>714</v>
      </c>
      <c r="F1084" s="283" t="s">
        <v>715</v>
      </c>
      <c r="G1084" s="284" t="s">
        <v>498</v>
      </c>
      <c r="H1084" s="285">
        <v>1</v>
      </c>
      <c r="I1084" s="286"/>
      <c r="J1084" s="287">
        <f>ROUND(I1084*H1084,2)</f>
        <v>0</v>
      </c>
      <c r="K1084" s="283" t="s">
        <v>145</v>
      </c>
      <c r="L1084" s="288"/>
      <c r="M1084" s="289" t="s">
        <v>1</v>
      </c>
      <c r="N1084" s="290" t="s">
        <v>46</v>
      </c>
      <c r="O1084" s="93"/>
      <c r="P1084" s="229">
        <f>O1084*H1084</f>
        <v>0</v>
      </c>
      <c r="Q1084" s="229">
        <v>0.0040000000000000001</v>
      </c>
      <c r="R1084" s="229">
        <f>Q1084*H1084</f>
        <v>0.0040000000000000001</v>
      </c>
      <c r="S1084" s="229">
        <v>0</v>
      </c>
      <c r="T1084" s="230">
        <f>S1084*H1084</f>
        <v>0</v>
      </c>
      <c r="U1084" s="40"/>
      <c r="V1084" s="40"/>
      <c r="W1084" s="40"/>
      <c r="X1084" s="40"/>
      <c r="Y1084" s="40"/>
      <c r="Z1084" s="40"/>
      <c r="AA1084" s="40"/>
      <c r="AB1084" s="40"/>
      <c r="AC1084" s="40"/>
      <c r="AD1084" s="40"/>
      <c r="AE1084" s="40"/>
      <c r="AR1084" s="231" t="s">
        <v>200</v>
      </c>
      <c r="AT1084" s="231" t="s">
        <v>317</v>
      </c>
      <c r="AU1084" s="231" t="s">
        <v>91</v>
      </c>
      <c r="AY1084" s="19" t="s">
        <v>139</v>
      </c>
      <c r="BE1084" s="232">
        <f>IF(N1084="základní",J1084,0)</f>
        <v>0</v>
      </c>
      <c r="BF1084" s="232">
        <f>IF(N1084="snížená",J1084,0)</f>
        <v>0</v>
      </c>
      <c r="BG1084" s="232">
        <f>IF(N1084="zákl. přenesená",J1084,0)</f>
        <v>0</v>
      </c>
      <c r="BH1084" s="232">
        <f>IF(N1084="sníž. přenesená",J1084,0)</f>
        <v>0</v>
      </c>
      <c r="BI1084" s="232">
        <f>IF(N1084="nulová",J1084,0)</f>
        <v>0</v>
      </c>
      <c r="BJ1084" s="19" t="s">
        <v>89</v>
      </c>
      <c r="BK1084" s="232">
        <f>ROUND(I1084*H1084,2)</f>
        <v>0</v>
      </c>
      <c r="BL1084" s="19" t="s">
        <v>146</v>
      </c>
      <c r="BM1084" s="231" t="s">
        <v>1564</v>
      </c>
    </row>
    <row r="1085" s="13" customFormat="1">
      <c r="A1085" s="13"/>
      <c r="B1085" s="233"/>
      <c r="C1085" s="234"/>
      <c r="D1085" s="235" t="s">
        <v>148</v>
      </c>
      <c r="E1085" s="236" t="s">
        <v>1</v>
      </c>
      <c r="F1085" s="237" t="s">
        <v>1392</v>
      </c>
      <c r="G1085" s="234"/>
      <c r="H1085" s="236" t="s">
        <v>1</v>
      </c>
      <c r="I1085" s="238"/>
      <c r="J1085" s="234"/>
      <c r="K1085" s="234"/>
      <c r="L1085" s="239"/>
      <c r="M1085" s="240"/>
      <c r="N1085" s="241"/>
      <c r="O1085" s="241"/>
      <c r="P1085" s="241"/>
      <c r="Q1085" s="241"/>
      <c r="R1085" s="241"/>
      <c r="S1085" s="241"/>
      <c r="T1085" s="242"/>
      <c r="U1085" s="13"/>
      <c r="V1085" s="13"/>
      <c r="W1085" s="13"/>
      <c r="X1085" s="13"/>
      <c r="Y1085" s="13"/>
      <c r="Z1085" s="13"/>
      <c r="AA1085" s="13"/>
      <c r="AB1085" s="13"/>
      <c r="AC1085" s="13"/>
      <c r="AD1085" s="13"/>
      <c r="AE1085" s="13"/>
      <c r="AT1085" s="243" t="s">
        <v>148</v>
      </c>
      <c r="AU1085" s="243" t="s">
        <v>91</v>
      </c>
      <c r="AV1085" s="13" t="s">
        <v>89</v>
      </c>
      <c r="AW1085" s="13" t="s">
        <v>36</v>
      </c>
      <c r="AX1085" s="13" t="s">
        <v>81</v>
      </c>
      <c r="AY1085" s="243" t="s">
        <v>139</v>
      </c>
    </row>
    <row r="1086" s="14" customFormat="1">
      <c r="A1086" s="14"/>
      <c r="B1086" s="244"/>
      <c r="C1086" s="245"/>
      <c r="D1086" s="235" t="s">
        <v>148</v>
      </c>
      <c r="E1086" s="246" t="s">
        <v>1</v>
      </c>
      <c r="F1086" s="247" t="s">
        <v>1562</v>
      </c>
      <c r="G1086" s="245"/>
      <c r="H1086" s="248">
        <v>1</v>
      </c>
      <c r="I1086" s="249"/>
      <c r="J1086" s="245"/>
      <c r="K1086" s="245"/>
      <c r="L1086" s="250"/>
      <c r="M1086" s="251"/>
      <c r="N1086" s="252"/>
      <c r="O1086" s="252"/>
      <c r="P1086" s="252"/>
      <c r="Q1086" s="252"/>
      <c r="R1086" s="252"/>
      <c r="S1086" s="252"/>
      <c r="T1086" s="253"/>
      <c r="U1086" s="14"/>
      <c r="V1086" s="14"/>
      <c r="W1086" s="14"/>
      <c r="X1086" s="14"/>
      <c r="Y1086" s="14"/>
      <c r="Z1086" s="14"/>
      <c r="AA1086" s="14"/>
      <c r="AB1086" s="14"/>
      <c r="AC1086" s="14"/>
      <c r="AD1086" s="14"/>
      <c r="AE1086" s="14"/>
      <c r="AT1086" s="254" t="s">
        <v>148</v>
      </c>
      <c r="AU1086" s="254" t="s">
        <v>91</v>
      </c>
      <c r="AV1086" s="14" t="s">
        <v>91</v>
      </c>
      <c r="AW1086" s="14" t="s">
        <v>36</v>
      </c>
      <c r="AX1086" s="14" t="s">
        <v>81</v>
      </c>
      <c r="AY1086" s="254" t="s">
        <v>139</v>
      </c>
    </row>
    <row r="1087" s="15" customFormat="1">
      <c r="A1087" s="15"/>
      <c r="B1087" s="255"/>
      <c r="C1087" s="256"/>
      <c r="D1087" s="235" t="s">
        <v>148</v>
      </c>
      <c r="E1087" s="257" t="s">
        <v>1</v>
      </c>
      <c r="F1087" s="258" t="s">
        <v>151</v>
      </c>
      <c r="G1087" s="256"/>
      <c r="H1087" s="259">
        <v>1</v>
      </c>
      <c r="I1087" s="260"/>
      <c r="J1087" s="256"/>
      <c r="K1087" s="256"/>
      <c r="L1087" s="261"/>
      <c r="M1087" s="262"/>
      <c r="N1087" s="263"/>
      <c r="O1087" s="263"/>
      <c r="P1087" s="263"/>
      <c r="Q1087" s="263"/>
      <c r="R1087" s="263"/>
      <c r="S1087" s="263"/>
      <c r="T1087" s="264"/>
      <c r="U1087" s="15"/>
      <c r="V1087" s="15"/>
      <c r="W1087" s="15"/>
      <c r="X1087" s="15"/>
      <c r="Y1087" s="15"/>
      <c r="Z1087" s="15"/>
      <c r="AA1087" s="15"/>
      <c r="AB1087" s="15"/>
      <c r="AC1087" s="15"/>
      <c r="AD1087" s="15"/>
      <c r="AE1087" s="15"/>
      <c r="AT1087" s="265" t="s">
        <v>148</v>
      </c>
      <c r="AU1087" s="265" t="s">
        <v>91</v>
      </c>
      <c r="AV1087" s="15" t="s">
        <v>146</v>
      </c>
      <c r="AW1087" s="15" t="s">
        <v>36</v>
      </c>
      <c r="AX1087" s="15" t="s">
        <v>89</v>
      </c>
      <c r="AY1087" s="265" t="s">
        <v>139</v>
      </c>
    </row>
    <row r="1088" s="2" customFormat="1" ht="24.15" customHeight="1">
      <c r="A1088" s="40"/>
      <c r="B1088" s="41"/>
      <c r="C1088" s="220" t="s">
        <v>863</v>
      </c>
      <c r="D1088" s="220" t="s">
        <v>141</v>
      </c>
      <c r="E1088" s="221" t="s">
        <v>1565</v>
      </c>
      <c r="F1088" s="222" t="s">
        <v>1566</v>
      </c>
      <c r="G1088" s="223" t="s">
        <v>498</v>
      </c>
      <c r="H1088" s="224">
        <v>2</v>
      </c>
      <c r="I1088" s="225"/>
      <c r="J1088" s="226">
        <f>ROUND(I1088*H1088,2)</f>
        <v>0</v>
      </c>
      <c r="K1088" s="222" t="s">
        <v>145</v>
      </c>
      <c r="L1088" s="46"/>
      <c r="M1088" s="227" t="s">
        <v>1</v>
      </c>
      <c r="N1088" s="228" t="s">
        <v>46</v>
      </c>
      <c r="O1088" s="93"/>
      <c r="P1088" s="229">
        <f>O1088*H1088</f>
        <v>0</v>
      </c>
      <c r="Q1088" s="229">
        <v>0.00165</v>
      </c>
      <c r="R1088" s="229">
        <f>Q1088*H1088</f>
        <v>0.0033</v>
      </c>
      <c r="S1088" s="229">
        <v>0</v>
      </c>
      <c r="T1088" s="230">
        <f>S1088*H1088</f>
        <v>0</v>
      </c>
      <c r="U1088" s="40"/>
      <c r="V1088" s="40"/>
      <c r="W1088" s="40"/>
      <c r="X1088" s="40"/>
      <c r="Y1088" s="40"/>
      <c r="Z1088" s="40"/>
      <c r="AA1088" s="40"/>
      <c r="AB1088" s="40"/>
      <c r="AC1088" s="40"/>
      <c r="AD1088" s="40"/>
      <c r="AE1088" s="40"/>
      <c r="AR1088" s="231" t="s">
        <v>146</v>
      </c>
      <c r="AT1088" s="231" t="s">
        <v>141</v>
      </c>
      <c r="AU1088" s="231" t="s">
        <v>91</v>
      </c>
      <c r="AY1088" s="19" t="s">
        <v>139</v>
      </c>
      <c r="BE1088" s="232">
        <f>IF(N1088="základní",J1088,0)</f>
        <v>0</v>
      </c>
      <c r="BF1088" s="232">
        <f>IF(N1088="snížená",J1088,0)</f>
        <v>0</v>
      </c>
      <c r="BG1088" s="232">
        <f>IF(N1088="zákl. přenesená",J1088,0)</f>
        <v>0</v>
      </c>
      <c r="BH1088" s="232">
        <f>IF(N1088="sníž. přenesená",J1088,0)</f>
        <v>0</v>
      </c>
      <c r="BI1088" s="232">
        <f>IF(N1088="nulová",J1088,0)</f>
        <v>0</v>
      </c>
      <c r="BJ1088" s="19" t="s">
        <v>89</v>
      </c>
      <c r="BK1088" s="232">
        <f>ROUND(I1088*H1088,2)</f>
        <v>0</v>
      </c>
      <c r="BL1088" s="19" t="s">
        <v>146</v>
      </c>
      <c r="BM1088" s="231" t="s">
        <v>1567</v>
      </c>
    </row>
    <row r="1089" s="13" customFormat="1">
      <c r="A1089" s="13"/>
      <c r="B1089" s="233"/>
      <c r="C1089" s="234"/>
      <c r="D1089" s="235" t="s">
        <v>148</v>
      </c>
      <c r="E1089" s="236" t="s">
        <v>1</v>
      </c>
      <c r="F1089" s="237" t="s">
        <v>1355</v>
      </c>
      <c r="G1089" s="234"/>
      <c r="H1089" s="236" t="s">
        <v>1</v>
      </c>
      <c r="I1089" s="238"/>
      <c r="J1089" s="234"/>
      <c r="K1089" s="234"/>
      <c r="L1089" s="239"/>
      <c r="M1089" s="240"/>
      <c r="N1089" s="241"/>
      <c r="O1089" s="241"/>
      <c r="P1089" s="241"/>
      <c r="Q1089" s="241"/>
      <c r="R1089" s="241"/>
      <c r="S1089" s="241"/>
      <c r="T1089" s="242"/>
      <c r="U1089" s="13"/>
      <c r="V1089" s="13"/>
      <c r="W1089" s="13"/>
      <c r="X1089" s="13"/>
      <c r="Y1089" s="13"/>
      <c r="Z1089" s="13"/>
      <c r="AA1089" s="13"/>
      <c r="AB1089" s="13"/>
      <c r="AC1089" s="13"/>
      <c r="AD1089" s="13"/>
      <c r="AE1089" s="13"/>
      <c r="AT1089" s="243" t="s">
        <v>148</v>
      </c>
      <c r="AU1089" s="243" t="s">
        <v>91</v>
      </c>
      <c r="AV1089" s="13" t="s">
        <v>89</v>
      </c>
      <c r="AW1089" s="13" t="s">
        <v>36</v>
      </c>
      <c r="AX1089" s="13" t="s">
        <v>81</v>
      </c>
      <c r="AY1089" s="243" t="s">
        <v>139</v>
      </c>
    </row>
    <row r="1090" s="13" customFormat="1">
      <c r="A1090" s="13"/>
      <c r="B1090" s="233"/>
      <c r="C1090" s="234"/>
      <c r="D1090" s="235" t="s">
        <v>148</v>
      </c>
      <c r="E1090" s="236" t="s">
        <v>1</v>
      </c>
      <c r="F1090" s="237" t="s">
        <v>1016</v>
      </c>
      <c r="G1090" s="234"/>
      <c r="H1090" s="236" t="s">
        <v>1</v>
      </c>
      <c r="I1090" s="238"/>
      <c r="J1090" s="234"/>
      <c r="K1090" s="234"/>
      <c r="L1090" s="239"/>
      <c r="M1090" s="240"/>
      <c r="N1090" s="241"/>
      <c r="O1090" s="241"/>
      <c r="P1090" s="241"/>
      <c r="Q1090" s="241"/>
      <c r="R1090" s="241"/>
      <c r="S1090" s="241"/>
      <c r="T1090" s="242"/>
      <c r="U1090" s="13"/>
      <c r="V1090" s="13"/>
      <c r="W1090" s="13"/>
      <c r="X1090" s="13"/>
      <c r="Y1090" s="13"/>
      <c r="Z1090" s="13"/>
      <c r="AA1090" s="13"/>
      <c r="AB1090" s="13"/>
      <c r="AC1090" s="13"/>
      <c r="AD1090" s="13"/>
      <c r="AE1090" s="13"/>
      <c r="AT1090" s="243" t="s">
        <v>148</v>
      </c>
      <c r="AU1090" s="243" t="s">
        <v>91</v>
      </c>
      <c r="AV1090" s="13" t="s">
        <v>89</v>
      </c>
      <c r="AW1090" s="13" t="s">
        <v>36</v>
      </c>
      <c r="AX1090" s="13" t="s">
        <v>81</v>
      </c>
      <c r="AY1090" s="243" t="s">
        <v>139</v>
      </c>
    </row>
    <row r="1091" s="14" customFormat="1">
      <c r="A1091" s="14"/>
      <c r="B1091" s="244"/>
      <c r="C1091" s="245"/>
      <c r="D1091" s="235" t="s">
        <v>148</v>
      </c>
      <c r="E1091" s="246" t="s">
        <v>1</v>
      </c>
      <c r="F1091" s="247" t="s">
        <v>679</v>
      </c>
      <c r="G1091" s="245"/>
      <c r="H1091" s="248">
        <v>2</v>
      </c>
      <c r="I1091" s="249"/>
      <c r="J1091" s="245"/>
      <c r="K1091" s="245"/>
      <c r="L1091" s="250"/>
      <c r="M1091" s="251"/>
      <c r="N1091" s="252"/>
      <c r="O1091" s="252"/>
      <c r="P1091" s="252"/>
      <c r="Q1091" s="252"/>
      <c r="R1091" s="252"/>
      <c r="S1091" s="252"/>
      <c r="T1091" s="253"/>
      <c r="U1091" s="14"/>
      <c r="V1091" s="14"/>
      <c r="W1091" s="14"/>
      <c r="X1091" s="14"/>
      <c r="Y1091" s="14"/>
      <c r="Z1091" s="14"/>
      <c r="AA1091" s="14"/>
      <c r="AB1091" s="14"/>
      <c r="AC1091" s="14"/>
      <c r="AD1091" s="14"/>
      <c r="AE1091" s="14"/>
      <c r="AT1091" s="254" t="s">
        <v>148</v>
      </c>
      <c r="AU1091" s="254" t="s">
        <v>91</v>
      </c>
      <c r="AV1091" s="14" t="s">
        <v>91</v>
      </c>
      <c r="AW1091" s="14" t="s">
        <v>36</v>
      </c>
      <c r="AX1091" s="14" t="s">
        <v>81</v>
      </c>
      <c r="AY1091" s="254" t="s">
        <v>139</v>
      </c>
    </row>
    <row r="1092" s="15" customFormat="1">
      <c r="A1092" s="15"/>
      <c r="B1092" s="255"/>
      <c r="C1092" s="256"/>
      <c r="D1092" s="235" t="s">
        <v>148</v>
      </c>
      <c r="E1092" s="257" t="s">
        <v>1</v>
      </c>
      <c r="F1092" s="258" t="s">
        <v>151</v>
      </c>
      <c r="G1092" s="256"/>
      <c r="H1092" s="259">
        <v>2</v>
      </c>
      <c r="I1092" s="260"/>
      <c r="J1092" s="256"/>
      <c r="K1092" s="256"/>
      <c r="L1092" s="261"/>
      <c r="M1092" s="262"/>
      <c r="N1092" s="263"/>
      <c r="O1092" s="263"/>
      <c r="P1092" s="263"/>
      <c r="Q1092" s="263"/>
      <c r="R1092" s="263"/>
      <c r="S1092" s="263"/>
      <c r="T1092" s="264"/>
      <c r="U1092" s="15"/>
      <c r="V1092" s="15"/>
      <c r="W1092" s="15"/>
      <c r="X1092" s="15"/>
      <c r="Y1092" s="15"/>
      <c r="Z1092" s="15"/>
      <c r="AA1092" s="15"/>
      <c r="AB1092" s="15"/>
      <c r="AC1092" s="15"/>
      <c r="AD1092" s="15"/>
      <c r="AE1092" s="15"/>
      <c r="AT1092" s="265" t="s">
        <v>148</v>
      </c>
      <c r="AU1092" s="265" t="s">
        <v>91</v>
      </c>
      <c r="AV1092" s="15" t="s">
        <v>146</v>
      </c>
      <c r="AW1092" s="15" t="s">
        <v>36</v>
      </c>
      <c r="AX1092" s="15" t="s">
        <v>89</v>
      </c>
      <c r="AY1092" s="265" t="s">
        <v>139</v>
      </c>
    </row>
    <row r="1093" s="2" customFormat="1" ht="16.5" customHeight="1">
      <c r="A1093" s="40"/>
      <c r="B1093" s="41"/>
      <c r="C1093" s="281" t="s">
        <v>868</v>
      </c>
      <c r="D1093" s="281" t="s">
        <v>317</v>
      </c>
      <c r="E1093" s="282" t="s">
        <v>702</v>
      </c>
      <c r="F1093" s="283" t="s">
        <v>703</v>
      </c>
      <c r="G1093" s="284" t="s">
        <v>498</v>
      </c>
      <c r="H1093" s="285">
        <v>2</v>
      </c>
      <c r="I1093" s="286"/>
      <c r="J1093" s="287">
        <f>ROUND(I1093*H1093,2)</f>
        <v>0</v>
      </c>
      <c r="K1093" s="283" t="s">
        <v>145</v>
      </c>
      <c r="L1093" s="288"/>
      <c r="M1093" s="289" t="s">
        <v>1</v>
      </c>
      <c r="N1093" s="290" t="s">
        <v>46</v>
      </c>
      <c r="O1093" s="93"/>
      <c r="P1093" s="229">
        <f>O1093*H1093</f>
        <v>0</v>
      </c>
      <c r="Q1093" s="229">
        <v>0.024500000000000001</v>
      </c>
      <c r="R1093" s="229">
        <f>Q1093*H1093</f>
        <v>0.049000000000000002</v>
      </c>
      <c r="S1093" s="229">
        <v>0</v>
      </c>
      <c r="T1093" s="230">
        <f>S1093*H1093</f>
        <v>0</v>
      </c>
      <c r="U1093" s="40"/>
      <c r="V1093" s="40"/>
      <c r="W1093" s="40"/>
      <c r="X1093" s="40"/>
      <c r="Y1093" s="40"/>
      <c r="Z1093" s="40"/>
      <c r="AA1093" s="40"/>
      <c r="AB1093" s="40"/>
      <c r="AC1093" s="40"/>
      <c r="AD1093" s="40"/>
      <c r="AE1093" s="40"/>
      <c r="AR1093" s="231" t="s">
        <v>200</v>
      </c>
      <c r="AT1093" s="231" t="s">
        <v>317</v>
      </c>
      <c r="AU1093" s="231" t="s">
        <v>91</v>
      </c>
      <c r="AY1093" s="19" t="s">
        <v>139</v>
      </c>
      <c r="BE1093" s="232">
        <f>IF(N1093="základní",J1093,0)</f>
        <v>0</v>
      </c>
      <c r="BF1093" s="232">
        <f>IF(N1093="snížená",J1093,0)</f>
        <v>0</v>
      </c>
      <c r="BG1093" s="232">
        <f>IF(N1093="zákl. přenesená",J1093,0)</f>
        <v>0</v>
      </c>
      <c r="BH1093" s="232">
        <f>IF(N1093="sníž. přenesená",J1093,0)</f>
        <v>0</v>
      </c>
      <c r="BI1093" s="232">
        <f>IF(N1093="nulová",J1093,0)</f>
        <v>0</v>
      </c>
      <c r="BJ1093" s="19" t="s">
        <v>89</v>
      </c>
      <c r="BK1093" s="232">
        <f>ROUND(I1093*H1093,2)</f>
        <v>0</v>
      </c>
      <c r="BL1093" s="19" t="s">
        <v>146</v>
      </c>
      <c r="BM1093" s="231" t="s">
        <v>1568</v>
      </c>
    </row>
    <row r="1094" s="13" customFormat="1">
      <c r="A1094" s="13"/>
      <c r="B1094" s="233"/>
      <c r="C1094" s="234"/>
      <c r="D1094" s="235" t="s">
        <v>148</v>
      </c>
      <c r="E1094" s="236" t="s">
        <v>1</v>
      </c>
      <c r="F1094" s="237" t="s">
        <v>1355</v>
      </c>
      <c r="G1094" s="234"/>
      <c r="H1094" s="236" t="s">
        <v>1</v>
      </c>
      <c r="I1094" s="238"/>
      <c r="J1094" s="234"/>
      <c r="K1094" s="234"/>
      <c r="L1094" s="239"/>
      <c r="M1094" s="240"/>
      <c r="N1094" s="241"/>
      <c r="O1094" s="241"/>
      <c r="P1094" s="241"/>
      <c r="Q1094" s="241"/>
      <c r="R1094" s="241"/>
      <c r="S1094" s="241"/>
      <c r="T1094" s="242"/>
      <c r="U1094" s="13"/>
      <c r="V1094" s="13"/>
      <c r="W1094" s="13"/>
      <c r="X1094" s="13"/>
      <c r="Y1094" s="13"/>
      <c r="Z1094" s="13"/>
      <c r="AA1094" s="13"/>
      <c r="AB1094" s="13"/>
      <c r="AC1094" s="13"/>
      <c r="AD1094" s="13"/>
      <c r="AE1094" s="13"/>
      <c r="AT1094" s="243" t="s">
        <v>148</v>
      </c>
      <c r="AU1094" s="243" t="s">
        <v>91</v>
      </c>
      <c r="AV1094" s="13" t="s">
        <v>89</v>
      </c>
      <c r="AW1094" s="13" t="s">
        <v>36</v>
      </c>
      <c r="AX1094" s="13" t="s">
        <v>81</v>
      </c>
      <c r="AY1094" s="243" t="s">
        <v>139</v>
      </c>
    </row>
    <row r="1095" s="13" customFormat="1">
      <c r="A1095" s="13"/>
      <c r="B1095" s="233"/>
      <c r="C1095" s="234"/>
      <c r="D1095" s="235" t="s">
        <v>148</v>
      </c>
      <c r="E1095" s="236" t="s">
        <v>1</v>
      </c>
      <c r="F1095" s="237" t="s">
        <v>1016</v>
      </c>
      <c r="G1095" s="234"/>
      <c r="H1095" s="236" t="s">
        <v>1</v>
      </c>
      <c r="I1095" s="238"/>
      <c r="J1095" s="234"/>
      <c r="K1095" s="234"/>
      <c r="L1095" s="239"/>
      <c r="M1095" s="240"/>
      <c r="N1095" s="241"/>
      <c r="O1095" s="241"/>
      <c r="P1095" s="241"/>
      <c r="Q1095" s="241"/>
      <c r="R1095" s="241"/>
      <c r="S1095" s="241"/>
      <c r="T1095" s="242"/>
      <c r="U1095" s="13"/>
      <c r="V1095" s="13"/>
      <c r="W1095" s="13"/>
      <c r="X1095" s="13"/>
      <c r="Y1095" s="13"/>
      <c r="Z1095" s="13"/>
      <c r="AA1095" s="13"/>
      <c r="AB1095" s="13"/>
      <c r="AC1095" s="13"/>
      <c r="AD1095" s="13"/>
      <c r="AE1095" s="13"/>
      <c r="AT1095" s="243" t="s">
        <v>148</v>
      </c>
      <c r="AU1095" s="243" t="s">
        <v>91</v>
      </c>
      <c r="AV1095" s="13" t="s">
        <v>89</v>
      </c>
      <c r="AW1095" s="13" t="s">
        <v>36</v>
      </c>
      <c r="AX1095" s="13" t="s">
        <v>81</v>
      </c>
      <c r="AY1095" s="243" t="s">
        <v>139</v>
      </c>
    </row>
    <row r="1096" s="14" customFormat="1">
      <c r="A1096" s="14"/>
      <c r="B1096" s="244"/>
      <c r="C1096" s="245"/>
      <c r="D1096" s="235" t="s">
        <v>148</v>
      </c>
      <c r="E1096" s="246" t="s">
        <v>1</v>
      </c>
      <c r="F1096" s="247" t="s">
        <v>679</v>
      </c>
      <c r="G1096" s="245"/>
      <c r="H1096" s="248">
        <v>2</v>
      </c>
      <c r="I1096" s="249"/>
      <c r="J1096" s="245"/>
      <c r="K1096" s="245"/>
      <c r="L1096" s="250"/>
      <c r="M1096" s="251"/>
      <c r="N1096" s="252"/>
      <c r="O1096" s="252"/>
      <c r="P1096" s="252"/>
      <c r="Q1096" s="252"/>
      <c r="R1096" s="252"/>
      <c r="S1096" s="252"/>
      <c r="T1096" s="253"/>
      <c r="U1096" s="14"/>
      <c r="V1096" s="14"/>
      <c r="W1096" s="14"/>
      <c r="X1096" s="14"/>
      <c r="Y1096" s="14"/>
      <c r="Z1096" s="14"/>
      <c r="AA1096" s="14"/>
      <c r="AB1096" s="14"/>
      <c r="AC1096" s="14"/>
      <c r="AD1096" s="14"/>
      <c r="AE1096" s="14"/>
      <c r="AT1096" s="254" t="s">
        <v>148</v>
      </c>
      <c r="AU1096" s="254" t="s">
        <v>91</v>
      </c>
      <c r="AV1096" s="14" t="s">
        <v>91</v>
      </c>
      <c r="AW1096" s="14" t="s">
        <v>36</v>
      </c>
      <c r="AX1096" s="14" t="s">
        <v>81</v>
      </c>
      <c r="AY1096" s="254" t="s">
        <v>139</v>
      </c>
    </row>
    <row r="1097" s="15" customFormat="1">
      <c r="A1097" s="15"/>
      <c r="B1097" s="255"/>
      <c r="C1097" s="256"/>
      <c r="D1097" s="235" t="s">
        <v>148</v>
      </c>
      <c r="E1097" s="257" t="s">
        <v>1</v>
      </c>
      <c r="F1097" s="258" t="s">
        <v>151</v>
      </c>
      <c r="G1097" s="256"/>
      <c r="H1097" s="259">
        <v>2</v>
      </c>
      <c r="I1097" s="260"/>
      <c r="J1097" s="256"/>
      <c r="K1097" s="256"/>
      <c r="L1097" s="261"/>
      <c r="M1097" s="262"/>
      <c r="N1097" s="263"/>
      <c r="O1097" s="263"/>
      <c r="P1097" s="263"/>
      <c r="Q1097" s="263"/>
      <c r="R1097" s="263"/>
      <c r="S1097" s="263"/>
      <c r="T1097" s="264"/>
      <c r="U1097" s="15"/>
      <c r="V1097" s="15"/>
      <c r="W1097" s="15"/>
      <c r="X1097" s="15"/>
      <c r="Y1097" s="15"/>
      <c r="Z1097" s="15"/>
      <c r="AA1097" s="15"/>
      <c r="AB1097" s="15"/>
      <c r="AC1097" s="15"/>
      <c r="AD1097" s="15"/>
      <c r="AE1097" s="15"/>
      <c r="AT1097" s="265" t="s">
        <v>148</v>
      </c>
      <c r="AU1097" s="265" t="s">
        <v>91</v>
      </c>
      <c r="AV1097" s="15" t="s">
        <v>146</v>
      </c>
      <c r="AW1097" s="15" t="s">
        <v>36</v>
      </c>
      <c r="AX1097" s="15" t="s">
        <v>89</v>
      </c>
      <c r="AY1097" s="265" t="s">
        <v>139</v>
      </c>
    </row>
    <row r="1098" s="2" customFormat="1" ht="16.5" customHeight="1">
      <c r="A1098" s="40"/>
      <c r="B1098" s="41"/>
      <c r="C1098" s="281" t="s">
        <v>873</v>
      </c>
      <c r="D1098" s="281" t="s">
        <v>317</v>
      </c>
      <c r="E1098" s="282" t="s">
        <v>1569</v>
      </c>
      <c r="F1098" s="283" t="s">
        <v>1570</v>
      </c>
      <c r="G1098" s="284" t="s">
        <v>498</v>
      </c>
      <c r="H1098" s="285">
        <v>2</v>
      </c>
      <c r="I1098" s="286"/>
      <c r="J1098" s="287">
        <f>ROUND(I1098*H1098,2)</f>
        <v>0</v>
      </c>
      <c r="K1098" s="283" t="s">
        <v>145</v>
      </c>
      <c r="L1098" s="288"/>
      <c r="M1098" s="289" t="s">
        <v>1</v>
      </c>
      <c r="N1098" s="290" t="s">
        <v>46</v>
      </c>
      <c r="O1098" s="93"/>
      <c r="P1098" s="229">
        <f>O1098*H1098</f>
        <v>0</v>
      </c>
      <c r="Q1098" s="229">
        <v>0.0028</v>
      </c>
      <c r="R1098" s="229">
        <f>Q1098*H1098</f>
        <v>0.0055999999999999999</v>
      </c>
      <c r="S1098" s="229">
        <v>0</v>
      </c>
      <c r="T1098" s="230">
        <f>S1098*H1098</f>
        <v>0</v>
      </c>
      <c r="U1098" s="40"/>
      <c r="V1098" s="40"/>
      <c r="W1098" s="40"/>
      <c r="X1098" s="40"/>
      <c r="Y1098" s="40"/>
      <c r="Z1098" s="40"/>
      <c r="AA1098" s="40"/>
      <c r="AB1098" s="40"/>
      <c r="AC1098" s="40"/>
      <c r="AD1098" s="40"/>
      <c r="AE1098" s="40"/>
      <c r="AR1098" s="231" t="s">
        <v>200</v>
      </c>
      <c r="AT1098" s="231" t="s">
        <v>317</v>
      </c>
      <c r="AU1098" s="231" t="s">
        <v>91</v>
      </c>
      <c r="AY1098" s="19" t="s">
        <v>139</v>
      </c>
      <c r="BE1098" s="232">
        <f>IF(N1098="základní",J1098,0)</f>
        <v>0</v>
      </c>
      <c r="BF1098" s="232">
        <f>IF(N1098="snížená",J1098,0)</f>
        <v>0</v>
      </c>
      <c r="BG1098" s="232">
        <f>IF(N1098="zákl. přenesená",J1098,0)</f>
        <v>0</v>
      </c>
      <c r="BH1098" s="232">
        <f>IF(N1098="sníž. přenesená",J1098,0)</f>
        <v>0</v>
      </c>
      <c r="BI1098" s="232">
        <f>IF(N1098="nulová",J1098,0)</f>
        <v>0</v>
      </c>
      <c r="BJ1098" s="19" t="s">
        <v>89</v>
      </c>
      <c r="BK1098" s="232">
        <f>ROUND(I1098*H1098,2)</f>
        <v>0</v>
      </c>
      <c r="BL1098" s="19" t="s">
        <v>146</v>
      </c>
      <c r="BM1098" s="231" t="s">
        <v>1571</v>
      </c>
    </row>
    <row r="1099" s="13" customFormat="1">
      <c r="A1099" s="13"/>
      <c r="B1099" s="233"/>
      <c r="C1099" s="234"/>
      <c r="D1099" s="235" t="s">
        <v>148</v>
      </c>
      <c r="E1099" s="236" t="s">
        <v>1</v>
      </c>
      <c r="F1099" s="237" t="s">
        <v>1355</v>
      </c>
      <c r="G1099" s="234"/>
      <c r="H1099" s="236" t="s">
        <v>1</v>
      </c>
      <c r="I1099" s="238"/>
      <c r="J1099" s="234"/>
      <c r="K1099" s="234"/>
      <c r="L1099" s="239"/>
      <c r="M1099" s="240"/>
      <c r="N1099" s="241"/>
      <c r="O1099" s="241"/>
      <c r="P1099" s="241"/>
      <c r="Q1099" s="241"/>
      <c r="R1099" s="241"/>
      <c r="S1099" s="241"/>
      <c r="T1099" s="242"/>
      <c r="U1099" s="13"/>
      <c r="V1099" s="13"/>
      <c r="W1099" s="13"/>
      <c r="X1099" s="13"/>
      <c r="Y1099" s="13"/>
      <c r="Z1099" s="13"/>
      <c r="AA1099" s="13"/>
      <c r="AB1099" s="13"/>
      <c r="AC1099" s="13"/>
      <c r="AD1099" s="13"/>
      <c r="AE1099" s="13"/>
      <c r="AT1099" s="243" t="s">
        <v>148</v>
      </c>
      <c r="AU1099" s="243" t="s">
        <v>91</v>
      </c>
      <c r="AV1099" s="13" t="s">
        <v>89</v>
      </c>
      <c r="AW1099" s="13" t="s">
        <v>36</v>
      </c>
      <c r="AX1099" s="13" t="s">
        <v>81</v>
      </c>
      <c r="AY1099" s="243" t="s">
        <v>139</v>
      </c>
    </row>
    <row r="1100" s="13" customFormat="1">
      <c r="A1100" s="13"/>
      <c r="B1100" s="233"/>
      <c r="C1100" s="234"/>
      <c r="D1100" s="235" t="s">
        <v>148</v>
      </c>
      <c r="E1100" s="236" t="s">
        <v>1</v>
      </c>
      <c r="F1100" s="237" t="s">
        <v>1016</v>
      </c>
      <c r="G1100" s="234"/>
      <c r="H1100" s="236" t="s">
        <v>1</v>
      </c>
      <c r="I1100" s="238"/>
      <c r="J1100" s="234"/>
      <c r="K1100" s="234"/>
      <c r="L1100" s="239"/>
      <c r="M1100" s="240"/>
      <c r="N1100" s="241"/>
      <c r="O1100" s="241"/>
      <c r="P1100" s="241"/>
      <c r="Q1100" s="241"/>
      <c r="R1100" s="241"/>
      <c r="S1100" s="241"/>
      <c r="T1100" s="242"/>
      <c r="U1100" s="13"/>
      <c r="V1100" s="13"/>
      <c r="W1100" s="13"/>
      <c r="X1100" s="13"/>
      <c r="Y1100" s="13"/>
      <c r="Z1100" s="13"/>
      <c r="AA1100" s="13"/>
      <c r="AB1100" s="13"/>
      <c r="AC1100" s="13"/>
      <c r="AD1100" s="13"/>
      <c r="AE1100" s="13"/>
      <c r="AT1100" s="243" t="s">
        <v>148</v>
      </c>
      <c r="AU1100" s="243" t="s">
        <v>91</v>
      </c>
      <c r="AV1100" s="13" t="s">
        <v>89</v>
      </c>
      <c r="AW1100" s="13" t="s">
        <v>36</v>
      </c>
      <c r="AX1100" s="13" t="s">
        <v>81</v>
      </c>
      <c r="AY1100" s="243" t="s">
        <v>139</v>
      </c>
    </row>
    <row r="1101" s="14" customFormat="1">
      <c r="A1101" s="14"/>
      <c r="B1101" s="244"/>
      <c r="C1101" s="245"/>
      <c r="D1101" s="235" t="s">
        <v>148</v>
      </c>
      <c r="E1101" s="246" t="s">
        <v>1</v>
      </c>
      <c r="F1101" s="247" t="s">
        <v>679</v>
      </c>
      <c r="G1101" s="245"/>
      <c r="H1101" s="248">
        <v>2</v>
      </c>
      <c r="I1101" s="249"/>
      <c r="J1101" s="245"/>
      <c r="K1101" s="245"/>
      <c r="L1101" s="250"/>
      <c r="M1101" s="251"/>
      <c r="N1101" s="252"/>
      <c r="O1101" s="252"/>
      <c r="P1101" s="252"/>
      <c r="Q1101" s="252"/>
      <c r="R1101" s="252"/>
      <c r="S1101" s="252"/>
      <c r="T1101" s="253"/>
      <c r="U1101" s="14"/>
      <c r="V1101" s="14"/>
      <c r="W1101" s="14"/>
      <c r="X1101" s="14"/>
      <c r="Y1101" s="14"/>
      <c r="Z1101" s="14"/>
      <c r="AA1101" s="14"/>
      <c r="AB1101" s="14"/>
      <c r="AC1101" s="14"/>
      <c r="AD1101" s="14"/>
      <c r="AE1101" s="14"/>
      <c r="AT1101" s="254" t="s">
        <v>148</v>
      </c>
      <c r="AU1101" s="254" t="s">
        <v>91</v>
      </c>
      <c r="AV1101" s="14" t="s">
        <v>91</v>
      </c>
      <c r="AW1101" s="14" t="s">
        <v>36</v>
      </c>
      <c r="AX1101" s="14" t="s">
        <v>81</v>
      </c>
      <c r="AY1101" s="254" t="s">
        <v>139</v>
      </c>
    </row>
    <row r="1102" s="15" customFormat="1">
      <c r="A1102" s="15"/>
      <c r="B1102" s="255"/>
      <c r="C1102" s="256"/>
      <c r="D1102" s="235" t="s">
        <v>148</v>
      </c>
      <c r="E1102" s="257" t="s">
        <v>1</v>
      </c>
      <c r="F1102" s="258" t="s">
        <v>151</v>
      </c>
      <c r="G1102" s="256"/>
      <c r="H1102" s="259">
        <v>2</v>
      </c>
      <c r="I1102" s="260"/>
      <c r="J1102" s="256"/>
      <c r="K1102" s="256"/>
      <c r="L1102" s="261"/>
      <c r="M1102" s="262"/>
      <c r="N1102" s="263"/>
      <c r="O1102" s="263"/>
      <c r="P1102" s="263"/>
      <c r="Q1102" s="263"/>
      <c r="R1102" s="263"/>
      <c r="S1102" s="263"/>
      <c r="T1102" s="264"/>
      <c r="U1102" s="15"/>
      <c r="V1102" s="15"/>
      <c r="W1102" s="15"/>
      <c r="X1102" s="15"/>
      <c r="Y1102" s="15"/>
      <c r="Z1102" s="15"/>
      <c r="AA1102" s="15"/>
      <c r="AB1102" s="15"/>
      <c r="AC1102" s="15"/>
      <c r="AD1102" s="15"/>
      <c r="AE1102" s="15"/>
      <c r="AT1102" s="265" t="s">
        <v>148</v>
      </c>
      <c r="AU1102" s="265" t="s">
        <v>91</v>
      </c>
      <c r="AV1102" s="15" t="s">
        <v>146</v>
      </c>
      <c r="AW1102" s="15" t="s">
        <v>36</v>
      </c>
      <c r="AX1102" s="15" t="s">
        <v>89</v>
      </c>
      <c r="AY1102" s="265" t="s">
        <v>139</v>
      </c>
    </row>
    <row r="1103" s="2" customFormat="1" ht="16.5" customHeight="1">
      <c r="A1103" s="40"/>
      <c r="B1103" s="41"/>
      <c r="C1103" s="220" t="s">
        <v>879</v>
      </c>
      <c r="D1103" s="220" t="s">
        <v>141</v>
      </c>
      <c r="E1103" s="221" t="s">
        <v>1572</v>
      </c>
      <c r="F1103" s="222" t="s">
        <v>1573</v>
      </c>
      <c r="G1103" s="223" t="s">
        <v>498</v>
      </c>
      <c r="H1103" s="224">
        <v>1</v>
      </c>
      <c r="I1103" s="225"/>
      <c r="J1103" s="226">
        <f>ROUND(I1103*H1103,2)</f>
        <v>0</v>
      </c>
      <c r="K1103" s="222" t="s">
        <v>145</v>
      </c>
      <c r="L1103" s="46"/>
      <c r="M1103" s="227" t="s">
        <v>1</v>
      </c>
      <c r="N1103" s="228" t="s">
        <v>46</v>
      </c>
      <c r="O1103" s="93"/>
      <c r="P1103" s="229">
        <f>O1103*H1103</f>
        <v>0</v>
      </c>
      <c r="Q1103" s="229">
        <v>0.0035799999999999998</v>
      </c>
      <c r="R1103" s="229">
        <f>Q1103*H1103</f>
        <v>0.0035799999999999998</v>
      </c>
      <c r="S1103" s="229">
        <v>0</v>
      </c>
      <c r="T1103" s="230">
        <f>S1103*H1103</f>
        <v>0</v>
      </c>
      <c r="U1103" s="40"/>
      <c r="V1103" s="40"/>
      <c r="W1103" s="40"/>
      <c r="X1103" s="40"/>
      <c r="Y1103" s="40"/>
      <c r="Z1103" s="40"/>
      <c r="AA1103" s="40"/>
      <c r="AB1103" s="40"/>
      <c r="AC1103" s="40"/>
      <c r="AD1103" s="40"/>
      <c r="AE1103" s="40"/>
      <c r="AR1103" s="231" t="s">
        <v>146</v>
      </c>
      <c r="AT1103" s="231" t="s">
        <v>141</v>
      </c>
      <c r="AU1103" s="231" t="s">
        <v>91</v>
      </c>
      <c r="AY1103" s="19" t="s">
        <v>139</v>
      </c>
      <c r="BE1103" s="232">
        <f>IF(N1103="základní",J1103,0)</f>
        <v>0</v>
      </c>
      <c r="BF1103" s="232">
        <f>IF(N1103="snížená",J1103,0)</f>
        <v>0</v>
      </c>
      <c r="BG1103" s="232">
        <f>IF(N1103="zákl. přenesená",J1103,0)</f>
        <v>0</v>
      </c>
      <c r="BH1103" s="232">
        <f>IF(N1103="sníž. přenesená",J1103,0)</f>
        <v>0</v>
      </c>
      <c r="BI1103" s="232">
        <f>IF(N1103="nulová",J1103,0)</f>
        <v>0</v>
      </c>
      <c r="BJ1103" s="19" t="s">
        <v>89</v>
      </c>
      <c r="BK1103" s="232">
        <f>ROUND(I1103*H1103,2)</f>
        <v>0</v>
      </c>
      <c r="BL1103" s="19" t="s">
        <v>146</v>
      </c>
      <c r="BM1103" s="231" t="s">
        <v>1574</v>
      </c>
    </row>
    <row r="1104" s="13" customFormat="1">
      <c r="A1104" s="13"/>
      <c r="B1104" s="233"/>
      <c r="C1104" s="234"/>
      <c r="D1104" s="235" t="s">
        <v>148</v>
      </c>
      <c r="E1104" s="236" t="s">
        <v>1</v>
      </c>
      <c r="F1104" s="237" t="s">
        <v>1355</v>
      </c>
      <c r="G1104" s="234"/>
      <c r="H1104" s="236" t="s">
        <v>1</v>
      </c>
      <c r="I1104" s="238"/>
      <c r="J1104" s="234"/>
      <c r="K1104" s="234"/>
      <c r="L1104" s="239"/>
      <c r="M1104" s="240"/>
      <c r="N1104" s="241"/>
      <c r="O1104" s="241"/>
      <c r="P1104" s="241"/>
      <c r="Q1104" s="241"/>
      <c r="R1104" s="241"/>
      <c r="S1104" s="241"/>
      <c r="T1104" s="242"/>
      <c r="U1104" s="13"/>
      <c r="V1104" s="13"/>
      <c r="W1104" s="13"/>
      <c r="X1104" s="13"/>
      <c r="Y1104" s="13"/>
      <c r="Z1104" s="13"/>
      <c r="AA1104" s="13"/>
      <c r="AB1104" s="13"/>
      <c r="AC1104" s="13"/>
      <c r="AD1104" s="13"/>
      <c r="AE1104" s="13"/>
      <c r="AT1104" s="243" t="s">
        <v>148</v>
      </c>
      <c r="AU1104" s="243" t="s">
        <v>91</v>
      </c>
      <c r="AV1104" s="13" t="s">
        <v>89</v>
      </c>
      <c r="AW1104" s="13" t="s">
        <v>36</v>
      </c>
      <c r="AX1104" s="13" t="s">
        <v>81</v>
      </c>
      <c r="AY1104" s="243" t="s">
        <v>139</v>
      </c>
    </row>
    <row r="1105" s="13" customFormat="1">
      <c r="A1105" s="13"/>
      <c r="B1105" s="233"/>
      <c r="C1105" s="234"/>
      <c r="D1105" s="235" t="s">
        <v>148</v>
      </c>
      <c r="E1105" s="236" t="s">
        <v>1</v>
      </c>
      <c r="F1105" s="237" t="s">
        <v>1016</v>
      </c>
      <c r="G1105" s="234"/>
      <c r="H1105" s="236" t="s">
        <v>1</v>
      </c>
      <c r="I1105" s="238"/>
      <c r="J1105" s="234"/>
      <c r="K1105" s="234"/>
      <c r="L1105" s="239"/>
      <c r="M1105" s="240"/>
      <c r="N1105" s="241"/>
      <c r="O1105" s="241"/>
      <c r="P1105" s="241"/>
      <c r="Q1105" s="241"/>
      <c r="R1105" s="241"/>
      <c r="S1105" s="241"/>
      <c r="T1105" s="242"/>
      <c r="U1105" s="13"/>
      <c r="V1105" s="13"/>
      <c r="W1105" s="13"/>
      <c r="X1105" s="13"/>
      <c r="Y1105" s="13"/>
      <c r="Z1105" s="13"/>
      <c r="AA1105" s="13"/>
      <c r="AB1105" s="13"/>
      <c r="AC1105" s="13"/>
      <c r="AD1105" s="13"/>
      <c r="AE1105" s="13"/>
      <c r="AT1105" s="243" t="s">
        <v>148</v>
      </c>
      <c r="AU1105" s="243" t="s">
        <v>91</v>
      </c>
      <c r="AV1105" s="13" t="s">
        <v>89</v>
      </c>
      <c r="AW1105" s="13" t="s">
        <v>36</v>
      </c>
      <c r="AX1105" s="13" t="s">
        <v>81</v>
      </c>
      <c r="AY1105" s="243" t="s">
        <v>139</v>
      </c>
    </row>
    <row r="1106" s="14" customFormat="1">
      <c r="A1106" s="14"/>
      <c r="B1106" s="244"/>
      <c r="C1106" s="245"/>
      <c r="D1106" s="235" t="s">
        <v>148</v>
      </c>
      <c r="E1106" s="246" t="s">
        <v>1</v>
      </c>
      <c r="F1106" s="247" t="s">
        <v>1575</v>
      </c>
      <c r="G1106" s="245"/>
      <c r="H1106" s="248">
        <v>1</v>
      </c>
      <c r="I1106" s="249"/>
      <c r="J1106" s="245"/>
      <c r="K1106" s="245"/>
      <c r="L1106" s="250"/>
      <c r="M1106" s="251"/>
      <c r="N1106" s="252"/>
      <c r="O1106" s="252"/>
      <c r="P1106" s="252"/>
      <c r="Q1106" s="252"/>
      <c r="R1106" s="252"/>
      <c r="S1106" s="252"/>
      <c r="T1106" s="253"/>
      <c r="U1106" s="14"/>
      <c r="V1106" s="14"/>
      <c r="W1106" s="14"/>
      <c r="X1106" s="14"/>
      <c r="Y1106" s="14"/>
      <c r="Z1106" s="14"/>
      <c r="AA1106" s="14"/>
      <c r="AB1106" s="14"/>
      <c r="AC1106" s="14"/>
      <c r="AD1106" s="14"/>
      <c r="AE1106" s="14"/>
      <c r="AT1106" s="254" t="s">
        <v>148</v>
      </c>
      <c r="AU1106" s="254" t="s">
        <v>91</v>
      </c>
      <c r="AV1106" s="14" t="s">
        <v>91</v>
      </c>
      <c r="AW1106" s="14" t="s">
        <v>36</v>
      </c>
      <c r="AX1106" s="14" t="s">
        <v>81</v>
      </c>
      <c r="AY1106" s="254" t="s">
        <v>139</v>
      </c>
    </row>
    <row r="1107" s="15" customFormat="1">
      <c r="A1107" s="15"/>
      <c r="B1107" s="255"/>
      <c r="C1107" s="256"/>
      <c r="D1107" s="235" t="s">
        <v>148</v>
      </c>
      <c r="E1107" s="257" t="s">
        <v>1</v>
      </c>
      <c r="F1107" s="258" t="s">
        <v>151</v>
      </c>
      <c r="G1107" s="256"/>
      <c r="H1107" s="259">
        <v>1</v>
      </c>
      <c r="I1107" s="260"/>
      <c r="J1107" s="256"/>
      <c r="K1107" s="256"/>
      <c r="L1107" s="261"/>
      <c r="M1107" s="262"/>
      <c r="N1107" s="263"/>
      <c r="O1107" s="263"/>
      <c r="P1107" s="263"/>
      <c r="Q1107" s="263"/>
      <c r="R1107" s="263"/>
      <c r="S1107" s="263"/>
      <c r="T1107" s="264"/>
      <c r="U1107" s="15"/>
      <c r="V1107" s="15"/>
      <c r="W1107" s="15"/>
      <c r="X1107" s="15"/>
      <c r="Y1107" s="15"/>
      <c r="Z1107" s="15"/>
      <c r="AA1107" s="15"/>
      <c r="AB1107" s="15"/>
      <c r="AC1107" s="15"/>
      <c r="AD1107" s="15"/>
      <c r="AE1107" s="15"/>
      <c r="AT1107" s="265" t="s">
        <v>148</v>
      </c>
      <c r="AU1107" s="265" t="s">
        <v>91</v>
      </c>
      <c r="AV1107" s="15" t="s">
        <v>146</v>
      </c>
      <c r="AW1107" s="15" t="s">
        <v>36</v>
      </c>
      <c r="AX1107" s="15" t="s">
        <v>89</v>
      </c>
      <c r="AY1107" s="265" t="s">
        <v>139</v>
      </c>
    </row>
    <row r="1108" s="2" customFormat="1" ht="16.5" customHeight="1">
      <c r="A1108" s="40"/>
      <c r="B1108" s="41"/>
      <c r="C1108" s="220" t="s">
        <v>884</v>
      </c>
      <c r="D1108" s="220" t="s">
        <v>141</v>
      </c>
      <c r="E1108" s="221" t="s">
        <v>1576</v>
      </c>
      <c r="F1108" s="222" t="s">
        <v>1577</v>
      </c>
      <c r="G1108" s="223" t="s">
        <v>498</v>
      </c>
      <c r="H1108" s="224">
        <v>1</v>
      </c>
      <c r="I1108" s="225"/>
      <c r="J1108" s="226">
        <f>ROUND(I1108*H1108,2)</f>
        <v>0</v>
      </c>
      <c r="K1108" s="222" t="s">
        <v>145</v>
      </c>
      <c r="L1108" s="46"/>
      <c r="M1108" s="227" t="s">
        <v>1</v>
      </c>
      <c r="N1108" s="228" t="s">
        <v>46</v>
      </c>
      <c r="O1108" s="93"/>
      <c r="P1108" s="229">
        <f>O1108*H1108</f>
        <v>0</v>
      </c>
      <c r="Q1108" s="229">
        <v>0.0014</v>
      </c>
      <c r="R1108" s="229">
        <f>Q1108*H1108</f>
        <v>0.0014</v>
      </c>
      <c r="S1108" s="229">
        <v>0</v>
      </c>
      <c r="T1108" s="230">
        <f>S1108*H1108</f>
        <v>0</v>
      </c>
      <c r="U1108" s="40"/>
      <c r="V1108" s="40"/>
      <c r="W1108" s="40"/>
      <c r="X1108" s="40"/>
      <c r="Y1108" s="40"/>
      <c r="Z1108" s="40"/>
      <c r="AA1108" s="40"/>
      <c r="AB1108" s="40"/>
      <c r="AC1108" s="40"/>
      <c r="AD1108" s="40"/>
      <c r="AE1108" s="40"/>
      <c r="AR1108" s="231" t="s">
        <v>146</v>
      </c>
      <c r="AT1108" s="231" t="s">
        <v>141</v>
      </c>
      <c r="AU1108" s="231" t="s">
        <v>91</v>
      </c>
      <c r="AY1108" s="19" t="s">
        <v>139</v>
      </c>
      <c r="BE1108" s="232">
        <f>IF(N1108="základní",J1108,0)</f>
        <v>0</v>
      </c>
      <c r="BF1108" s="232">
        <f>IF(N1108="snížená",J1108,0)</f>
        <v>0</v>
      </c>
      <c r="BG1108" s="232">
        <f>IF(N1108="zákl. přenesená",J1108,0)</f>
        <v>0</v>
      </c>
      <c r="BH1108" s="232">
        <f>IF(N1108="sníž. přenesená",J1108,0)</f>
        <v>0</v>
      </c>
      <c r="BI1108" s="232">
        <f>IF(N1108="nulová",J1108,0)</f>
        <v>0</v>
      </c>
      <c r="BJ1108" s="19" t="s">
        <v>89</v>
      </c>
      <c r="BK1108" s="232">
        <f>ROUND(I1108*H1108,2)</f>
        <v>0</v>
      </c>
      <c r="BL1108" s="19" t="s">
        <v>146</v>
      </c>
      <c r="BM1108" s="231" t="s">
        <v>1578</v>
      </c>
    </row>
    <row r="1109" s="13" customFormat="1">
      <c r="A1109" s="13"/>
      <c r="B1109" s="233"/>
      <c r="C1109" s="234"/>
      <c r="D1109" s="235" t="s">
        <v>148</v>
      </c>
      <c r="E1109" s="236" t="s">
        <v>1</v>
      </c>
      <c r="F1109" s="237" t="s">
        <v>1355</v>
      </c>
      <c r="G1109" s="234"/>
      <c r="H1109" s="236" t="s">
        <v>1</v>
      </c>
      <c r="I1109" s="238"/>
      <c r="J1109" s="234"/>
      <c r="K1109" s="234"/>
      <c r="L1109" s="239"/>
      <c r="M1109" s="240"/>
      <c r="N1109" s="241"/>
      <c r="O1109" s="241"/>
      <c r="P1109" s="241"/>
      <c r="Q1109" s="241"/>
      <c r="R1109" s="241"/>
      <c r="S1109" s="241"/>
      <c r="T1109" s="242"/>
      <c r="U1109" s="13"/>
      <c r="V1109" s="13"/>
      <c r="W1109" s="13"/>
      <c r="X1109" s="13"/>
      <c r="Y1109" s="13"/>
      <c r="Z1109" s="13"/>
      <c r="AA1109" s="13"/>
      <c r="AB1109" s="13"/>
      <c r="AC1109" s="13"/>
      <c r="AD1109" s="13"/>
      <c r="AE1109" s="13"/>
      <c r="AT1109" s="243" t="s">
        <v>148</v>
      </c>
      <c r="AU1109" s="243" t="s">
        <v>91</v>
      </c>
      <c r="AV1109" s="13" t="s">
        <v>89</v>
      </c>
      <c r="AW1109" s="13" t="s">
        <v>36</v>
      </c>
      <c r="AX1109" s="13" t="s">
        <v>81</v>
      </c>
      <c r="AY1109" s="243" t="s">
        <v>139</v>
      </c>
    </row>
    <row r="1110" s="13" customFormat="1">
      <c r="A1110" s="13"/>
      <c r="B1110" s="233"/>
      <c r="C1110" s="234"/>
      <c r="D1110" s="235" t="s">
        <v>148</v>
      </c>
      <c r="E1110" s="236" t="s">
        <v>1</v>
      </c>
      <c r="F1110" s="237" t="s">
        <v>1016</v>
      </c>
      <c r="G1110" s="234"/>
      <c r="H1110" s="236" t="s">
        <v>1</v>
      </c>
      <c r="I1110" s="238"/>
      <c r="J1110" s="234"/>
      <c r="K1110" s="234"/>
      <c r="L1110" s="239"/>
      <c r="M1110" s="240"/>
      <c r="N1110" s="241"/>
      <c r="O1110" s="241"/>
      <c r="P1110" s="241"/>
      <c r="Q1110" s="241"/>
      <c r="R1110" s="241"/>
      <c r="S1110" s="241"/>
      <c r="T1110" s="242"/>
      <c r="U1110" s="13"/>
      <c r="V1110" s="13"/>
      <c r="W1110" s="13"/>
      <c r="X1110" s="13"/>
      <c r="Y1110" s="13"/>
      <c r="Z1110" s="13"/>
      <c r="AA1110" s="13"/>
      <c r="AB1110" s="13"/>
      <c r="AC1110" s="13"/>
      <c r="AD1110" s="13"/>
      <c r="AE1110" s="13"/>
      <c r="AT1110" s="243" t="s">
        <v>148</v>
      </c>
      <c r="AU1110" s="243" t="s">
        <v>91</v>
      </c>
      <c r="AV1110" s="13" t="s">
        <v>89</v>
      </c>
      <c r="AW1110" s="13" t="s">
        <v>36</v>
      </c>
      <c r="AX1110" s="13" t="s">
        <v>81</v>
      </c>
      <c r="AY1110" s="243" t="s">
        <v>139</v>
      </c>
    </row>
    <row r="1111" s="14" customFormat="1">
      <c r="A1111" s="14"/>
      <c r="B1111" s="244"/>
      <c r="C1111" s="245"/>
      <c r="D1111" s="235" t="s">
        <v>148</v>
      </c>
      <c r="E1111" s="246" t="s">
        <v>1</v>
      </c>
      <c r="F1111" s="247" t="s">
        <v>1579</v>
      </c>
      <c r="G1111" s="245"/>
      <c r="H1111" s="248">
        <v>1</v>
      </c>
      <c r="I1111" s="249"/>
      <c r="J1111" s="245"/>
      <c r="K1111" s="245"/>
      <c r="L1111" s="250"/>
      <c r="M1111" s="251"/>
      <c r="N1111" s="252"/>
      <c r="O1111" s="252"/>
      <c r="P1111" s="252"/>
      <c r="Q1111" s="252"/>
      <c r="R1111" s="252"/>
      <c r="S1111" s="252"/>
      <c r="T1111" s="253"/>
      <c r="U1111" s="14"/>
      <c r="V1111" s="14"/>
      <c r="W1111" s="14"/>
      <c r="X1111" s="14"/>
      <c r="Y1111" s="14"/>
      <c r="Z1111" s="14"/>
      <c r="AA1111" s="14"/>
      <c r="AB1111" s="14"/>
      <c r="AC1111" s="14"/>
      <c r="AD1111" s="14"/>
      <c r="AE1111" s="14"/>
      <c r="AT1111" s="254" t="s">
        <v>148</v>
      </c>
      <c r="AU1111" s="254" t="s">
        <v>91</v>
      </c>
      <c r="AV1111" s="14" t="s">
        <v>91</v>
      </c>
      <c r="AW1111" s="14" t="s">
        <v>36</v>
      </c>
      <c r="AX1111" s="14" t="s">
        <v>81</v>
      </c>
      <c r="AY1111" s="254" t="s">
        <v>139</v>
      </c>
    </row>
    <row r="1112" s="15" customFormat="1">
      <c r="A1112" s="15"/>
      <c r="B1112" s="255"/>
      <c r="C1112" s="256"/>
      <c r="D1112" s="235" t="s">
        <v>148</v>
      </c>
      <c r="E1112" s="257" t="s">
        <v>1</v>
      </c>
      <c r="F1112" s="258" t="s">
        <v>151</v>
      </c>
      <c r="G1112" s="256"/>
      <c r="H1112" s="259">
        <v>1</v>
      </c>
      <c r="I1112" s="260"/>
      <c r="J1112" s="256"/>
      <c r="K1112" s="256"/>
      <c r="L1112" s="261"/>
      <c r="M1112" s="262"/>
      <c r="N1112" s="263"/>
      <c r="O1112" s="263"/>
      <c r="P1112" s="263"/>
      <c r="Q1112" s="263"/>
      <c r="R1112" s="263"/>
      <c r="S1112" s="263"/>
      <c r="T1112" s="264"/>
      <c r="U1112" s="15"/>
      <c r="V1112" s="15"/>
      <c r="W1112" s="15"/>
      <c r="X1112" s="15"/>
      <c r="Y1112" s="15"/>
      <c r="Z1112" s="15"/>
      <c r="AA1112" s="15"/>
      <c r="AB1112" s="15"/>
      <c r="AC1112" s="15"/>
      <c r="AD1112" s="15"/>
      <c r="AE1112" s="15"/>
      <c r="AT1112" s="265" t="s">
        <v>148</v>
      </c>
      <c r="AU1112" s="265" t="s">
        <v>91</v>
      </c>
      <c r="AV1112" s="15" t="s">
        <v>146</v>
      </c>
      <c r="AW1112" s="15" t="s">
        <v>36</v>
      </c>
      <c r="AX1112" s="15" t="s">
        <v>89</v>
      </c>
      <c r="AY1112" s="265" t="s">
        <v>139</v>
      </c>
    </row>
    <row r="1113" s="2" customFormat="1" ht="44.25" customHeight="1">
      <c r="A1113" s="40"/>
      <c r="B1113" s="41"/>
      <c r="C1113" s="281" t="s">
        <v>889</v>
      </c>
      <c r="D1113" s="281" t="s">
        <v>317</v>
      </c>
      <c r="E1113" s="282" t="s">
        <v>1580</v>
      </c>
      <c r="F1113" s="283" t="s">
        <v>1581</v>
      </c>
      <c r="G1113" s="284" t="s">
        <v>498</v>
      </c>
      <c r="H1113" s="285">
        <v>1</v>
      </c>
      <c r="I1113" s="286"/>
      <c r="J1113" s="287">
        <f>ROUND(I1113*H1113,2)</f>
        <v>0</v>
      </c>
      <c r="K1113" s="283" t="s">
        <v>145</v>
      </c>
      <c r="L1113" s="288"/>
      <c r="M1113" s="289" t="s">
        <v>1</v>
      </c>
      <c r="N1113" s="290" t="s">
        <v>46</v>
      </c>
      <c r="O1113" s="93"/>
      <c r="P1113" s="229">
        <f>O1113*H1113</f>
        <v>0</v>
      </c>
      <c r="Q1113" s="229">
        <v>0.056000000000000001</v>
      </c>
      <c r="R1113" s="229">
        <f>Q1113*H1113</f>
        <v>0.056000000000000001</v>
      </c>
      <c r="S1113" s="229">
        <v>0</v>
      </c>
      <c r="T1113" s="230">
        <f>S1113*H1113</f>
        <v>0</v>
      </c>
      <c r="U1113" s="40"/>
      <c r="V1113" s="40"/>
      <c r="W1113" s="40"/>
      <c r="X1113" s="40"/>
      <c r="Y1113" s="40"/>
      <c r="Z1113" s="40"/>
      <c r="AA1113" s="40"/>
      <c r="AB1113" s="40"/>
      <c r="AC1113" s="40"/>
      <c r="AD1113" s="40"/>
      <c r="AE1113" s="40"/>
      <c r="AR1113" s="231" t="s">
        <v>200</v>
      </c>
      <c r="AT1113" s="231" t="s">
        <v>317</v>
      </c>
      <c r="AU1113" s="231" t="s">
        <v>91</v>
      </c>
      <c r="AY1113" s="19" t="s">
        <v>139</v>
      </c>
      <c r="BE1113" s="232">
        <f>IF(N1113="základní",J1113,0)</f>
        <v>0</v>
      </c>
      <c r="BF1113" s="232">
        <f>IF(N1113="snížená",J1113,0)</f>
        <v>0</v>
      </c>
      <c r="BG1113" s="232">
        <f>IF(N1113="zákl. přenesená",J1113,0)</f>
        <v>0</v>
      </c>
      <c r="BH1113" s="232">
        <f>IF(N1113="sníž. přenesená",J1113,0)</f>
        <v>0</v>
      </c>
      <c r="BI1113" s="232">
        <f>IF(N1113="nulová",J1113,0)</f>
        <v>0</v>
      </c>
      <c r="BJ1113" s="19" t="s">
        <v>89</v>
      </c>
      <c r="BK1113" s="232">
        <f>ROUND(I1113*H1113,2)</f>
        <v>0</v>
      </c>
      <c r="BL1113" s="19" t="s">
        <v>146</v>
      </c>
      <c r="BM1113" s="231" t="s">
        <v>1582</v>
      </c>
    </row>
    <row r="1114" s="13" customFormat="1">
      <c r="A1114" s="13"/>
      <c r="B1114" s="233"/>
      <c r="C1114" s="234"/>
      <c r="D1114" s="235" t="s">
        <v>148</v>
      </c>
      <c r="E1114" s="236" t="s">
        <v>1</v>
      </c>
      <c r="F1114" s="237" t="s">
        <v>1355</v>
      </c>
      <c r="G1114" s="234"/>
      <c r="H1114" s="236" t="s">
        <v>1</v>
      </c>
      <c r="I1114" s="238"/>
      <c r="J1114" s="234"/>
      <c r="K1114" s="234"/>
      <c r="L1114" s="239"/>
      <c r="M1114" s="240"/>
      <c r="N1114" s="241"/>
      <c r="O1114" s="241"/>
      <c r="P1114" s="241"/>
      <c r="Q1114" s="241"/>
      <c r="R1114" s="241"/>
      <c r="S1114" s="241"/>
      <c r="T1114" s="242"/>
      <c r="U1114" s="13"/>
      <c r="V1114" s="13"/>
      <c r="W1114" s="13"/>
      <c r="X1114" s="13"/>
      <c r="Y1114" s="13"/>
      <c r="Z1114" s="13"/>
      <c r="AA1114" s="13"/>
      <c r="AB1114" s="13"/>
      <c r="AC1114" s="13"/>
      <c r="AD1114" s="13"/>
      <c r="AE1114" s="13"/>
      <c r="AT1114" s="243" t="s">
        <v>148</v>
      </c>
      <c r="AU1114" s="243" t="s">
        <v>91</v>
      </c>
      <c r="AV1114" s="13" t="s">
        <v>89</v>
      </c>
      <c r="AW1114" s="13" t="s">
        <v>36</v>
      </c>
      <c r="AX1114" s="13" t="s">
        <v>81</v>
      </c>
      <c r="AY1114" s="243" t="s">
        <v>139</v>
      </c>
    </row>
    <row r="1115" s="13" customFormat="1">
      <c r="A1115" s="13"/>
      <c r="B1115" s="233"/>
      <c r="C1115" s="234"/>
      <c r="D1115" s="235" t="s">
        <v>148</v>
      </c>
      <c r="E1115" s="236" t="s">
        <v>1</v>
      </c>
      <c r="F1115" s="237" t="s">
        <v>1016</v>
      </c>
      <c r="G1115" s="234"/>
      <c r="H1115" s="236" t="s">
        <v>1</v>
      </c>
      <c r="I1115" s="238"/>
      <c r="J1115" s="234"/>
      <c r="K1115" s="234"/>
      <c r="L1115" s="239"/>
      <c r="M1115" s="240"/>
      <c r="N1115" s="241"/>
      <c r="O1115" s="241"/>
      <c r="P1115" s="241"/>
      <c r="Q1115" s="241"/>
      <c r="R1115" s="241"/>
      <c r="S1115" s="241"/>
      <c r="T1115" s="242"/>
      <c r="U1115" s="13"/>
      <c r="V1115" s="13"/>
      <c r="W1115" s="13"/>
      <c r="X1115" s="13"/>
      <c r="Y1115" s="13"/>
      <c r="Z1115" s="13"/>
      <c r="AA1115" s="13"/>
      <c r="AB1115" s="13"/>
      <c r="AC1115" s="13"/>
      <c r="AD1115" s="13"/>
      <c r="AE1115" s="13"/>
      <c r="AT1115" s="243" t="s">
        <v>148</v>
      </c>
      <c r="AU1115" s="243" t="s">
        <v>91</v>
      </c>
      <c r="AV1115" s="13" t="s">
        <v>89</v>
      </c>
      <c r="AW1115" s="13" t="s">
        <v>36</v>
      </c>
      <c r="AX1115" s="13" t="s">
        <v>81</v>
      </c>
      <c r="AY1115" s="243" t="s">
        <v>139</v>
      </c>
    </row>
    <row r="1116" s="14" customFormat="1">
      <c r="A1116" s="14"/>
      <c r="B1116" s="244"/>
      <c r="C1116" s="245"/>
      <c r="D1116" s="235" t="s">
        <v>148</v>
      </c>
      <c r="E1116" s="246" t="s">
        <v>1</v>
      </c>
      <c r="F1116" s="247" t="s">
        <v>1583</v>
      </c>
      <c r="G1116" s="245"/>
      <c r="H1116" s="248">
        <v>1</v>
      </c>
      <c r="I1116" s="249"/>
      <c r="J1116" s="245"/>
      <c r="K1116" s="245"/>
      <c r="L1116" s="250"/>
      <c r="M1116" s="251"/>
      <c r="N1116" s="252"/>
      <c r="O1116" s="252"/>
      <c r="P1116" s="252"/>
      <c r="Q1116" s="252"/>
      <c r="R1116" s="252"/>
      <c r="S1116" s="252"/>
      <c r="T1116" s="253"/>
      <c r="U1116" s="14"/>
      <c r="V1116" s="14"/>
      <c r="W1116" s="14"/>
      <c r="X1116" s="14"/>
      <c r="Y1116" s="14"/>
      <c r="Z1116" s="14"/>
      <c r="AA1116" s="14"/>
      <c r="AB1116" s="14"/>
      <c r="AC1116" s="14"/>
      <c r="AD1116" s="14"/>
      <c r="AE1116" s="14"/>
      <c r="AT1116" s="254" t="s">
        <v>148</v>
      </c>
      <c r="AU1116" s="254" t="s">
        <v>91</v>
      </c>
      <c r="AV1116" s="14" t="s">
        <v>91</v>
      </c>
      <c r="AW1116" s="14" t="s">
        <v>36</v>
      </c>
      <c r="AX1116" s="14" t="s">
        <v>81</v>
      </c>
      <c r="AY1116" s="254" t="s">
        <v>139</v>
      </c>
    </row>
    <row r="1117" s="15" customFormat="1">
      <c r="A1117" s="15"/>
      <c r="B1117" s="255"/>
      <c r="C1117" s="256"/>
      <c r="D1117" s="235" t="s">
        <v>148</v>
      </c>
      <c r="E1117" s="257" t="s">
        <v>1</v>
      </c>
      <c r="F1117" s="258" t="s">
        <v>151</v>
      </c>
      <c r="G1117" s="256"/>
      <c r="H1117" s="259">
        <v>1</v>
      </c>
      <c r="I1117" s="260"/>
      <c r="J1117" s="256"/>
      <c r="K1117" s="256"/>
      <c r="L1117" s="261"/>
      <c r="M1117" s="262"/>
      <c r="N1117" s="263"/>
      <c r="O1117" s="263"/>
      <c r="P1117" s="263"/>
      <c r="Q1117" s="263"/>
      <c r="R1117" s="263"/>
      <c r="S1117" s="263"/>
      <c r="T1117" s="264"/>
      <c r="U1117" s="15"/>
      <c r="V1117" s="15"/>
      <c r="W1117" s="15"/>
      <c r="X1117" s="15"/>
      <c r="Y1117" s="15"/>
      <c r="Z1117" s="15"/>
      <c r="AA1117" s="15"/>
      <c r="AB1117" s="15"/>
      <c r="AC1117" s="15"/>
      <c r="AD1117" s="15"/>
      <c r="AE1117" s="15"/>
      <c r="AT1117" s="265" t="s">
        <v>148</v>
      </c>
      <c r="AU1117" s="265" t="s">
        <v>91</v>
      </c>
      <c r="AV1117" s="15" t="s">
        <v>146</v>
      </c>
      <c r="AW1117" s="15" t="s">
        <v>36</v>
      </c>
      <c r="AX1117" s="15" t="s">
        <v>89</v>
      </c>
      <c r="AY1117" s="265" t="s">
        <v>139</v>
      </c>
    </row>
    <row r="1118" s="2" customFormat="1" ht="24.15" customHeight="1">
      <c r="A1118" s="40"/>
      <c r="B1118" s="41"/>
      <c r="C1118" s="220" t="s">
        <v>894</v>
      </c>
      <c r="D1118" s="220" t="s">
        <v>141</v>
      </c>
      <c r="E1118" s="221" t="s">
        <v>1584</v>
      </c>
      <c r="F1118" s="222" t="s">
        <v>1585</v>
      </c>
      <c r="G1118" s="223" t="s">
        <v>498</v>
      </c>
      <c r="H1118" s="224">
        <v>1</v>
      </c>
      <c r="I1118" s="225"/>
      <c r="J1118" s="226">
        <f>ROUND(I1118*H1118,2)</f>
        <v>0</v>
      </c>
      <c r="K1118" s="222" t="s">
        <v>145</v>
      </c>
      <c r="L1118" s="46"/>
      <c r="M1118" s="227" t="s">
        <v>1</v>
      </c>
      <c r="N1118" s="228" t="s">
        <v>46</v>
      </c>
      <c r="O1118" s="93"/>
      <c r="P1118" s="229">
        <f>O1118*H1118</f>
        <v>0</v>
      </c>
      <c r="Q1118" s="229">
        <v>0.00069999999999999999</v>
      </c>
      <c r="R1118" s="229">
        <f>Q1118*H1118</f>
        <v>0.00069999999999999999</v>
      </c>
      <c r="S1118" s="229">
        <v>0</v>
      </c>
      <c r="T1118" s="230">
        <f>S1118*H1118</f>
        <v>0</v>
      </c>
      <c r="U1118" s="40"/>
      <c r="V1118" s="40"/>
      <c r="W1118" s="40"/>
      <c r="X1118" s="40"/>
      <c r="Y1118" s="40"/>
      <c r="Z1118" s="40"/>
      <c r="AA1118" s="40"/>
      <c r="AB1118" s="40"/>
      <c r="AC1118" s="40"/>
      <c r="AD1118" s="40"/>
      <c r="AE1118" s="40"/>
      <c r="AR1118" s="231" t="s">
        <v>146</v>
      </c>
      <c r="AT1118" s="231" t="s">
        <v>141</v>
      </c>
      <c r="AU1118" s="231" t="s">
        <v>91</v>
      </c>
      <c r="AY1118" s="19" t="s">
        <v>139</v>
      </c>
      <c r="BE1118" s="232">
        <f>IF(N1118="základní",J1118,0)</f>
        <v>0</v>
      </c>
      <c r="BF1118" s="232">
        <f>IF(N1118="snížená",J1118,0)</f>
        <v>0</v>
      </c>
      <c r="BG1118" s="232">
        <f>IF(N1118="zákl. přenesená",J1118,0)</f>
        <v>0</v>
      </c>
      <c r="BH1118" s="232">
        <f>IF(N1118="sníž. přenesená",J1118,0)</f>
        <v>0</v>
      </c>
      <c r="BI1118" s="232">
        <f>IF(N1118="nulová",J1118,0)</f>
        <v>0</v>
      </c>
      <c r="BJ1118" s="19" t="s">
        <v>89</v>
      </c>
      <c r="BK1118" s="232">
        <f>ROUND(I1118*H1118,2)</f>
        <v>0</v>
      </c>
      <c r="BL1118" s="19" t="s">
        <v>146</v>
      </c>
      <c r="BM1118" s="231" t="s">
        <v>1586</v>
      </c>
    </row>
    <row r="1119" s="13" customFormat="1">
      <c r="A1119" s="13"/>
      <c r="B1119" s="233"/>
      <c r="C1119" s="234"/>
      <c r="D1119" s="235" t="s">
        <v>148</v>
      </c>
      <c r="E1119" s="236" t="s">
        <v>1</v>
      </c>
      <c r="F1119" s="237" t="s">
        <v>1364</v>
      </c>
      <c r="G1119" s="234"/>
      <c r="H1119" s="236" t="s">
        <v>1</v>
      </c>
      <c r="I1119" s="238"/>
      <c r="J1119" s="234"/>
      <c r="K1119" s="234"/>
      <c r="L1119" s="239"/>
      <c r="M1119" s="240"/>
      <c r="N1119" s="241"/>
      <c r="O1119" s="241"/>
      <c r="P1119" s="241"/>
      <c r="Q1119" s="241"/>
      <c r="R1119" s="241"/>
      <c r="S1119" s="241"/>
      <c r="T1119" s="242"/>
      <c r="U1119" s="13"/>
      <c r="V1119" s="13"/>
      <c r="W1119" s="13"/>
      <c r="X1119" s="13"/>
      <c r="Y1119" s="13"/>
      <c r="Z1119" s="13"/>
      <c r="AA1119" s="13"/>
      <c r="AB1119" s="13"/>
      <c r="AC1119" s="13"/>
      <c r="AD1119" s="13"/>
      <c r="AE1119" s="13"/>
      <c r="AT1119" s="243" t="s">
        <v>148</v>
      </c>
      <c r="AU1119" s="243" t="s">
        <v>91</v>
      </c>
      <c r="AV1119" s="13" t="s">
        <v>89</v>
      </c>
      <c r="AW1119" s="13" t="s">
        <v>36</v>
      </c>
      <c r="AX1119" s="13" t="s">
        <v>81</v>
      </c>
      <c r="AY1119" s="243" t="s">
        <v>139</v>
      </c>
    </row>
    <row r="1120" s="13" customFormat="1">
      <c r="A1120" s="13"/>
      <c r="B1120" s="233"/>
      <c r="C1120" s="234"/>
      <c r="D1120" s="235" t="s">
        <v>148</v>
      </c>
      <c r="E1120" s="236" t="s">
        <v>1</v>
      </c>
      <c r="F1120" s="237" t="s">
        <v>1016</v>
      </c>
      <c r="G1120" s="234"/>
      <c r="H1120" s="236" t="s">
        <v>1</v>
      </c>
      <c r="I1120" s="238"/>
      <c r="J1120" s="234"/>
      <c r="K1120" s="234"/>
      <c r="L1120" s="239"/>
      <c r="M1120" s="240"/>
      <c r="N1120" s="241"/>
      <c r="O1120" s="241"/>
      <c r="P1120" s="241"/>
      <c r="Q1120" s="241"/>
      <c r="R1120" s="241"/>
      <c r="S1120" s="241"/>
      <c r="T1120" s="242"/>
      <c r="U1120" s="13"/>
      <c r="V1120" s="13"/>
      <c r="W1120" s="13"/>
      <c r="X1120" s="13"/>
      <c r="Y1120" s="13"/>
      <c r="Z1120" s="13"/>
      <c r="AA1120" s="13"/>
      <c r="AB1120" s="13"/>
      <c r="AC1120" s="13"/>
      <c r="AD1120" s="13"/>
      <c r="AE1120" s="13"/>
      <c r="AT1120" s="243" t="s">
        <v>148</v>
      </c>
      <c r="AU1120" s="243" t="s">
        <v>91</v>
      </c>
      <c r="AV1120" s="13" t="s">
        <v>89</v>
      </c>
      <c r="AW1120" s="13" t="s">
        <v>36</v>
      </c>
      <c r="AX1120" s="13" t="s">
        <v>81</v>
      </c>
      <c r="AY1120" s="243" t="s">
        <v>139</v>
      </c>
    </row>
    <row r="1121" s="14" customFormat="1">
      <c r="A1121" s="14"/>
      <c r="B1121" s="244"/>
      <c r="C1121" s="245"/>
      <c r="D1121" s="235" t="s">
        <v>148</v>
      </c>
      <c r="E1121" s="246" t="s">
        <v>1</v>
      </c>
      <c r="F1121" s="247" t="s">
        <v>1587</v>
      </c>
      <c r="G1121" s="245"/>
      <c r="H1121" s="248">
        <v>1</v>
      </c>
      <c r="I1121" s="249"/>
      <c r="J1121" s="245"/>
      <c r="K1121" s="245"/>
      <c r="L1121" s="250"/>
      <c r="M1121" s="251"/>
      <c r="N1121" s="252"/>
      <c r="O1121" s="252"/>
      <c r="P1121" s="252"/>
      <c r="Q1121" s="252"/>
      <c r="R1121" s="252"/>
      <c r="S1121" s="252"/>
      <c r="T1121" s="253"/>
      <c r="U1121" s="14"/>
      <c r="V1121" s="14"/>
      <c r="W1121" s="14"/>
      <c r="X1121" s="14"/>
      <c r="Y1121" s="14"/>
      <c r="Z1121" s="14"/>
      <c r="AA1121" s="14"/>
      <c r="AB1121" s="14"/>
      <c r="AC1121" s="14"/>
      <c r="AD1121" s="14"/>
      <c r="AE1121" s="14"/>
      <c r="AT1121" s="254" t="s">
        <v>148</v>
      </c>
      <c r="AU1121" s="254" t="s">
        <v>91</v>
      </c>
      <c r="AV1121" s="14" t="s">
        <v>91</v>
      </c>
      <c r="AW1121" s="14" t="s">
        <v>36</v>
      </c>
      <c r="AX1121" s="14" t="s">
        <v>81</v>
      </c>
      <c r="AY1121" s="254" t="s">
        <v>139</v>
      </c>
    </row>
    <row r="1122" s="15" customFormat="1">
      <c r="A1122" s="15"/>
      <c r="B1122" s="255"/>
      <c r="C1122" s="256"/>
      <c r="D1122" s="235" t="s">
        <v>148</v>
      </c>
      <c r="E1122" s="257" t="s">
        <v>1</v>
      </c>
      <c r="F1122" s="258" t="s">
        <v>151</v>
      </c>
      <c r="G1122" s="256"/>
      <c r="H1122" s="259">
        <v>1</v>
      </c>
      <c r="I1122" s="260"/>
      <c r="J1122" s="256"/>
      <c r="K1122" s="256"/>
      <c r="L1122" s="261"/>
      <c r="M1122" s="262"/>
      <c r="N1122" s="263"/>
      <c r="O1122" s="263"/>
      <c r="P1122" s="263"/>
      <c r="Q1122" s="263"/>
      <c r="R1122" s="263"/>
      <c r="S1122" s="263"/>
      <c r="T1122" s="264"/>
      <c r="U1122" s="15"/>
      <c r="V1122" s="15"/>
      <c r="W1122" s="15"/>
      <c r="X1122" s="15"/>
      <c r="Y1122" s="15"/>
      <c r="Z1122" s="15"/>
      <c r="AA1122" s="15"/>
      <c r="AB1122" s="15"/>
      <c r="AC1122" s="15"/>
      <c r="AD1122" s="15"/>
      <c r="AE1122" s="15"/>
      <c r="AT1122" s="265" t="s">
        <v>148</v>
      </c>
      <c r="AU1122" s="265" t="s">
        <v>91</v>
      </c>
      <c r="AV1122" s="15" t="s">
        <v>146</v>
      </c>
      <c r="AW1122" s="15" t="s">
        <v>36</v>
      </c>
      <c r="AX1122" s="15" t="s">
        <v>89</v>
      </c>
      <c r="AY1122" s="265" t="s">
        <v>139</v>
      </c>
    </row>
    <row r="1123" s="2" customFormat="1" ht="16.5" customHeight="1">
      <c r="A1123" s="40"/>
      <c r="B1123" s="41"/>
      <c r="C1123" s="281" t="s">
        <v>899</v>
      </c>
      <c r="D1123" s="281" t="s">
        <v>317</v>
      </c>
      <c r="E1123" s="282" t="s">
        <v>1588</v>
      </c>
      <c r="F1123" s="283" t="s">
        <v>1589</v>
      </c>
      <c r="G1123" s="284" t="s">
        <v>498</v>
      </c>
      <c r="H1123" s="285">
        <v>1</v>
      </c>
      <c r="I1123" s="286"/>
      <c r="J1123" s="287">
        <f>ROUND(I1123*H1123,2)</f>
        <v>0</v>
      </c>
      <c r="K1123" s="283" t="s">
        <v>145</v>
      </c>
      <c r="L1123" s="288"/>
      <c r="M1123" s="289" t="s">
        <v>1</v>
      </c>
      <c r="N1123" s="290" t="s">
        <v>46</v>
      </c>
      <c r="O1123" s="93"/>
      <c r="P1123" s="229">
        <f>O1123*H1123</f>
        <v>0</v>
      </c>
      <c r="Q1123" s="229">
        <v>0.025999999999999999</v>
      </c>
      <c r="R1123" s="229">
        <f>Q1123*H1123</f>
        <v>0.025999999999999999</v>
      </c>
      <c r="S1123" s="229">
        <v>0</v>
      </c>
      <c r="T1123" s="230">
        <f>S1123*H1123</f>
        <v>0</v>
      </c>
      <c r="U1123" s="40"/>
      <c r="V1123" s="40"/>
      <c r="W1123" s="40"/>
      <c r="X1123" s="40"/>
      <c r="Y1123" s="40"/>
      <c r="Z1123" s="40"/>
      <c r="AA1123" s="40"/>
      <c r="AB1123" s="40"/>
      <c r="AC1123" s="40"/>
      <c r="AD1123" s="40"/>
      <c r="AE1123" s="40"/>
      <c r="AR1123" s="231" t="s">
        <v>200</v>
      </c>
      <c r="AT1123" s="231" t="s">
        <v>317</v>
      </c>
      <c r="AU1123" s="231" t="s">
        <v>91</v>
      </c>
      <c r="AY1123" s="19" t="s">
        <v>139</v>
      </c>
      <c r="BE1123" s="232">
        <f>IF(N1123="základní",J1123,0)</f>
        <v>0</v>
      </c>
      <c r="BF1123" s="232">
        <f>IF(N1123="snížená",J1123,0)</f>
        <v>0</v>
      </c>
      <c r="BG1123" s="232">
        <f>IF(N1123="zákl. přenesená",J1123,0)</f>
        <v>0</v>
      </c>
      <c r="BH1123" s="232">
        <f>IF(N1123="sníž. přenesená",J1123,0)</f>
        <v>0</v>
      </c>
      <c r="BI1123" s="232">
        <f>IF(N1123="nulová",J1123,0)</f>
        <v>0</v>
      </c>
      <c r="BJ1123" s="19" t="s">
        <v>89</v>
      </c>
      <c r="BK1123" s="232">
        <f>ROUND(I1123*H1123,2)</f>
        <v>0</v>
      </c>
      <c r="BL1123" s="19" t="s">
        <v>146</v>
      </c>
      <c r="BM1123" s="231" t="s">
        <v>1590</v>
      </c>
    </row>
    <row r="1124" s="13" customFormat="1">
      <c r="A1124" s="13"/>
      <c r="B1124" s="233"/>
      <c r="C1124" s="234"/>
      <c r="D1124" s="235" t="s">
        <v>148</v>
      </c>
      <c r="E1124" s="236" t="s">
        <v>1</v>
      </c>
      <c r="F1124" s="237" t="s">
        <v>1364</v>
      </c>
      <c r="G1124" s="234"/>
      <c r="H1124" s="236" t="s">
        <v>1</v>
      </c>
      <c r="I1124" s="238"/>
      <c r="J1124" s="234"/>
      <c r="K1124" s="234"/>
      <c r="L1124" s="239"/>
      <c r="M1124" s="240"/>
      <c r="N1124" s="241"/>
      <c r="O1124" s="241"/>
      <c r="P1124" s="241"/>
      <c r="Q1124" s="241"/>
      <c r="R1124" s="241"/>
      <c r="S1124" s="241"/>
      <c r="T1124" s="242"/>
      <c r="U1124" s="13"/>
      <c r="V1124" s="13"/>
      <c r="W1124" s="13"/>
      <c r="X1124" s="13"/>
      <c r="Y1124" s="13"/>
      <c r="Z1124" s="13"/>
      <c r="AA1124" s="13"/>
      <c r="AB1124" s="13"/>
      <c r="AC1124" s="13"/>
      <c r="AD1124" s="13"/>
      <c r="AE1124" s="13"/>
      <c r="AT1124" s="243" t="s">
        <v>148</v>
      </c>
      <c r="AU1124" s="243" t="s">
        <v>91</v>
      </c>
      <c r="AV1124" s="13" t="s">
        <v>89</v>
      </c>
      <c r="AW1124" s="13" t="s">
        <v>36</v>
      </c>
      <c r="AX1124" s="13" t="s">
        <v>81</v>
      </c>
      <c r="AY1124" s="243" t="s">
        <v>139</v>
      </c>
    </row>
    <row r="1125" s="13" customFormat="1">
      <c r="A1125" s="13"/>
      <c r="B1125" s="233"/>
      <c r="C1125" s="234"/>
      <c r="D1125" s="235" t="s">
        <v>148</v>
      </c>
      <c r="E1125" s="236" t="s">
        <v>1</v>
      </c>
      <c r="F1125" s="237" t="s">
        <v>1016</v>
      </c>
      <c r="G1125" s="234"/>
      <c r="H1125" s="236" t="s">
        <v>1</v>
      </c>
      <c r="I1125" s="238"/>
      <c r="J1125" s="234"/>
      <c r="K1125" s="234"/>
      <c r="L1125" s="239"/>
      <c r="M1125" s="240"/>
      <c r="N1125" s="241"/>
      <c r="O1125" s="241"/>
      <c r="P1125" s="241"/>
      <c r="Q1125" s="241"/>
      <c r="R1125" s="241"/>
      <c r="S1125" s="241"/>
      <c r="T1125" s="242"/>
      <c r="U1125" s="13"/>
      <c r="V1125" s="13"/>
      <c r="W1125" s="13"/>
      <c r="X1125" s="13"/>
      <c r="Y1125" s="13"/>
      <c r="Z1125" s="13"/>
      <c r="AA1125" s="13"/>
      <c r="AB1125" s="13"/>
      <c r="AC1125" s="13"/>
      <c r="AD1125" s="13"/>
      <c r="AE1125" s="13"/>
      <c r="AT1125" s="243" t="s">
        <v>148</v>
      </c>
      <c r="AU1125" s="243" t="s">
        <v>91</v>
      </c>
      <c r="AV1125" s="13" t="s">
        <v>89</v>
      </c>
      <c r="AW1125" s="13" t="s">
        <v>36</v>
      </c>
      <c r="AX1125" s="13" t="s">
        <v>81</v>
      </c>
      <c r="AY1125" s="243" t="s">
        <v>139</v>
      </c>
    </row>
    <row r="1126" s="14" customFormat="1">
      <c r="A1126" s="14"/>
      <c r="B1126" s="244"/>
      <c r="C1126" s="245"/>
      <c r="D1126" s="235" t="s">
        <v>148</v>
      </c>
      <c r="E1126" s="246" t="s">
        <v>1</v>
      </c>
      <c r="F1126" s="247" t="s">
        <v>1587</v>
      </c>
      <c r="G1126" s="245"/>
      <c r="H1126" s="248">
        <v>1</v>
      </c>
      <c r="I1126" s="249"/>
      <c r="J1126" s="245"/>
      <c r="K1126" s="245"/>
      <c r="L1126" s="250"/>
      <c r="M1126" s="251"/>
      <c r="N1126" s="252"/>
      <c r="O1126" s="252"/>
      <c r="P1126" s="252"/>
      <c r="Q1126" s="252"/>
      <c r="R1126" s="252"/>
      <c r="S1126" s="252"/>
      <c r="T1126" s="253"/>
      <c r="U1126" s="14"/>
      <c r="V1126" s="14"/>
      <c r="W1126" s="14"/>
      <c r="X1126" s="14"/>
      <c r="Y1126" s="14"/>
      <c r="Z1126" s="14"/>
      <c r="AA1126" s="14"/>
      <c r="AB1126" s="14"/>
      <c r="AC1126" s="14"/>
      <c r="AD1126" s="14"/>
      <c r="AE1126" s="14"/>
      <c r="AT1126" s="254" t="s">
        <v>148</v>
      </c>
      <c r="AU1126" s="254" t="s">
        <v>91</v>
      </c>
      <c r="AV1126" s="14" t="s">
        <v>91</v>
      </c>
      <c r="AW1126" s="14" t="s">
        <v>36</v>
      </c>
      <c r="AX1126" s="14" t="s">
        <v>81</v>
      </c>
      <c r="AY1126" s="254" t="s">
        <v>139</v>
      </c>
    </row>
    <row r="1127" s="15" customFormat="1">
      <c r="A1127" s="15"/>
      <c r="B1127" s="255"/>
      <c r="C1127" s="256"/>
      <c r="D1127" s="235" t="s">
        <v>148</v>
      </c>
      <c r="E1127" s="257" t="s">
        <v>1</v>
      </c>
      <c r="F1127" s="258" t="s">
        <v>151</v>
      </c>
      <c r="G1127" s="256"/>
      <c r="H1127" s="259">
        <v>1</v>
      </c>
      <c r="I1127" s="260"/>
      <c r="J1127" s="256"/>
      <c r="K1127" s="256"/>
      <c r="L1127" s="261"/>
      <c r="M1127" s="262"/>
      <c r="N1127" s="263"/>
      <c r="O1127" s="263"/>
      <c r="P1127" s="263"/>
      <c r="Q1127" s="263"/>
      <c r="R1127" s="263"/>
      <c r="S1127" s="263"/>
      <c r="T1127" s="264"/>
      <c r="U1127" s="15"/>
      <c r="V1127" s="15"/>
      <c r="W1127" s="15"/>
      <c r="X1127" s="15"/>
      <c r="Y1127" s="15"/>
      <c r="Z1127" s="15"/>
      <c r="AA1127" s="15"/>
      <c r="AB1127" s="15"/>
      <c r="AC1127" s="15"/>
      <c r="AD1127" s="15"/>
      <c r="AE1127" s="15"/>
      <c r="AT1127" s="265" t="s">
        <v>148</v>
      </c>
      <c r="AU1127" s="265" t="s">
        <v>91</v>
      </c>
      <c r="AV1127" s="15" t="s">
        <v>146</v>
      </c>
      <c r="AW1127" s="15" t="s">
        <v>36</v>
      </c>
      <c r="AX1127" s="15" t="s">
        <v>89</v>
      </c>
      <c r="AY1127" s="265" t="s">
        <v>139</v>
      </c>
    </row>
    <row r="1128" s="2" customFormat="1" ht="24.15" customHeight="1">
      <c r="A1128" s="40"/>
      <c r="B1128" s="41"/>
      <c r="C1128" s="220" t="s">
        <v>905</v>
      </c>
      <c r="D1128" s="220" t="s">
        <v>141</v>
      </c>
      <c r="E1128" s="221" t="s">
        <v>1591</v>
      </c>
      <c r="F1128" s="222" t="s">
        <v>1592</v>
      </c>
      <c r="G1128" s="223" t="s">
        <v>498</v>
      </c>
      <c r="H1128" s="224">
        <v>3</v>
      </c>
      <c r="I1128" s="225"/>
      <c r="J1128" s="226">
        <f>ROUND(I1128*H1128,2)</f>
        <v>0</v>
      </c>
      <c r="K1128" s="222" t="s">
        <v>145</v>
      </c>
      <c r="L1128" s="46"/>
      <c r="M1128" s="227" t="s">
        <v>1</v>
      </c>
      <c r="N1128" s="228" t="s">
        <v>46</v>
      </c>
      <c r="O1128" s="93"/>
      <c r="P1128" s="229">
        <f>O1128*H1128</f>
        <v>0</v>
      </c>
      <c r="Q1128" s="229">
        <v>0</v>
      </c>
      <c r="R1128" s="229">
        <f>Q1128*H1128</f>
        <v>0</v>
      </c>
      <c r="S1128" s="229">
        <v>0</v>
      </c>
      <c r="T1128" s="230">
        <f>S1128*H1128</f>
        <v>0</v>
      </c>
      <c r="U1128" s="40"/>
      <c r="V1128" s="40"/>
      <c r="W1128" s="40"/>
      <c r="X1128" s="40"/>
      <c r="Y1128" s="40"/>
      <c r="Z1128" s="40"/>
      <c r="AA1128" s="40"/>
      <c r="AB1128" s="40"/>
      <c r="AC1128" s="40"/>
      <c r="AD1128" s="40"/>
      <c r="AE1128" s="40"/>
      <c r="AR1128" s="231" t="s">
        <v>146</v>
      </c>
      <c r="AT1128" s="231" t="s">
        <v>141</v>
      </c>
      <c r="AU1128" s="231" t="s">
        <v>91</v>
      </c>
      <c r="AY1128" s="19" t="s">
        <v>139</v>
      </c>
      <c r="BE1128" s="232">
        <f>IF(N1128="základní",J1128,0)</f>
        <v>0</v>
      </c>
      <c r="BF1128" s="232">
        <f>IF(N1128="snížená",J1128,0)</f>
        <v>0</v>
      </c>
      <c r="BG1128" s="232">
        <f>IF(N1128="zákl. přenesená",J1128,0)</f>
        <v>0</v>
      </c>
      <c r="BH1128" s="232">
        <f>IF(N1128="sníž. přenesená",J1128,0)</f>
        <v>0</v>
      </c>
      <c r="BI1128" s="232">
        <f>IF(N1128="nulová",J1128,0)</f>
        <v>0</v>
      </c>
      <c r="BJ1128" s="19" t="s">
        <v>89</v>
      </c>
      <c r="BK1128" s="232">
        <f>ROUND(I1128*H1128,2)</f>
        <v>0</v>
      </c>
      <c r="BL1128" s="19" t="s">
        <v>146</v>
      </c>
      <c r="BM1128" s="231" t="s">
        <v>1593</v>
      </c>
    </row>
    <row r="1129" s="13" customFormat="1">
      <c r="A1129" s="13"/>
      <c r="B1129" s="233"/>
      <c r="C1129" s="234"/>
      <c r="D1129" s="235" t="s">
        <v>148</v>
      </c>
      <c r="E1129" s="236" t="s">
        <v>1</v>
      </c>
      <c r="F1129" s="237" t="s">
        <v>1364</v>
      </c>
      <c r="G1129" s="234"/>
      <c r="H1129" s="236" t="s">
        <v>1</v>
      </c>
      <c r="I1129" s="238"/>
      <c r="J1129" s="234"/>
      <c r="K1129" s="234"/>
      <c r="L1129" s="239"/>
      <c r="M1129" s="240"/>
      <c r="N1129" s="241"/>
      <c r="O1129" s="241"/>
      <c r="P1129" s="241"/>
      <c r="Q1129" s="241"/>
      <c r="R1129" s="241"/>
      <c r="S1129" s="241"/>
      <c r="T1129" s="242"/>
      <c r="U1129" s="13"/>
      <c r="V1129" s="13"/>
      <c r="W1129" s="13"/>
      <c r="X1129" s="13"/>
      <c r="Y1129" s="13"/>
      <c r="Z1129" s="13"/>
      <c r="AA1129" s="13"/>
      <c r="AB1129" s="13"/>
      <c r="AC1129" s="13"/>
      <c r="AD1129" s="13"/>
      <c r="AE1129" s="13"/>
      <c r="AT1129" s="243" t="s">
        <v>148</v>
      </c>
      <c r="AU1129" s="243" t="s">
        <v>91</v>
      </c>
      <c r="AV1129" s="13" t="s">
        <v>89</v>
      </c>
      <c r="AW1129" s="13" t="s">
        <v>36</v>
      </c>
      <c r="AX1129" s="13" t="s">
        <v>81</v>
      </c>
      <c r="AY1129" s="243" t="s">
        <v>139</v>
      </c>
    </row>
    <row r="1130" s="13" customFormat="1">
      <c r="A1130" s="13"/>
      <c r="B1130" s="233"/>
      <c r="C1130" s="234"/>
      <c r="D1130" s="235" t="s">
        <v>148</v>
      </c>
      <c r="E1130" s="236" t="s">
        <v>1</v>
      </c>
      <c r="F1130" s="237" t="s">
        <v>1016</v>
      </c>
      <c r="G1130" s="234"/>
      <c r="H1130" s="236" t="s">
        <v>1</v>
      </c>
      <c r="I1130" s="238"/>
      <c r="J1130" s="234"/>
      <c r="K1130" s="234"/>
      <c r="L1130" s="239"/>
      <c r="M1130" s="240"/>
      <c r="N1130" s="241"/>
      <c r="O1130" s="241"/>
      <c r="P1130" s="241"/>
      <c r="Q1130" s="241"/>
      <c r="R1130" s="241"/>
      <c r="S1130" s="241"/>
      <c r="T1130" s="242"/>
      <c r="U1130" s="13"/>
      <c r="V1130" s="13"/>
      <c r="W1130" s="13"/>
      <c r="X1130" s="13"/>
      <c r="Y1130" s="13"/>
      <c r="Z1130" s="13"/>
      <c r="AA1130" s="13"/>
      <c r="AB1130" s="13"/>
      <c r="AC1130" s="13"/>
      <c r="AD1130" s="13"/>
      <c r="AE1130" s="13"/>
      <c r="AT1130" s="243" t="s">
        <v>148</v>
      </c>
      <c r="AU1130" s="243" t="s">
        <v>91</v>
      </c>
      <c r="AV1130" s="13" t="s">
        <v>89</v>
      </c>
      <c r="AW1130" s="13" t="s">
        <v>36</v>
      </c>
      <c r="AX1130" s="13" t="s">
        <v>81</v>
      </c>
      <c r="AY1130" s="243" t="s">
        <v>139</v>
      </c>
    </row>
    <row r="1131" s="14" customFormat="1">
      <c r="A1131" s="14"/>
      <c r="B1131" s="244"/>
      <c r="C1131" s="245"/>
      <c r="D1131" s="235" t="s">
        <v>148</v>
      </c>
      <c r="E1131" s="246" t="s">
        <v>1</v>
      </c>
      <c r="F1131" s="247" t="s">
        <v>1594</v>
      </c>
      <c r="G1131" s="245"/>
      <c r="H1131" s="248">
        <v>1</v>
      </c>
      <c r="I1131" s="249"/>
      <c r="J1131" s="245"/>
      <c r="K1131" s="245"/>
      <c r="L1131" s="250"/>
      <c r="M1131" s="251"/>
      <c r="N1131" s="252"/>
      <c r="O1131" s="252"/>
      <c r="P1131" s="252"/>
      <c r="Q1131" s="252"/>
      <c r="R1131" s="252"/>
      <c r="S1131" s="252"/>
      <c r="T1131" s="253"/>
      <c r="U1131" s="14"/>
      <c r="V1131" s="14"/>
      <c r="W1131" s="14"/>
      <c r="X1131" s="14"/>
      <c r="Y1131" s="14"/>
      <c r="Z1131" s="14"/>
      <c r="AA1131" s="14"/>
      <c r="AB1131" s="14"/>
      <c r="AC1131" s="14"/>
      <c r="AD1131" s="14"/>
      <c r="AE1131" s="14"/>
      <c r="AT1131" s="254" t="s">
        <v>148</v>
      </c>
      <c r="AU1131" s="254" t="s">
        <v>91</v>
      </c>
      <c r="AV1131" s="14" t="s">
        <v>91</v>
      </c>
      <c r="AW1131" s="14" t="s">
        <v>36</v>
      </c>
      <c r="AX1131" s="14" t="s">
        <v>81</v>
      </c>
      <c r="AY1131" s="254" t="s">
        <v>139</v>
      </c>
    </row>
    <row r="1132" s="14" customFormat="1">
      <c r="A1132" s="14"/>
      <c r="B1132" s="244"/>
      <c r="C1132" s="245"/>
      <c r="D1132" s="235" t="s">
        <v>148</v>
      </c>
      <c r="E1132" s="246" t="s">
        <v>1</v>
      </c>
      <c r="F1132" s="247" t="s">
        <v>1595</v>
      </c>
      <c r="G1132" s="245"/>
      <c r="H1132" s="248">
        <v>2</v>
      </c>
      <c r="I1132" s="249"/>
      <c r="J1132" s="245"/>
      <c r="K1132" s="245"/>
      <c r="L1132" s="250"/>
      <c r="M1132" s="251"/>
      <c r="N1132" s="252"/>
      <c r="O1132" s="252"/>
      <c r="P1132" s="252"/>
      <c r="Q1132" s="252"/>
      <c r="R1132" s="252"/>
      <c r="S1132" s="252"/>
      <c r="T1132" s="253"/>
      <c r="U1132" s="14"/>
      <c r="V1132" s="14"/>
      <c r="W1132" s="14"/>
      <c r="X1132" s="14"/>
      <c r="Y1132" s="14"/>
      <c r="Z1132" s="14"/>
      <c r="AA1132" s="14"/>
      <c r="AB1132" s="14"/>
      <c r="AC1132" s="14"/>
      <c r="AD1132" s="14"/>
      <c r="AE1132" s="14"/>
      <c r="AT1132" s="254" t="s">
        <v>148</v>
      </c>
      <c r="AU1132" s="254" t="s">
        <v>91</v>
      </c>
      <c r="AV1132" s="14" t="s">
        <v>91</v>
      </c>
      <c r="AW1132" s="14" t="s">
        <v>36</v>
      </c>
      <c r="AX1132" s="14" t="s">
        <v>81</v>
      </c>
      <c r="AY1132" s="254" t="s">
        <v>139</v>
      </c>
    </row>
    <row r="1133" s="15" customFormat="1">
      <c r="A1133" s="15"/>
      <c r="B1133" s="255"/>
      <c r="C1133" s="256"/>
      <c r="D1133" s="235" t="s">
        <v>148</v>
      </c>
      <c r="E1133" s="257" t="s">
        <v>1</v>
      </c>
      <c r="F1133" s="258" t="s">
        <v>151</v>
      </c>
      <c r="G1133" s="256"/>
      <c r="H1133" s="259">
        <v>3</v>
      </c>
      <c r="I1133" s="260"/>
      <c r="J1133" s="256"/>
      <c r="K1133" s="256"/>
      <c r="L1133" s="261"/>
      <c r="M1133" s="262"/>
      <c r="N1133" s="263"/>
      <c r="O1133" s="263"/>
      <c r="P1133" s="263"/>
      <c r="Q1133" s="263"/>
      <c r="R1133" s="263"/>
      <c r="S1133" s="263"/>
      <c r="T1133" s="264"/>
      <c r="U1133" s="15"/>
      <c r="V1133" s="15"/>
      <c r="W1133" s="15"/>
      <c r="X1133" s="15"/>
      <c r="Y1133" s="15"/>
      <c r="Z1133" s="15"/>
      <c r="AA1133" s="15"/>
      <c r="AB1133" s="15"/>
      <c r="AC1133" s="15"/>
      <c r="AD1133" s="15"/>
      <c r="AE1133" s="15"/>
      <c r="AT1133" s="265" t="s">
        <v>148</v>
      </c>
      <c r="AU1133" s="265" t="s">
        <v>91</v>
      </c>
      <c r="AV1133" s="15" t="s">
        <v>146</v>
      </c>
      <c r="AW1133" s="15" t="s">
        <v>36</v>
      </c>
      <c r="AX1133" s="15" t="s">
        <v>89</v>
      </c>
      <c r="AY1133" s="265" t="s">
        <v>139</v>
      </c>
    </row>
    <row r="1134" s="2" customFormat="1" ht="33" customHeight="1">
      <c r="A1134" s="40"/>
      <c r="B1134" s="41"/>
      <c r="C1134" s="281" t="s">
        <v>918</v>
      </c>
      <c r="D1134" s="281" t="s">
        <v>317</v>
      </c>
      <c r="E1134" s="282" t="s">
        <v>1596</v>
      </c>
      <c r="F1134" s="283" t="s">
        <v>1597</v>
      </c>
      <c r="G1134" s="284" t="s">
        <v>498</v>
      </c>
      <c r="H1134" s="285">
        <v>3.0299999999999998</v>
      </c>
      <c r="I1134" s="286"/>
      <c r="J1134" s="287">
        <f>ROUND(I1134*H1134,2)</f>
        <v>0</v>
      </c>
      <c r="K1134" s="283" t="s">
        <v>145</v>
      </c>
      <c r="L1134" s="288"/>
      <c r="M1134" s="289" t="s">
        <v>1</v>
      </c>
      <c r="N1134" s="290" t="s">
        <v>46</v>
      </c>
      <c r="O1134" s="93"/>
      <c r="P1134" s="229">
        <f>O1134*H1134</f>
        <v>0</v>
      </c>
      <c r="Q1134" s="229">
        <v>0.0019</v>
      </c>
      <c r="R1134" s="229">
        <f>Q1134*H1134</f>
        <v>0.005757</v>
      </c>
      <c r="S1134" s="229">
        <v>0</v>
      </c>
      <c r="T1134" s="230">
        <f>S1134*H1134</f>
        <v>0</v>
      </c>
      <c r="U1134" s="40"/>
      <c r="V1134" s="40"/>
      <c r="W1134" s="40"/>
      <c r="X1134" s="40"/>
      <c r="Y1134" s="40"/>
      <c r="Z1134" s="40"/>
      <c r="AA1134" s="40"/>
      <c r="AB1134" s="40"/>
      <c r="AC1134" s="40"/>
      <c r="AD1134" s="40"/>
      <c r="AE1134" s="40"/>
      <c r="AR1134" s="231" t="s">
        <v>200</v>
      </c>
      <c r="AT1134" s="231" t="s">
        <v>317</v>
      </c>
      <c r="AU1134" s="231" t="s">
        <v>91</v>
      </c>
      <c r="AY1134" s="19" t="s">
        <v>139</v>
      </c>
      <c r="BE1134" s="232">
        <f>IF(N1134="základní",J1134,0)</f>
        <v>0</v>
      </c>
      <c r="BF1134" s="232">
        <f>IF(N1134="snížená",J1134,0)</f>
        <v>0</v>
      </c>
      <c r="BG1134" s="232">
        <f>IF(N1134="zákl. přenesená",J1134,0)</f>
        <v>0</v>
      </c>
      <c r="BH1134" s="232">
        <f>IF(N1134="sníž. přenesená",J1134,0)</f>
        <v>0</v>
      </c>
      <c r="BI1134" s="232">
        <f>IF(N1134="nulová",J1134,0)</f>
        <v>0</v>
      </c>
      <c r="BJ1134" s="19" t="s">
        <v>89</v>
      </c>
      <c r="BK1134" s="232">
        <f>ROUND(I1134*H1134,2)</f>
        <v>0</v>
      </c>
      <c r="BL1134" s="19" t="s">
        <v>146</v>
      </c>
      <c r="BM1134" s="231" t="s">
        <v>1598</v>
      </c>
    </row>
    <row r="1135" s="13" customFormat="1">
      <c r="A1135" s="13"/>
      <c r="B1135" s="233"/>
      <c r="C1135" s="234"/>
      <c r="D1135" s="235" t="s">
        <v>148</v>
      </c>
      <c r="E1135" s="236" t="s">
        <v>1</v>
      </c>
      <c r="F1135" s="237" t="s">
        <v>1364</v>
      </c>
      <c r="G1135" s="234"/>
      <c r="H1135" s="236" t="s">
        <v>1</v>
      </c>
      <c r="I1135" s="238"/>
      <c r="J1135" s="234"/>
      <c r="K1135" s="234"/>
      <c r="L1135" s="239"/>
      <c r="M1135" s="240"/>
      <c r="N1135" s="241"/>
      <c r="O1135" s="241"/>
      <c r="P1135" s="241"/>
      <c r="Q1135" s="241"/>
      <c r="R1135" s="241"/>
      <c r="S1135" s="241"/>
      <c r="T1135" s="242"/>
      <c r="U1135" s="13"/>
      <c r="V1135" s="13"/>
      <c r="W1135" s="13"/>
      <c r="X1135" s="13"/>
      <c r="Y1135" s="13"/>
      <c r="Z1135" s="13"/>
      <c r="AA1135" s="13"/>
      <c r="AB1135" s="13"/>
      <c r="AC1135" s="13"/>
      <c r="AD1135" s="13"/>
      <c r="AE1135" s="13"/>
      <c r="AT1135" s="243" t="s">
        <v>148</v>
      </c>
      <c r="AU1135" s="243" t="s">
        <v>91</v>
      </c>
      <c r="AV1135" s="13" t="s">
        <v>89</v>
      </c>
      <c r="AW1135" s="13" t="s">
        <v>36</v>
      </c>
      <c r="AX1135" s="13" t="s">
        <v>81</v>
      </c>
      <c r="AY1135" s="243" t="s">
        <v>139</v>
      </c>
    </row>
    <row r="1136" s="13" customFormat="1">
      <c r="A1136" s="13"/>
      <c r="B1136" s="233"/>
      <c r="C1136" s="234"/>
      <c r="D1136" s="235" t="s">
        <v>148</v>
      </c>
      <c r="E1136" s="236" t="s">
        <v>1</v>
      </c>
      <c r="F1136" s="237" t="s">
        <v>1016</v>
      </c>
      <c r="G1136" s="234"/>
      <c r="H1136" s="236" t="s">
        <v>1</v>
      </c>
      <c r="I1136" s="238"/>
      <c r="J1136" s="234"/>
      <c r="K1136" s="234"/>
      <c r="L1136" s="239"/>
      <c r="M1136" s="240"/>
      <c r="N1136" s="241"/>
      <c r="O1136" s="241"/>
      <c r="P1136" s="241"/>
      <c r="Q1136" s="241"/>
      <c r="R1136" s="241"/>
      <c r="S1136" s="241"/>
      <c r="T1136" s="242"/>
      <c r="U1136" s="13"/>
      <c r="V1136" s="13"/>
      <c r="W1136" s="13"/>
      <c r="X1136" s="13"/>
      <c r="Y1136" s="13"/>
      <c r="Z1136" s="13"/>
      <c r="AA1136" s="13"/>
      <c r="AB1136" s="13"/>
      <c r="AC1136" s="13"/>
      <c r="AD1136" s="13"/>
      <c r="AE1136" s="13"/>
      <c r="AT1136" s="243" t="s">
        <v>148</v>
      </c>
      <c r="AU1136" s="243" t="s">
        <v>91</v>
      </c>
      <c r="AV1136" s="13" t="s">
        <v>89</v>
      </c>
      <c r="AW1136" s="13" t="s">
        <v>36</v>
      </c>
      <c r="AX1136" s="13" t="s">
        <v>81</v>
      </c>
      <c r="AY1136" s="243" t="s">
        <v>139</v>
      </c>
    </row>
    <row r="1137" s="14" customFormat="1">
      <c r="A1137" s="14"/>
      <c r="B1137" s="244"/>
      <c r="C1137" s="245"/>
      <c r="D1137" s="235" t="s">
        <v>148</v>
      </c>
      <c r="E1137" s="246" t="s">
        <v>1</v>
      </c>
      <c r="F1137" s="247" t="s">
        <v>1599</v>
      </c>
      <c r="G1137" s="245"/>
      <c r="H1137" s="248">
        <v>1.01</v>
      </c>
      <c r="I1137" s="249"/>
      <c r="J1137" s="245"/>
      <c r="K1137" s="245"/>
      <c r="L1137" s="250"/>
      <c r="M1137" s="251"/>
      <c r="N1137" s="252"/>
      <c r="O1137" s="252"/>
      <c r="P1137" s="252"/>
      <c r="Q1137" s="252"/>
      <c r="R1137" s="252"/>
      <c r="S1137" s="252"/>
      <c r="T1137" s="253"/>
      <c r="U1137" s="14"/>
      <c r="V1137" s="14"/>
      <c r="W1137" s="14"/>
      <c r="X1137" s="14"/>
      <c r="Y1137" s="14"/>
      <c r="Z1137" s="14"/>
      <c r="AA1137" s="14"/>
      <c r="AB1137" s="14"/>
      <c r="AC1137" s="14"/>
      <c r="AD1137" s="14"/>
      <c r="AE1137" s="14"/>
      <c r="AT1137" s="254" t="s">
        <v>148</v>
      </c>
      <c r="AU1137" s="254" t="s">
        <v>91</v>
      </c>
      <c r="AV1137" s="14" t="s">
        <v>91</v>
      </c>
      <c r="AW1137" s="14" t="s">
        <v>36</v>
      </c>
      <c r="AX1137" s="14" t="s">
        <v>81</v>
      </c>
      <c r="AY1137" s="254" t="s">
        <v>139</v>
      </c>
    </row>
    <row r="1138" s="14" customFormat="1">
      <c r="A1138" s="14"/>
      <c r="B1138" s="244"/>
      <c r="C1138" s="245"/>
      <c r="D1138" s="235" t="s">
        <v>148</v>
      </c>
      <c r="E1138" s="246" t="s">
        <v>1</v>
      </c>
      <c r="F1138" s="247" t="s">
        <v>1600</v>
      </c>
      <c r="G1138" s="245"/>
      <c r="H1138" s="248">
        <v>2.02</v>
      </c>
      <c r="I1138" s="249"/>
      <c r="J1138" s="245"/>
      <c r="K1138" s="245"/>
      <c r="L1138" s="250"/>
      <c r="M1138" s="251"/>
      <c r="N1138" s="252"/>
      <c r="O1138" s="252"/>
      <c r="P1138" s="252"/>
      <c r="Q1138" s="252"/>
      <c r="R1138" s="252"/>
      <c r="S1138" s="252"/>
      <c r="T1138" s="253"/>
      <c r="U1138" s="14"/>
      <c r="V1138" s="14"/>
      <c r="W1138" s="14"/>
      <c r="X1138" s="14"/>
      <c r="Y1138" s="14"/>
      <c r="Z1138" s="14"/>
      <c r="AA1138" s="14"/>
      <c r="AB1138" s="14"/>
      <c r="AC1138" s="14"/>
      <c r="AD1138" s="14"/>
      <c r="AE1138" s="14"/>
      <c r="AT1138" s="254" t="s">
        <v>148</v>
      </c>
      <c r="AU1138" s="254" t="s">
        <v>91</v>
      </c>
      <c r="AV1138" s="14" t="s">
        <v>91</v>
      </c>
      <c r="AW1138" s="14" t="s">
        <v>36</v>
      </c>
      <c r="AX1138" s="14" t="s">
        <v>81</v>
      </c>
      <c r="AY1138" s="254" t="s">
        <v>139</v>
      </c>
    </row>
    <row r="1139" s="15" customFormat="1">
      <c r="A1139" s="15"/>
      <c r="B1139" s="255"/>
      <c r="C1139" s="256"/>
      <c r="D1139" s="235" t="s">
        <v>148</v>
      </c>
      <c r="E1139" s="257" t="s">
        <v>1</v>
      </c>
      <c r="F1139" s="258" t="s">
        <v>151</v>
      </c>
      <c r="G1139" s="256"/>
      <c r="H1139" s="259">
        <v>3.0299999999999998</v>
      </c>
      <c r="I1139" s="260"/>
      <c r="J1139" s="256"/>
      <c r="K1139" s="256"/>
      <c r="L1139" s="261"/>
      <c r="M1139" s="262"/>
      <c r="N1139" s="263"/>
      <c r="O1139" s="263"/>
      <c r="P1139" s="263"/>
      <c r="Q1139" s="263"/>
      <c r="R1139" s="263"/>
      <c r="S1139" s="263"/>
      <c r="T1139" s="264"/>
      <c r="U1139" s="15"/>
      <c r="V1139" s="15"/>
      <c r="W1139" s="15"/>
      <c r="X1139" s="15"/>
      <c r="Y1139" s="15"/>
      <c r="Z1139" s="15"/>
      <c r="AA1139" s="15"/>
      <c r="AB1139" s="15"/>
      <c r="AC1139" s="15"/>
      <c r="AD1139" s="15"/>
      <c r="AE1139" s="15"/>
      <c r="AT1139" s="265" t="s">
        <v>148</v>
      </c>
      <c r="AU1139" s="265" t="s">
        <v>91</v>
      </c>
      <c r="AV1139" s="15" t="s">
        <v>146</v>
      </c>
      <c r="AW1139" s="15" t="s">
        <v>36</v>
      </c>
      <c r="AX1139" s="15" t="s">
        <v>89</v>
      </c>
      <c r="AY1139" s="265" t="s">
        <v>139</v>
      </c>
    </row>
    <row r="1140" s="2" customFormat="1" ht="24.15" customHeight="1">
      <c r="A1140" s="40"/>
      <c r="B1140" s="41"/>
      <c r="C1140" s="220" t="s">
        <v>924</v>
      </c>
      <c r="D1140" s="220" t="s">
        <v>141</v>
      </c>
      <c r="E1140" s="221" t="s">
        <v>1601</v>
      </c>
      <c r="F1140" s="222" t="s">
        <v>1602</v>
      </c>
      <c r="G1140" s="223" t="s">
        <v>498</v>
      </c>
      <c r="H1140" s="224">
        <v>7</v>
      </c>
      <c r="I1140" s="225"/>
      <c r="J1140" s="226">
        <f>ROUND(I1140*H1140,2)</f>
        <v>0</v>
      </c>
      <c r="K1140" s="222" t="s">
        <v>145</v>
      </c>
      <c r="L1140" s="46"/>
      <c r="M1140" s="227" t="s">
        <v>1</v>
      </c>
      <c r="N1140" s="228" t="s">
        <v>46</v>
      </c>
      <c r="O1140" s="93"/>
      <c r="P1140" s="229">
        <f>O1140*H1140</f>
        <v>0</v>
      </c>
      <c r="Q1140" s="229">
        <v>0</v>
      </c>
      <c r="R1140" s="229">
        <f>Q1140*H1140</f>
        <v>0</v>
      </c>
      <c r="S1140" s="229">
        <v>0</v>
      </c>
      <c r="T1140" s="230">
        <f>S1140*H1140</f>
        <v>0</v>
      </c>
      <c r="U1140" s="40"/>
      <c r="V1140" s="40"/>
      <c r="W1140" s="40"/>
      <c r="X1140" s="40"/>
      <c r="Y1140" s="40"/>
      <c r="Z1140" s="40"/>
      <c r="AA1140" s="40"/>
      <c r="AB1140" s="40"/>
      <c r="AC1140" s="40"/>
      <c r="AD1140" s="40"/>
      <c r="AE1140" s="40"/>
      <c r="AR1140" s="231" t="s">
        <v>146</v>
      </c>
      <c r="AT1140" s="231" t="s">
        <v>141</v>
      </c>
      <c r="AU1140" s="231" t="s">
        <v>91</v>
      </c>
      <c r="AY1140" s="19" t="s">
        <v>139</v>
      </c>
      <c r="BE1140" s="232">
        <f>IF(N1140="základní",J1140,0)</f>
        <v>0</v>
      </c>
      <c r="BF1140" s="232">
        <f>IF(N1140="snížená",J1140,0)</f>
        <v>0</v>
      </c>
      <c r="BG1140" s="232">
        <f>IF(N1140="zákl. přenesená",J1140,0)</f>
        <v>0</v>
      </c>
      <c r="BH1140" s="232">
        <f>IF(N1140="sníž. přenesená",J1140,0)</f>
        <v>0</v>
      </c>
      <c r="BI1140" s="232">
        <f>IF(N1140="nulová",J1140,0)</f>
        <v>0</v>
      </c>
      <c r="BJ1140" s="19" t="s">
        <v>89</v>
      </c>
      <c r="BK1140" s="232">
        <f>ROUND(I1140*H1140,2)</f>
        <v>0</v>
      </c>
      <c r="BL1140" s="19" t="s">
        <v>146</v>
      </c>
      <c r="BM1140" s="231" t="s">
        <v>1603</v>
      </c>
    </row>
    <row r="1141" s="13" customFormat="1">
      <c r="A1141" s="13"/>
      <c r="B1141" s="233"/>
      <c r="C1141" s="234"/>
      <c r="D1141" s="235" t="s">
        <v>148</v>
      </c>
      <c r="E1141" s="236" t="s">
        <v>1</v>
      </c>
      <c r="F1141" s="237" t="s">
        <v>1446</v>
      </c>
      <c r="G1141" s="234"/>
      <c r="H1141" s="236" t="s">
        <v>1</v>
      </c>
      <c r="I1141" s="238"/>
      <c r="J1141" s="234"/>
      <c r="K1141" s="234"/>
      <c r="L1141" s="239"/>
      <c r="M1141" s="240"/>
      <c r="N1141" s="241"/>
      <c r="O1141" s="241"/>
      <c r="P1141" s="241"/>
      <c r="Q1141" s="241"/>
      <c r="R1141" s="241"/>
      <c r="S1141" s="241"/>
      <c r="T1141" s="242"/>
      <c r="U1141" s="13"/>
      <c r="V1141" s="13"/>
      <c r="W1141" s="13"/>
      <c r="X1141" s="13"/>
      <c r="Y1141" s="13"/>
      <c r="Z1141" s="13"/>
      <c r="AA1141" s="13"/>
      <c r="AB1141" s="13"/>
      <c r="AC1141" s="13"/>
      <c r="AD1141" s="13"/>
      <c r="AE1141" s="13"/>
      <c r="AT1141" s="243" t="s">
        <v>148</v>
      </c>
      <c r="AU1141" s="243" t="s">
        <v>91</v>
      </c>
      <c r="AV1141" s="13" t="s">
        <v>89</v>
      </c>
      <c r="AW1141" s="13" t="s">
        <v>36</v>
      </c>
      <c r="AX1141" s="13" t="s">
        <v>81</v>
      </c>
      <c r="AY1141" s="243" t="s">
        <v>139</v>
      </c>
    </row>
    <row r="1142" s="13" customFormat="1">
      <c r="A1142" s="13"/>
      <c r="B1142" s="233"/>
      <c r="C1142" s="234"/>
      <c r="D1142" s="235" t="s">
        <v>148</v>
      </c>
      <c r="E1142" s="236" t="s">
        <v>1</v>
      </c>
      <c r="F1142" s="237" t="s">
        <v>1604</v>
      </c>
      <c r="G1142" s="234"/>
      <c r="H1142" s="236" t="s">
        <v>1</v>
      </c>
      <c r="I1142" s="238"/>
      <c r="J1142" s="234"/>
      <c r="K1142" s="234"/>
      <c r="L1142" s="239"/>
      <c r="M1142" s="240"/>
      <c r="N1142" s="241"/>
      <c r="O1142" s="241"/>
      <c r="P1142" s="241"/>
      <c r="Q1142" s="241"/>
      <c r="R1142" s="241"/>
      <c r="S1142" s="241"/>
      <c r="T1142" s="242"/>
      <c r="U1142" s="13"/>
      <c r="V1142" s="13"/>
      <c r="W1142" s="13"/>
      <c r="X1142" s="13"/>
      <c r="Y1142" s="13"/>
      <c r="Z1142" s="13"/>
      <c r="AA1142" s="13"/>
      <c r="AB1142" s="13"/>
      <c r="AC1142" s="13"/>
      <c r="AD1142" s="13"/>
      <c r="AE1142" s="13"/>
      <c r="AT1142" s="243" t="s">
        <v>148</v>
      </c>
      <c r="AU1142" s="243" t="s">
        <v>91</v>
      </c>
      <c r="AV1142" s="13" t="s">
        <v>89</v>
      </c>
      <c r="AW1142" s="13" t="s">
        <v>36</v>
      </c>
      <c r="AX1142" s="13" t="s">
        <v>81</v>
      </c>
      <c r="AY1142" s="243" t="s">
        <v>139</v>
      </c>
    </row>
    <row r="1143" s="14" customFormat="1">
      <c r="A1143" s="14"/>
      <c r="B1143" s="244"/>
      <c r="C1143" s="245"/>
      <c r="D1143" s="235" t="s">
        <v>148</v>
      </c>
      <c r="E1143" s="246" t="s">
        <v>1</v>
      </c>
      <c r="F1143" s="247" t="s">
        <v>1605</v>
      </c>
      <c r="G1143" s="245"/>
      <c r="H1143" s="248">
        <v>1</v>
      </c>
      <c r="I1143" s="249"/>
      <c r="J1143" s="245"/>
      <c r="K1143" s="245"/>
      <c r="L1143" s="250"/>
      <c r="M1143" s="251"/>
      <c r="N1143" s="252"/>
      <c r="O1143" s="252"/>
      <c r="P1143" s="252"/>
      <c r="Q1143" s="252"/>
      <c r="R1143" s="252"/>
      <c r="S1143" s="252"/>
      <c r="T1143" s="253"/>
      <c r="U1143" s="14"/>
      <c r="V1143" s="14"/>
      <c r="W1143" s="14"/>
      <c r="X1143" s="14"/>
      <c r="Y1143" s="14"/>
      <c r="Z1143" s="14"/>
      <c r="AA1143" s="14"/>
      <c r="AB1143" s="14"/>
      <c r="AC1143" s="14"/>
      <c r="AD1143" s="14"/>
      <c r="AE1143" s="14"/>
      <c r="AT1143" s="254" t="s">
        <v>148</v>
      </c>
      <c r="AU1143" s="254" t="s">
        <v>91</v>
      </c>
      <c r="AV1143" s="14" t="s">
        <v>91</v>
      </c>
      <c r="AW1143" s="14" t="s">
        <v>36</v>
      </c>
      <c r="AX1143" s="14" t="s">
        <v>81</v>
      </c>
      <c r="AY1143" s="254" t="s">
        <v>139</v>
      </c>
    </row>
    <row r="1144" s="14" customFormat="1">
      <c r="A1144" s="14"/>
      <c r="B1144" s="244"/>
      <c r="C1144" s="245"/>
      <c r="D1144" s="235" t="s">
        <v>148</v>
      </c>
      <c r="E1144" s="246" t="s">
        <v>1</v>
      </c>
      <c r="F1144" s="247" t="s">
        <v>1606</v>
      </c>
      <c r="G1144" s="245"/>
      <c r="H1144" s="248">
        <v>1</v>
      </c>
      <c r="I1144" s="249"/>
      <c r="J1144" s="245"/>
      <c r="K1144" s="245"/>
      <c r="L1144" s="250"/>
      <c r="M1144" s="251"/>
      <c r="N1144" s="252"/>
      <c r="O1144" s="252"/>
      <c r="P1144" s="252"/>
      <c r="Q1144" s="252"/>
      <c r="R1144" s="252"/>
      <c r="S1144" s="252"/>
      <c r="T1144" s="253"/>
      <c r="U1144" s="14"/>
      <c r="V1144" s="14"/>
      <c r="W1144" s="14"/>
      <c r="X1144" s="14"/>
      <c r="Y1144" s="14"/>
      <c r="Z1144" s="14"/>
      <c r="AA1144" s="14"/>
      <c r="AB1144" s="14"/>
      <c r="AC1144" s="14"/>
      <c r="AD1144" s="14"/>
      <c r="AE1144" s="14"/>
      <c r="AT1144" s="254" t="s">
        <v>148</v>
      </c>
      <c r="AU1144" s="254" t="s">
        <v>91</v>
      </c>
      <c r="AV1144" s="14" t="s">
        <v>91</v>
      </c>
      <c r="AW1144" s="14" t="s">
        <v>36</v>
      </c>
      <c r="AX1144" s="14" t="s">
        <v>81</v>
      </c>
      <c r="AY1144" s="254" t="s">
        <v>139</v>
      </c>
    </row>
    <row r="1145" s="14" customFormat="1">
      <c r="A1145" s="14"/>
      <c r="B1145" s="244"/>
      <c r="C1145" s="245"/>
      <c r="D1145" s="235" t="s">
        <v>148</v>
      </c>
      <c r="E1145" s="246" t="s">
        <v>1</v>
      </c>
      <c r="F1145" s="247" t="s">
        <v>1607</v>
      </c>
      <c r="G1145" s="245"/>
      <c r="H1145" s="248">
        <v>1</v>
      </c>
      <c r="I1145" s="249"/>
      <c r="J1145" s="245"/>
      <c r="K1145" s="245"/>
      <c r="L1145" s="250"/>
      <c r="M1145" s="251"/>
      <c r="N1145" s="252"/>
      <c r="O1145" s="252"/>
      <c r="P1145" s="252"/>
      <c r="Q1145" s="252"/>
      <c r="R1145" s="252"/>
      <c r="S1145" s="252"/>
      <c r="T1145" s="253"/>
      <c r="U1145" s="14"/>
      <c r="V1145" s="14"/>
      <c r="W1145" s="14"/>
      <c r="X1145" s="14"/>
      <c r="Y1145" s="14"/>
      <c r="Z1145" s="14"/>
      <c r="AA1145" s="14"/>
      <c r="AB1145" s="14"/>
      <c r="AC1145" s="14"/>
      <c r="AD1145" s="14"/>
      <c r="AE1145" s="14"/>
      <c r="AT1145" s="254" t="s">
        <v>148</v>
      </c>
      <c r="AU1145" s="254" t="s">
        <v>91</v>
      </c>
      <c r="AV1145" s="14" t="s">
        <v>91</v>
      </c>
      <c r="AW1145" s="14" t="s">
        <v>36</v>
      </c>
      <c r="AX1145" s="14" t="s">
        <v>81</v>
      </c>
      <c r="AY1145" s="254" t="s">
        <v>139</v>
      </c>
    </row>
    <row r="1146" s="14" customFormat="1">
      <c r="A1146" s="14"/>
      <c r="B1146" s="244"/>
      <c r="C1146" s="245"/>
      <c r="D1146" s="235" t="s">
        <v>148</v>
      </c>
      <c r="E1146" s="246" t="s">
        <v>1</v>
      </c>
      <c r="F1146" s="247" t="s">
        <v>1608</v>
      </c>
      <c r="G1146" s="245"/>
      <c r="H1146" s="248">
        <v>1</v>
      </c>
      <c r="I1146" s="249"/>
      <c r="J1146" s="245"/>
      <c r="K1146" s="245"/>
      <c r="L1146" s="250"/>
      <c r="M1146" s="251"/>
      <c r="N1146" s="252"/>
      <c r="O1146" s="252"/>
      <c r="P1146" s="252"/>
      <c r="Q1146" s="252"/>
      <c r="R1146" s="252"/>
      <c r="S1146" s="252"/>
      <c r="T1146" s="253"/>
      <c r="U1146" s="14"/>
      <c r="V1146" s="14"/>
      <c r="W1146" s="14"/>
      <c r="X1146" s="14"/>
      <c r="Y1146" s="14"/>
      <c r="Z1146" s="14"/>
      <c r="AA1146" s="14"/>
      <c r="AB1146" s="14"/>
      <c r="AC1146" s="14"/>
      <c r="AD1146" s="14"/>
      <c r="AE1146" s="14"/>
      <c r="AT1146" s="254" t="s">
        <v>148</v>
      </c>
      <c r="AU1146" s="254" t="s">
        <v>91</v>
      </c>
      <c r="AV1146" s="14" t="s">
        <v>91</v>
      </c>
      <c r="AW1146" s="14" t="s">
        <v>36</v>
      </c>
      <c r="AX1146" s="14" t="s">
        <v>81</v>
      </c>
      <c r="AY1146" s="254" t="s">
        <v>139</v>
      </c>
    </row>
    <row r="1147" s="14" customFormat="1">
      <c r="A1147" s="14"/>
      <c r="B1147" s="244"/>
      <c r="C1147" s="245"/>
      <c r="D1147" s="235" t="s">
        <v>148</v>
      </c>
      <c r="E1147" s="246" t="s">
        <v>1</v>
      </c>
      <c r="F1147" s="247" t="s">
        <v>1609</v>
      </c>
      <c r="G1147" s="245"/>
      <c r="H1147" s="248">
        <v>1</v>
      </c>
      <c r="I1147" s="249"/>
      <c r="J1147" s="245"/>
      <c r="K1147" s="245"/>
      <c r="L1147" s="250"/>
      <c r="M1147" s="251"/>
      <c r="N1147" s="252"/>
      <c r="O1147" s="252"/>
      <c r="P1147" s="252"/>
      <c r="Q1147" s="252"/>
      <c r="R1147" s="252"/>
      <c r="S1147" s="252"/>
      <c r="T1147" s="253"/>
      <c r="U1147" s="14"/>
      <c r="V1147" s="14"/>
      <c r="W1147" s="14"/>
      <c r="X1147" s="14"/>
      <c r="Y1147" s="14"/>
      <c r="Z1147" s="14"/>
      <c r="AA1147" s="14"/>
      <c r="AB1147" s="14"/>
      <c r="AC1147" s="14"/>
      <c r="AD1147" s="14"/>
      <c r="AE1147" s="14"/>
      <c r="AT1147" s="254" t="s">
        <v>148</v>
      </c>
      <c r="AU1147" s="254" t="s">
        <v>91</v>
      </c>
      <c r="AV1147" s="14" t="s">
        <v>91</v>
      </c>
      <c r="AW1147" s="14" t="s">
        <v>36</v>
      </c>
      <c r="AX1147" s="14" t="s">
        <v>81</v>
      </c>
      <c r="AY1147" s="254" t="s">
        <v>139</v>
      </c>
    </row>
    <row r="1148" s="14" customFormat="1">
      <c r="A1148" s="14"/>
      <c r="B1148" s="244"/>
      <c r="C1148" s="245"/>
      <c r="D1148" s="235" t="s">
        <v>148</v>
      </c>
      <c r="E1148" s="246" t="s">
        <v>1</v>
      </c>
      <c r="F1148" s="247" t="s">
        <v>1610</v>
      </c>
      <c r="G1148" s="245"/>
      <c r="H1148" s="248">
        <v>1</v>
      </c>
      <c r="I1148" s="249"/>
      <c r="J1148" s="245"/>
      <c r="K1148" s="245"/>
      <c r="L1148" s="250"/>
      <c r="M1148" s="251"/>
      <c r="N1148" s="252"/>
      <c r="O1148" s="252"/>
      <c r="P1148" s="252"/>
      <c r="Q1148" s="252"/>
      <c r="R1148" s="252"/>
      <c r="S1148" s="252"/>
      <c r="T1148" s="253"/>
      <c r="U1148" s="14"/>
      <c r="V1148" s="14"/>
      <c r="W1148" s="14"/>
      <c r="X1148" s="14"/>
      <c r="Y1148" s="14"/>
      <c r="Z1148" s="14"/>
      <c r="AA1148" s="14"/>
      <c r="AB1148" s="14"/>
      <c r="AC1148" s="14"/>
      <c r="AD1148" s="14"/>
      <c r="AE1148" s="14"/>
      <c r="AT1148" s="254" t="s">
        <v>148</v>
      </c>
      <c r="AU1148" s="254" t="s">
        <v>91</v>
      </c>
      <c r="AV1148" s="14" t="s">
        <v>91</v>
      </c>
      <c r="AW1148" s="14" t="s">
        <v>36</v>
      </c>
      <c r="AX1148" s="14" t="s">
        <v>81</v>
      </c>
      <c r="AY1148" s="254" t="s">
        <v>139</v>
      </c>
    </row>
    <row r="1149" s="14" customFormat="1">
      <c r="A1149" s="14"/>
      <c r="B1149" s="244"/>
      <c r="C1149" s="245"/>
      <c r="D1149" s="235" t="s">
        <v>148</v>
      </c>
      <c r="E1149" s="246" t="s">
        <v>1</v>
      </c>
      <c r="F1149" s="247" t="s">
        <v>1611</v>
      </c>
      <c r="G1149" s="245"/>
      <c r="H1149" s="248">
        <v>1</v>
      </c>
      <c r="I1149" s="249"/>
      <c r="J1149" s="245"/>
      <c r="K1149" s="245"/>
      <c r="L1149" s="250"/>
      <c r="M1149" s="251"/>
      <c r="N1149" s="252"/>
      <c r="O1149" s="252"/>
      <c r="P1149" s="252"/>
      <c r="Q1149" s="252"/>
      <c r="R1149" s="252"/>
      <c r="S1149" s="252"/>
      <c r="T1149" s="253"/>
      <c r="U1149" s="14"/>
      <c r="V1149" s="14"/>
      <c r="W1149" s="14"/>
      <c r="X1149" s="14"/>
      <c r="Y1149" s="14"/>
      <c r="Z1149" s="14"/>
      <c r="AA1149" s="14"/>
      <c r="AB1149" s="14"/>
      <c r="AC1149" s="14"/>
      <c r="AD1149" s="14"/>
      <c r="AE1149" s="14"/>
      <c r="AT1149" s="254" t="s">
        <v>148</v>
      </c>
      <c r="AU1149" s="254" t="s">
        <v>91</v>
      </c>
      <c r="AV1149" s="14" t="s">
        <v>91</v>
      </c>
      <c r="AW1149" s="14" t="s">
        <v>36</v>
      </c>
      <c r="AX1149" s="14" t="s">
        <v>81</v>
      </c>
      <c r="AY1149" s="254" t="s">
        <v>139</v>
      </c>
    </row>
    <row r="1150" s="15" customFormat="1">
      <c r="A1150" s="15"/>
      <c r="B1150" s="255"/>
      <c r="C1150" s="256"/>
      <c r="D1150" s="235" t="s">
        <v>148</v>
      </c>
      <c r="E1150" s="257" t="s">
        <v>1</v>
      </c>
      <c r="F1150" s="258" t="s">
        <v>151</v>
      </c>
      <c r="G1150" s="256"/>
      <c r="H1150" s="259">
        <v>7</v>
      </c>
      <c r="I1150" s="260"/>
      <c r="J1150" s="256"/>
      <c r="K1150" s="256"/>
      <c r="L1150" s="261"/>
      <c r="M1150" s="262"/>
      <c r="N1150" s="263"/>
      <c r="O1150" s="263"/>
      <c r="P1150" s="263"/>
      <c r="Q1150" s="263"/>
      <c r="R1150" s="263"/>
      <c r="S1150" s="263"/>
      <c r="T1150" s="264"/>
      <c r="U1150" s="15"/>
      <c r="V1150" s="15"/>
      <c r="W1150" s="15"/>
      <c r="X1150" s="15"/>
      <c r="Y1150" s="15"/>
      <c r="Z1150" s="15"/>
      <c r="AA1150" s="15"/>
      <c r="AB1150" s="15"/>
      <c r="AC1150" s="15"/>
      <c r="AD1150" s="15"/>
      <c r="AE1150" s="15"/>
      <c r="AT1150" s="265" t="s">
        <v>148</v>
      </c>
      <c r="AU1150" s="265" t="s">
        <v>91</v>
      </c>
      <c r="AV1150" s="15" t="s">
        <v>146</v>
      </c>
      <c r="AW1150" s="15" t="s">
        <v>36</v>
      </c>
      <c r="AX1150" s="15" t="s">
        <v>89</v>
      </c>
      <c r="AY1150" s="265" t="s">
        <v>139</v>
      </c>
    </row>
    <row r="1151" s="2" customFormat="1" ht="33" customHeight="1">
      <c r="A1151" s="40"/>
      <c r="B1151" s="41"/>
      <c r="C1151" s="281" t="s">
        <v>929</v>
      </c>
      <c r="D1151" s="281" t="s">
        <v>317</v>
      </c>
      <c r="E1151" s="282" t="s">
        <v>1612</v>
      </c>
      <c r="F1151" s="283" t="s">
        <v>1613</v>
      </c>
      <c r="G1151" s="284" t="s">
        <v>498</v>
      </c>
      <c r="H1151" s="285">
        <v>7.0700000000000003</v>
      </c>
      <c r="I1151" s="286"/>
      <c r="J1151" s="287">
        <f>ROUND(I1151*H1151,2)</f>
        <v>0</v>
      </c>
      <c r="K1151" s="283" t="s">
        <v>145</v>
      </c>
      <c r="L1151" s="288"/>
      <c r="M1151" s="289" t="s">
        <v>1</v>
      </c>
      <c r="N1151" s="290" t="s">
        <v>46</v>
      </c>
      <c r="O1151" s="93"/>
      <c r="P1151" s="229">
        <f>O1151*H1151</f>
        <v>0</v>
      </c>
      <c r="Q1151" s="229">
        <v>0.0025000000000000001</v>
      </c>
      <c r="R1151" s="229">
        <f>Q1151*H1151</f>
        <v>0.017675</v>
      </c>
      <c r="S1151" s="229">
        <v>0</v>
      </c>
      <c r="T1151" s="230">
        <f>S1151*H1151</f>
        <v>0</v>
      </c>
      <c r="U1151" s="40"/>
      <c r="V1151" s="40"/>
      <c r="W1151" s="40"/>
      <c r="X1151" s="40"/>
      <c r="Y1151" s="40"/>
      <c r="Z1151" s="40"/>
      <c r="AA1151" s="40"/>
      <c r="AB1151" s="40"/>
      <c r="AC1151" s="40"/>
      <c r="AD1151" s="40"/>
      <c r="AE1151" s="40"/>
      <c r="AR1151" s="231" t="s">
        <v>200</v>
      </c>
      <c r="AT1151" s="231" t="s">
        <v>317</v>
      </c>
      <c r="AU1151" s="231" t="s">
        <v>91</v>
      </c>
      <c r="AY1151" s="19" t="s">
        <v>139</v>
      </c>
      <c r="BE1151" s="232">
        <f>IF(N1151="základní",J1151,0)</f>
        <v>0</v>
      </c>
      <c r="BF1151" s="232">
        <f>IF(N1151="snížená",J1151,0)</f>
        <v>0</v>
      </c>
      <c r="BG1151" s="232">
        <f>IF(N1151="zákl. přenesená",J1151,0)</f>
        <v>0</v>
      </c>
      <c r="BH1151" s="232">
        <f>IF(N1151="sníž. přenesená",J1151,0)</f>
        <v>0</v>
      </c>
      <c r="BI1151" s="232">
        <f>IF(N1151="nulová",J1151,0)</f>
        <v>0</v>
      </c>
      <c r="BJ1151" s="19" t="s">
        <v>89</v>
      </c>
      <c r="BK1151" s="232">
        <f>ROUND(I1151*H1151,2)</f>
        <v>0</v>
      </c>
      <c r="BL1151" s="19" t="s">
        <v>146</v>
      </c>
      <c r="BM1151" s="231" t="s">
        <v>1614</v>
      </c>
    </row>
    <row r="1152" s="13" customFormat="1">
      <c r="A1152" s="13"/>
      <c r="B1152" s="233"/>
      <c r="C1152" s="234"/>
      <c r="D1152" s="235" t="s">
        <v>148</v>
      </c>
      <c r="E1152" s="236" t="s">
        <v>1</v>
      </c>
      <c r="F1152" s="237" t="s">
        <v>1446</v>
      </c>
      <c r="G1152" s="234"/>
      <c r="H1152" s="236" t="s">
        <v>1</v>
      </c>
      <c r="I1152" s="238"/>
      <c r="J1152" s="234"/>
      <c r="K1152" s="234"/>
      <c r="L1152" s="239"/>
      <c r="M1152" s="240"/>
      <c r="N1152" s="241"/>
      <c r="O1152" s="241"/>
      <c r="P1152" s="241"/>
      <c r="Q1152" s="241"/>
      <c r="R1152" s="241"/>
      <c r="S1152" s="241"/>
      <c r="T1152" s="242"/>
      <c r="U1152" s="13"/>
      <c r="V1152" s="13"/>
      <c r="W1152" s="13"/>
      <c r="X1152" s="13"/>
      <c r="Y1152" s="13"/>
      <c r="Z1152" s="13"/>
      <c r="AA1152" s="13"/>
      <c r="AB1152" s="13"/>
      <c r="AC1152" s="13"/>
      <c r="AD1152" s="13"/>
      <c r="AE1152" s="13"/>
      <c r="AT1152" s="243" t="s">
        <v>148</v>
      </c>
      <c r="AU1152" s="243" t="s">
        <v>91</v>
      </c>
      <c r="AV1152" s="13" t="s">
        <v>89</v>
      </c>
      <c r="AW1152" s="13" t="s">
        <v>36</v>
      </c>
      <c r="AX1152" s="13" t="s">
        <v>81</v>
      </c>
      <c r="AY1152" s="243" t="s">
        <v>139</v>
      </c>
    </row>
    <row r="1153" s="13" customFormat="1">
      <c r="A1153" s="13"/>
      <c r="B1153" s="233"/>
      <c r="C1153" s="234"/>
      <c r="D1153" s="235" t="s">
        <v>148</v>
      </c>
      <c r="E1153" s="236" t="s">
        <v>1</v>
      </c>
      <c r="F1153" s="237" t="s">
        <v>1604</v>
      </c>
      <c r="G1153" s="234"/>
      <c r="H1153" s="236" t="s">
        <v>1</v>
      </c>
      <c r="I1153" s="238"/>
      <c r="J1153" s="234"/>
      <c r="K1153" s="234"/>
      <c r="L1153" s="239"/>
      <c r="M1153" s="240"/>
      <c r="N1153" s="241"/>
      <c r="O1153" s="241"/>
      <c r="P1153" s="241"/>
      <c r="Q1153" s="241"/>
      <c r="R1153" s="241"/>
      <c r="S1153" s="241"/>
      <c r="T1153" s="242"/>
      <c r="U1153" s="13"/>
      <c r="V1153" s="13"/>
      <c r="W1153" s="13"/>
      <c r="X1153" s="13"/>
      <c r="Y1153" s="13"/>
      <c r="Z1153" s="13"/>
      <c r="AA1153" s="13"/>
      <c r="AB1153" s="13"/>
      <c r="AC1153" s="13"/>
      <c r="AD1153" s="13"/>
      <c r="AE1153" s="13"/>
      <c r="AT1153" s="243" t="s">
        <v>148</v>
      </c>
      <c r="AU1153" s="243" t="s">
        <v>91</v>
      </c>
      <c r="AV1153" s="13" t="s">
        <v>89</v>
      </c>
      <c r="AW1153" s="13" t="s">
        <v>36</v>
      </c>
      <c r="AX1153" s="13" t="s">
        <v>81</v>
      </c>
      <c r="AY1153" s="243" t="s">
        <v>139</v>
      </c>
    </row>
    <row r="1154" s="14" customFormat="1">
      <c r="A1154" s="14"/>
      <c r="B1154" s="244"/>
      <c r="C1154" s="245"/>
      <c r="D1154" s="235" t="s">
        <v>148</v>
      </c>
      <c r="E1154" s="246" t="s">
        <v>1</v>
      </c>
      <c r="F1154" s="247" t="s">
        <v>1615</v>
      </c>
      <c r="G1154" s="245"/>
      <c r="H1154" s="248">
        <v>1.01</v>
      </c>
      <c r="I1154" s="249"/>
      <c r="J1154" s="245"/>
      <c r="K1154" s="245"/>
      <c r="L1154" s="250"/>
      <c r="M1154" s="251"/>
      <c r="N1154" s="252"/>
      <c r="O1154" s="252"/>
      <c r="P1154" s="252"/>
      <c r="Q1154" s="252"/>
      <c r="R1154" s="252"/>
      <c r="S1154" s="252"/>
      <c r="T1154" s="253"/>
      <c r="U1154" s="14"/>
      <c r="V1154" s="14"/>
      <c r="W1154" s="14"/>
      <c r="X1154" s="14"/>
      <c r="Y1154" s="14"/>
      <c r="Z1154" s="14"/>
      <c r="AA1154" s="14"/>
      <c r="AB1154" s="14"/>
      <c r="AC1154" s="14"/>
      <c r="AD1154" s="14"/>
      <c r="AE1154" s="14"/>
      <c r="AT1154" s="254" t="s">
        <v>148</v>
      </c>
      <c r="AU1154" s="254" t="s">
        <v>91</v>
      </c>
      <c r="AV1154" s="14" t="s">
        <v>91</v>
      </c>
      <c r="AW1154" s="14" t="s">
        <v>36</v>
      </c>
      <c r="AX1154" s="14" t="s">
        <v>81</v>
      </c>
      <c r="AY1154" s="254" t="s">
        <v>139</v>
      </c>
    </row>
    <row r="1155" s="14" customFormat="1">
      <c r="A1155" s="14"/>
      <c r="B1155" s="244"/>
      <c r="C1155" s="245"/>
      <c r="D1155" s="235" t="s">
        <v>148</v>
      </c>
      <c r="E1155" s="246" t="s">
        <v>1</v>
      </c>
      <c r="F1155" s="247" t="s">
        <v>1616</v>
      </c>
      <c r="G1155" s="245"/>
      <c r="H1155" s="248">
        <v>1.01</v>
      </c>
      <c r="I1155" s="249"/>
      <c r="J1155" s="245"/>
      <c r="K1155" s="245"/>
      <c r="L1155" s="250"/>
      <c r="M1155" s="251"/>
      <c r="N1155" s="252"/>
      <c r="O1155" s="252"/>
      <c r="P1155" s="252"/>
      <c r="Q1155" s="252"/>
      <c r="R1155" s="252"/>
      <c r="S1155" s="252"/>
      <c r="T1155" s="253"/>
      <c r="U1155" s="14"/>
      <c r="V1155" s="14"/>
      <c r="W1155" s="14"/>
      <c r="X1155" s="14"/>
      <c r="Y1155" s="14"/>
      <c r="Z1155" s="14"/>
      <c r="AA1155" s="14"/>
      <c r="AB1155" s="14"/>
      <c r="AC1155" s="14"/>
      <c r="AD1155" s="14"/>
      <c r="AE1155" s="14"/>
      <c r="AT1155" s="254" t="s">
        <v>148</v>
      </c>
      <c r="AU1155" s="254" t="s">
        <v>91</v>
      </c>
      <c r="AV1155" s="14" t="s">
        <v>91</v>
      </c>
      <c r="AW1155" s="14" t="s">
        <v>36</v>
      </c>
      <c r="AX1155" s="14" t="s">
        <v>81</v>
      </c>
      <c r="AY1155" s="254" t="s">
        <v>139</v>
      </c>
    </row>
    <row r="1156" s="14" customFormat="1">
      <c r="A1156" s="14"/>
      <c r="B1156" s="244"/>
      <c r="C1156" s="245"/>
      <c r="D1156" s="235" t="s">
        <v>148</v>
      </c>
      <c r="E1156" s="246" t="s">
        <v>1</v>
      </c>
      <c r="F1156" s="247" t="s">
        <v>1617</v>
      </c>
      <c r="G1156" s="245"/>
      <c r="H1156" s="248">
        <v>1.01</v>
      </c>
      <c r="I1156" s="249"/>
      <c r="J1156" s="245"/>
      <c r="K1156" s="245"/>
      <c r="L1156" s="250"/>
      <c r="M1156" s="251"/>
      <c r="N1156" s="252"/>
      <c r="O1156" s="252"/>
      <c r="P1156" s="252"/>
      <c r="Q1156" s="252"/>
      <c r="R1156" s="252"/>
      <c r="S1156" s="252"/>
      <c r="T1156" s="253"/>
      <c r="U1156" s="14"/>
      <c r="V1156" s="14"/>
      <c r="W1156" s="14"/>
      <c r="X1156" s="14"/>
      <c r="Y1156" s="14"/>
      <c r="Z1156" s="14"/>
      <c r="AA1156" s="14"/>
      <c r="AB1156" s="14"/>
      <c r="AC1156" s="14"/>
      <c r="AD1156" s="14"/>
      <c r="AE1156" s="14"/>
      <c r="AT1156" s="254" t="s">
        <v>148</v>
      </c>
      <c r="AU1156" s="254" t="s">
        <v>91</v>
      </c>
      <c r="AV1156" s="14" t="s">
        <v>91</v>
      </c>
      <c r="AW1156" s="14" t="s">
        <v>36</v>
      </c>
      <c r="AX1156" s="14" t="s">
        <v>81</v>
      </c>
      <c r="AY1156" s="254" t="s">
        <v>139</v>
      </c>
    </row>
    <row r="1157" s="14" customFormat="1">
      <c r="A1157" s="14"/>
      <c r="B1157" s="244"/>
      <c r="C1157" s="245"/>
      <c r="D1157" s="235" t="s">
        <v>148</v>
      </c>
      <c r="E1157" s="246" t="s">
        <v>1</v>
      </c>
      <c r="F1157" s="247" t="s">
        <v>1618</v>
      </c>
      <c r="G1157" s="245"/>
      <c r="H1157" s="248">
        <v>1.01</v>
      </c>
      <c r="I1157" s="249"/>
      <c r="J1157" s="245"/>
      <c r="K1157" s="245"/>
      <c r="L1157" s="250"/>
      <c r="M1157" s="251"/>
      <c r="N1157" s="252"/>
      <c r="O1157" s="252"/>
      <c r="P1157" s="252"/>
      <c r="Q1157" s="252"/>
      <c r="R1157" s="252"/>
      <c r="S1157" s="252"/>
      <c r="T1157" s="253"/>
      <c r="U1157" s="14"/>
      <c r="V1157" s="14"/>
      <c r="W1157" s="14"/>
      <c r="X1157" s="14"/>
      <c r="Y1157" s="14"/>
      <c r="Z1157" s="14"/>
      <c r="AA1157" s="14"/>
      <c r="AB1157" s="14"/>
      <c r="AC1157" s="14"/>
      <c r="AD1157" s="14"/>
      <c r="AE1157" s="14"/>
      <c r="AT1157" s="254" t="s">
        <v>148</v>
      </c>
      <c r="AU1157" s="254" t="s">
        <v>91</v>
      </c>
      <c r="AV1157" s="14" t="s">
        <v>91</v>
      </c>
      <c r="AW1157" s="14" t="s">
        <v>36</v>
      </c>
      <c r="AX1157" s="14" t="s">
        <v>81</v>
      </c>
      <c r="AY1157" s="254" t="s">
        <v>139</v>
      </c>
    </row>
    <row r="1158" s="14" customFormat="1">
      <c r="A1158" s="14"/>
      <c r="B1158" s="244"/>
      <c r="C1158" s="245"/>
      <c r="D1158" s="235" t="s">
        <v>148</v>
      </c>
      <c r="E1158" s="246" t="s">
        <v>1</v>
      </c>
      <c r="F1158" s="247" t="s">
        <v>1619</v>
      </c>
      <c r="G1158" s="245"/>
      <c r="H1158" s="248">
        <v>1.01</v>
      </c>
      <c r="I1158" s="249"/>
      <c r="J1158" s="245"/>
      <c r="K1158" s="245"/>
      <c r="L1158" s="250"/>
      <c r="M1158" s="251"/>
      <c r="N1158" s="252"/>
      <c r="O1158" s="252"/>
      <c r="P1158" s="252"/>
      <c r="Q1158" s="252"/>
      <c r="R1158" s="252"/>
      <c r="S1158" s="252"/>
      <c r="T1158" s="253"/>
      <c r="U1158" s="14"/>
      <c r="V1158" s="14"/>
      <c r="W1158" s="14"/>
      <c r="X1158" s="14"/>
      <c r="Y1158" s="14"/>
      <c r="Z1158" s="14"/>
      <c r="AA1158" s="14"/>
      <c r="AB1158" s="14"/>
      <c r="AC1158" s="14"/>
      <c r="AD1158" s="14"/>
      <c r="AE1158" s="14"/>
      <c r="AT1158" s="254" t="s">
        <v>148</v>
      </c>
      <c r="AU1158" s="254" t="s">
        <v>91</v>
      </c>
      <c r="AV1158" s="14" t="s">
        <v>91</v>
      </c>
      <c r="AW1158" s="14" t="s">
        <v>36</v>
      </c>
      <c r="AX1158" s="14" t="s">
        <v>81</v>
      </c>
      <c r="AY1158" s="254" t="s">
        <v>139</v>
      </c>
    </row>
    <row r="1159" s="14" customFormat="1">
      <c r="A1159" s="14"/>
      <c r="B1159" s="244"/>
      <c r="C1159" s="245"/>
      <c r="D1159" s="235" t="s">
        <v>148</v>
      </c>
      <c r="E1159" s="246" t="s">
        <v>1</v>
      </c>
      <c r="F1159" s="247" t="s">
        <v>1620</v>
      </c>
      <c r="G1159" s="245"/>
      <c r="H1159" s="248">
        <v>1.01</v>
      </c>
      <c r="I1159" s="249"/>
      <c r="J1159" s="245"/>
      <c r="K1159" s="245"/>
      <c r="L1159" s="250"/>
      <c r="M1159" s="251"/>
      <c r="N1159" s="252"/>
      <c r="O1159" s="252"/>
      <c r="P1159" s="252"/>
      <c r="Q1159" s="252"/>
      <c r="R1159" s="252"/>
      <c r="S1159" s="252"/>
      <c r="T1159" s="253"/>
      <c r="U1159" s="14"/>
      <c r="V1159" s="14"/>
      <c r="W1159" s="14"/>
      <c r="X1159" s="14"/>
      <c r="Y1159" s="14"/>
      <c r="Z1159" s="14"/>
      <c r="AA1159" s="14"/>
      <c r="AB1159" s="14"/>
      <c r="AC1159" s="14"/>
      <c r="AD1159" s="14"/>
      <c r="AE1159" s="14"/>
      <c r="AT1159" s="254" t="s">
        <v>148</v>
      </c>
      <c r="AU1159" s="254" t="s">
        <v>91</v>
      </c>
      <c r="AV1159" s="14" t="s">
        <v>91</v>
      </c>
      <c r="AW1159" s="14" t="s">
        <v>36</v>
      </c>
      <c r="AX1159" s="14" t="s">
        <v>81</v>
      </c>
      <c r="AY1159" s="254" t="s">
        <v>139</v>
      </c>
    </row>
    <row r="1160" s="14" customFormat="1">
      <c r="A1160" s="14"/>
      <c r="B1160" s="244"/>
      <c r="C1160" s="245"/>
      <c r="D1160" s="235" t="s">
        <v>148</v>
      </c>
      <c r="E1160" s="246" t="s">
        <v>1</v>
      </c>
      <c r="F1160" s="247" t="s">
        <v>1621</v>
      </c>
      <c r="G1160" s="245"/>
      <c r="H1160" s="248">
        <v>1.01</v>
      </c>
      <c r="I1160" s="249"/>
      <c r="J1160" s="245"/>
      <c r="K1160" s="245"/>
      <c r="L1160" s="250"/>
      <c r="M1160" s="251"/>
      <c r="N1160" s="252"/>
      <c r="O1160" s="252"/>
      <c r="P1160" s="252"/>
      <c r="Q1160" s="252"/>
      <c r="R1160" s="252"/>
      <c r="S1160" s="252"/>
      <c r="T1160" s="253"/>
      <c r="U1160" s="14"/>
      <c r="V1160" s="14"/>
      <c r="W1160" s="14"/>
      <c r="X1160" s="14"/>
      <c r="Y1160" s="14"/>
      <c r="Z1160" s="14"/>
      <c r="AA1160" s="14"/>
      <c r="AB1160" s="14"/>
      <c r="AC1160" s="14"/>
      <c r="AD1160" s="14"/>
      <c r="AE1160" s="14"/>
      <c r="AT1160" s="254" t="s">
        <v>148</v>
      </c>
      <c r="AU1160" s="254" t="s">
        <v>91</v>
      </c>
      <c r="AV1160" s="14" t="s">
        <v>91</v>
      </c>
      <c r="AW1160" s="14" t="s">
        <v>36</v>
      </c>
      <c r="AX1160" s="14" t="s">
        <v>81</v>
      </c>
      <c r="AY1160" s="254" t="s">
        <v>139</v>
      </c>
    </row>
    <row r="1161" s="15" customFormat="1">
      <c r="A1161" s="15"/>
      <c r="B1161" s="255"/>
      <c r="C1161" s="256"/>
      <c r="D1161" s="235" t="s">
        <v>148</v>
      </c>
      <c r="E1161" s="257" t="s">
        <v>1</v>
      </c>
      <c r="F1161" s="258" t="s">
        <v>151</v>
      </c>
      <c r="G1161" s="256"/>
      <c r="H1161" s="259">
        <v>7.0699999999999994</v>
      </c>
      <c r="I1161" s="260"/>
      <c r="J1161" s="256"/>
      <c r="K1161" s="256"/>
      <c r="L1161" s="261"/>
      <c r="M1161" s="262"/>
      <c r="N1161" s="263"/>
      <c r="O1161" s="263"/>
      <c r="P1161" s="263"/>
      <c r="Q1161" s="263"/>
      <c r="R1161" s="263"/>
      <c r="S1161" s="263"/>
      <c r="T1161" s="264"/>
      <c r="U1161" s="15"/>
      <c r="V1161" s="15"/>
      <c r="W1161" s="15"/>
      <c r="X1161" s="15"/>
      <c r="Y1161" s="15"/>
      <c r="Z1161" s="15"/>
      <c r="AA1161" s="15"/>
      <c r="AB1161" s="15"/>
      <c r="AC1161" s="15"/>
      <c r="AD1161" s="15"/>
      <c r="AE1161" s="15"/>
      <c r="AT1161" s="265" t="s">
        <v>148</v>
      </c>
      <c r="AU1161" s="265" t="s">
        <v>91</v>
      </c>
      <c r="AV1161" s="15" t="s">
        <v>146</v>
      </c>
      <c r="AW1161" s="15" t="s">
        <v>36</v>
      </c>
      <c r="AX1161" s="15" t="s">
        <v>89</v>
      </c>
      <c r="AY1161" s="265" t="s">
        <v>139</v>
      </c>
    </row>
    <row r="1162" s="2" customFormat="1" ht="16.5" customHeight="1">
      <c r="A1162" s="40"/>
      <c r="B1162" s="41"/>
      <c r="C1162" s="220" t="s">
        <v>937</v>
      </c>
      <c r="D1162" s="220" t="s">
        <v>141</v>
      </c>
      <c r="E1162" s="221" t="s">
        <v>741</v>
      </c>
      <c r="F1162" s="222" t="s">
        <v>742</v>
      </c>
      <c r="G1162" s="223" t="s">
        <v>160</v>
      </c>
      <c r="H1162" s="224">
        <v>53.039999999999999</v>
      </c>
      <c r="I1162" s="225"/>
      <c r="J1162" s="226">
        <f>ROUND(I1162*H1162,2)</f>
        <v>0</v>
      </c>
      <c r="K1162" s="222" t="s">
        <v>145</v>
      </c>
      <c r="L1162" s="46"/>
      <c r="M1162" s="227" t="s">
        <v>1</v>
      </c>
      <c r="N1162" s="228" t="s">
        <v>46</v>
      </c>
      <c r="O1162" s="93"/>
      <c r="P1162" s="229">
        <f>O1162*H1162</f>
        <v>0</v>
      </c>
      <c r="Q1162" s="229">
        <v>0</v>
      </c>
      <c r="R1162" s="229">
        <f>Q1162*H1162</f>
        <v>0</v>
      </c>
      <c r="S1162" s="229">
        <v>0</v>
      </c>
      <c r="T1162" s="230">
        <f>S1162*H1162</f>
        <v>0</v>
      </c>
      <c r="U1162" s="40"/>
      <c r="V1162" s="40"/>
      <c r="W1162" s="40"/>
      <c r="X1162" s="40"/>
      <c r="Y1162" s="40"/>
      <c r="Z1162" s="40"/>
      <c r="AA1162" s="40"/>
      <c r="AB1162" s="40"/>
      <c r="AC1162" s="40"/>
      <c r="AD1162" s="40"/>
      <c r="AE1162" s="40"/>
      <c r="AR1162" s="231" t="s">
        <v>146</v>
      </c>
      <c r="AT1162" s="231" t="s">
        <v>141</v>
      </c>
      <c r="AU1162" s="231" t="s">
        <v>91</v>
      </c>
      <c r="AY1162" s="19" t="s">
        <v>139</v>
      </c>
      <c r="BE1162" s="232">
        <f>IF(N1162="základní",J1162,0)</f>
        <v>0</v>
      </c>
      <c r="BF1162" s="232">
        <f>IF(N1162="snížená",J1162,0)</f>
        <v>0</v>
      </c>
      <c r="BG1162" s="232">
        <f>IF(N1162="zákl. přenesená",J1162,0)</f>
        <v>0</v>
      </c>
      <c r="BH1162" s="232">
        <f>IF(N1162="sníž. přenesená",J1162,0)</f>
        <v>0</v>
      </c>
      <c r="BI1162" s="232">
        <f>IF(N1162="nulová",J1162,0)</f>
        <v>0</v>
      </c>
      <c r="BJ1162" s="19" t="s">
        <v>89</v>
      </c>
      <c r="BK1162" s="232">
        <f>ROUND(I1162*H1162,2)</f>
        <v>0</v>
      </c>
      <c r="BL1162" s="19" t="s">
        <v>146</v>
      </c>
      <c r="BM1162" s="231" t="s">
        <v>1622</v>
      </c>
    </row>
    <row r="1163" s="13" customFormat="1">
      <c r="A1163" s="13"/>
      <c r="B1163" s="233"/>
      <c r="C1163" s="234"/>
      <c r="D1163" s="235" t="s">
        <v>148</v>
      </c>
      <c r="E1163" s="236" t="s">
        <v>1</v>
      </c>
      <c r="F1163" s="237" t="s">
        <v>1623</v>
      </c>
      <c r="G1163" s="234"/>
      <c r="H1163" s="236" t="s">
        <v>1</v>
      </c>
      <c r="I1163" s="238"/>
      <c r="J1163" s="234"/>
      <c r="K1163" s="234"/>
      <c r="L1163" s="239"/>
      <c r="M1163" s="240"/>
      <c r="N1163" s="241"/>
      <c r="O1163" s="241"/>
      <c r="P1163" s="241"/>
      <c r="Q1163" s="241"/>
      <c r="R1163" s="241"/>
      <c r="S1163" s="241"/>
      <c r="T1163" s="242"/>
      <c r="U1163" s="13"/>
      <c r="V1163" s="13"/>
      <c r="W1163" s="13"/>
      <c r="X1163" s="13"/>
      <c r="Y1163" s="13"/>
      <c r="Z1163" s="13"/>
      <c r="AA1163" s="13"/>
      <c r="AB1163" s="13"/>
      <c r="AC1163" s="13"/>
      <c r="AD1163" s="13"/>
      <c r="AE1163" s="13"/>
      <c r="AT1163" s="243" t="s">
        <v>148</v>
      </c>
      <c r="AU1163" s="243" t="s">
        <v>91</v>
      </c>
      <c r="AV1163" s="13" t="s">
        <v>89</v>
      </c>
      <c r="AW1163" s="13" t="s">
        <v>36</v>
      </c>
      <c r="AX1163" s="13" t="s">
        <v>81</v>
      </c>
      <c r="AY1163" s="243" t="s">
        <v>139</v>
      </c>
    </row>
    <row r="1164" s="14" customFormat="1">
      <c r="A1164" s="14"/>
      <c r="B1164" s="244"/>
      <c r="C1164" s="245"/>
      <c r="D1164" s="235" t="s">
        <v>148</v>
      </c>
      <c r="E1164" s="246" t="s">
        <v>1</v>
      </c>
      <c r="F1164" s="247" t="s">
        <v>1393</v>
      </c>
      <c r="G1164" s="245"/>
      <c r="H1164" s="248">
        <v>5.79</v>
      </c>
      <c r="I1164" s="249"/>
      <c r="J1164" s="245"/>
      <c r="K1164" s="245"/>
      <c r="L1164" s="250"/>
      <c r="M1164" s="251"/>
      <c r="N1164" s="252"/>
      <c r="O1164" s="252"/>
      <c r="P1164" s="252"/>
      <c r="Q1164" s="252"/>
      <c r="R1164" s="252"/>
      <c r="S1164" s="252"/>
      <c r="T1164" s="253"/>
      <c r="U1164" s="14"/>
      <c r="V1164" s="14"/>
      <c r="W1164" s="14"/>
      <c r="X1164" s="14"/>
      <c r="Y1164" s="14"/>
      <c r="Z1164" s="14"/>
      <c r="AA1164" s="14"/>
      <c r="AB1164" s="14"/>
      <c r="AC1164" s="14"/>
      <c r="AD1164" s="14"/>
      <c r="AE1164" s="14"/>
      <c r="AT1164" s="254" t="s">
        <v>148</v>
      </c>
      <c r="AU1164" s="254" t="s">
        <v>91</v>
      </c>
      <c r="AV1164" s="14" t="s">
        <v>91</v>
      </c>
      <c r="AW1164" s="14" t="s">
        <v>36</v>
      </c>
      <c r="AX1164" s="14" t="s">
        <v>81</v>
      </c>
      <c r="AY1164" s="254" t="s">
        <v>139</v>
      </c>
    </row>
    <row r="1165" s="14" customFormat="1">
      <c r="A1165" s="14"/>
      <c r="B1165" s="244"/>
      <c r="C1165" s="245"/>
      <c r="D1165" s="235" t="s">
        <v>148</v>
      </c>
      <c r="E1165" s="246" t="s">
        <v>1</v>
      </c>
      <c r="F1165" s="247" t="s">
        <v>1394</v>
      </c>
      <c r="G1165" s="245"/>
      <c r="H1165" s="248">
        <v>5.8300000000000001</v>
      </c>
      <c r="I1165" s="249"/>
      <c r="J1165" s="245"/>
      <c r="K1165" s="245"/>
      <c r="L1165" s="250"/>
      <c r="M1165" s="251"/>
      <c r="N1165" s="252"/>
      <c r="O1165" s="252"/>
      <c r="P1165" s="252"/>
      <c r="Q1165" s="252"/>
      <c r="R1165" s="252"/>
      <c r="S1165" s="252"/>
      <c r="T1165" s="253"/>
      <c r="U1165" s="14"/>
      <c r="V1165" s="14"/>
      <c r="W1165" s="14"/>
      <c r="X1165" s="14"/>
      <c r="Y1165" s="14"/>
      <c r="Z1165" s="14"/>
      <c r="AA1165" s="14"/>
      <c r="AB1165" s="14"/>
      <c r="AC1165" s="14"/>
      <c r="AD1165" s="14"/>
      <c r="AE1165" s="14"/>
      <c r="AT1165" s="254" t="s">
        <v>148</v>
      </c>
      <c r="AU1165" s="254" t="s">
        <v>91</v>
      </c>
      <c r="AV1165" s="14" t="s">
        <v>91</v>
      </c>
      <c r="AW1165" s="14" t="s">
        <v>36</v>
      </c>
      <c r="AX1165" s="14" t="s">
        <v>81</v>
      </c>
      <c r="AY1165" s="254" t="s">
        <v>139</v>
      </c>
    </row>
    <row r="1166" s="13" customFormat="1">
      <c r="A1166" s="13"/>
      <c r="B1166" s="233"/>
      <c r="C1166" s="234"/>
      <c r="D1166" s="235" t="s">
        <v>148</v>
      </c>
      <c r="E1166" s="236" t="s">
        <v>1</v>
      </c>
      <c r="F1166" s="237" t="s">
        <v>1624</v>
      </c>
      <c r="G1166" s="234"/>
      <c r="H1166" s="236" t="s">
        <v>1</v>
      </c>
      <c r="I1166" s="238"/>
      <c r="J1166" s="234"/>
      <c r="K1166" s="234"/>
      <c r="L1166" s="239"/>
      <c r="M1166" s="240"/>
      <c r="N1166" s="241"/>
      <c r="O1166" s="241"/>
      <c r="P1166" s="241"/>
      <c r="Q1166" s="241"/>
      <c r="R1166" s="241"/>
      <c r="S1166" s="241"/>
      <c r="T1166" s="242"/>
      <c r="U1166" s="13"/>
      <c r="V1166" s="13"/>
      <c r="W1166" s="13"/>
      <c r="X1166" s="13"/>
      <c r="Y1166" s="13"/>
      <c r="Z1166" s="13"/>
      <c r="AA1166" s="13"/>
      <c r="AB1166" s="13"/>
      <c r="AC1166" s="13"/>
      <c r="AD1166" s="13"/>
      <c r="AE1166" s="13"/>
      <c r="AT1166" s="243" t="s">
        <v>148</v>
      </c>
      <c r="AU1166" s="243" t="s">
        <v>91</v>
      </c>
      <c r="AV1166" s="13" t="s">
        <v>89</v>
      </c>
      <c r="AW1166" s="13" t="s">
        <v>36</v>
      </c>
      <c r="AX1166" s="13" t="s">
        <v>81</v>
      </c>
      <c r="AY1166" s="243" t="s">
        <v>139</v>
      </c>
    </row>
    <row r="1167" s="14" customFormat="1">
      <c r="A1167" s="14"/>
      <c r="B1167" s="244"/>
      <c r="C1167" s="245"/>
      <c r="D1167" s="235" t="s">
        <v>148</v>
      </c>
      <c r="E1167" s="246" t="s">
        <v>1</v>
      </c>
      <c r="F1167" s="247" t="s">
        <v>1404</v>
      </c>
      <c r="G1167" s="245"/>
      <c r="H1167" s="248">
        <v>5.9100000000000001</v>
      </c>
      <c r="I1167" s="249"/>
      <c r="J1167" s="245"/>
      <c r="K1167" s="245"/>
      <c r="L1167" s="250"/>
      <c r="M1167" s="251"/>
      <c r="N1167" s="252"/>
      <c r="O1167" s="252"/>
      <c r="P1167" s="252"/>
      <c r="Q1167" s="252"/>
      <c r="R1167" s="252"/>
      <c r="S1167" s="252"/>
      <c r="T1167" s="253"/>
      <c r="U1167" s="14"/>
      <c r="V1167" s="14"/>
      <c r="W1167" s="14"/>
      <c r="X1167" s="14"/>
      <c r="Y1167" s="14"/>
      <c r="Z1167" s="14"/>
      <c r="AA1167" s="14"/>
      <c r="AB1167" s="14"/>
      <c r="AC1167" s="14"/>
      <c r="AD1167" s="14"/>
      <c r="AE1167" s="14"/>
      <c r="AT1167" s="254" t="s">
        <v>148</v>
      </c>
      <c r="AU1167" s="254" t="s">
        <v>91</v>
      </c>
      <c r="AV1167" s="14" t="s">
        <v>91</v>
      </c>
      <c r="AW1167" s="14" t="s">
        <v>36</v>
      </c>
      <c r="AX1167" s="14" t="s">
        <v>81</v>
      </c>
      <c r="AY1167" s="254" t="s">
        <v>139</v>
      </c>
    </row>
    <row r="1168" s="14" customFormat="1">
      <c r="A1168" s="14"/>
      <c r="B1168" s="244"/>
      <c r="C1168" s="245"/>
      <c r="D1168" s="235" t="s">
        <v>148</v>
      </c>
      <c r="E1168" s="246" t="s">
        <v>1</v>
      </c>
      <c r="F1168" s="247" t="s">
        <v>1405</v>
      </c>
      <c r="G1168" s="245"/>
      <c r="H1168" s="248">
        <v>4.9000000000000004</v>
      </c>
      <c r="I1168" s="249"/>
      <c r="J1168" s="245"/>
      <c r="K1168" s="245"/>
      <c r="L1168" s="250"/>
      <c r="M1168" s="251"/>
      <c r="N1168" s="252"/>
      <c r="O1168" s="252"/>
      <c r="P1168" s="252"/>
      <c r="Q1168" s="252"/>
      <c r="R1168" s="252"/>
      <c r="S1168" s="252"/>
      <c r="T1168" s="253"/>
      <c r="U1168" s="14"/>
      <c r="V1168" s="14"/>
      <c r="W1168" s="14"/>
      <c r="X1168" s="14"/>
      <c r="Y1168" s="14"/>
      <c r="Z1168" s="14"/>
      <c r="AA1168" s="14"/>
      <c r="AB1168" s="14"/>
      <c r="AC1168" s="14"/>
      <c r="AD1168" s="14"/>
      <c r="AE1168" s="14"/>
      <c r="AT1168" s="254" t="s">
        <v>148</v>
      </c>
      <c r="AU1168" s="254" t="s">
        <v>91</v>
      </c>
      <c r="AV1168" s="14" t="s">
        <v>91</v>
      </c>
      <c r="AW1168" s="14" t="s">
        <v>36</v>
      </c>
      <c r="AX1168" s="14" t="s">
        <v>81</v>
      </c>
      <c r="AY1168" s="254" t="s">
        <v>139</v>
      </c>
    </row>
    <row r="1169" s="14" customFormat="1">
      <c r="A1169" s="14"/>
      <c r="B1169" s="244"/>
      <c r="C1169" s="245"/>
      <c r="D1169" s="235" t="s">
        <v>148</v>
      </c>
      <c r="E1169" s="246" t="s">
        <v>1</v>
      </c>
      <c r="F1169" s="247" t="s">
        <v>1406</v>
      </c>
      <c r="G1169" s="245"/>
      <c r="H1169" s="248">
        <v>5.1399999999999997</v>
      </c>
      <c r="I1169" s="249"/>
      <c r="J1169" s="245"/>
      <c r="K1169" s="245"/>
      <c r="L1169" s="250"/>
      <c r="M1169" s="251"/>
      <c r="N1169" s="252"/>
      <c r="O1169" s="252"/>
      <c r="P1169" s="252"/>
      <c r="Q1169" s="252"/>
      <c r="R1169" s="252"/>
      <c r="S1169" s="252"/>
      <c r="T1169" s="253"/>
      <c r="U1169" s="14"/>
      <c r="V1169" s="14"/>
      <c r="W1169" s="14"/>
      <c r="X1169" s="14"/>
      <c r="Y1169" s="14"/>
      <c r="Z1169" s="14"/>
      <c r="AA1169" s="14"/>
      <c r="AB1169" s="14"/>
      <c r="AC1169" s="14"/>
      <c r="AD1169" s="14"/>
      <c r="AE1169" s="14"/>
      <c r="AT1169" s="254" t="s">
        <v>148</v>
      </c>
      <c r="AU1169" s="254" t="s">
        <v>91</v>
      </c>
      <c r="AV1169" s="14" t="s">
        <v>91</v>
      </c>
      <c r="AW1169" s="14" t="s">
        <v>36</v>
      </c>
      <c r="AX1169" s="14" t="s">
        <v>81</v>
      </c>
      <c r="AY1169" s="254" t="s">
        <v>139</v>
      </c>
    </row>
    <row r="1170" s="14" customFormat="1">
      <c r="A1170" s="14"/>
      <c r="B1170" s="244"/>
      <c r="C1170" s="245"/>
      <c r="D1170" s="235" t="s">
        <v>148</v>
      </c>
      <c r="E1170" s="246" t="s">
        <v>1</v>
      </c>
      <c r="F1170" s="247" t="s">
        <v>1407</v>
      </c>
      <c r="G1170" s="245"/>
      <c r="H1170" s="248">
        <v>5.2199999999999998</v>
      </c>
      <c r="I1170" s="249"/>
      <c r="J1170" s="245"/>
      <c r="K1170" s="245"/>
      <c r="L1170" s="250"/>
      <c r="M1170" s="251"/>
      <c r="N1170" s="252"/>
      <c r="O1170" s="252"/>
      <c r="P1170" s="252"/>
      <c r="Q1170" s="252"/>
      <c r="R1170" s="252"/>
      <c r="S1170" s="252"/>
      <c r="T1170" s="253"/>
      <c r="U1170" s="14"/>
      <c r="V1170" s="14"/>
      <c r="W1170" s="14"/>
      <c r="X1170" s="14"/>
      <c r="Y1170" s="14"/>
      <c r="Z1170" s="14"/>
      <c r="AA1170" s="14"/>
      <c r="AB1170" s="14"/>
      <c r="AC1170" s="14"/>
      <c r="AD1170" s="14"/>
      <c r="AE1170" s="14"/>
      <c r="AT1170" s="254" t="s">
        <v>148</v>
      </c>
      <c r="AU1170" s="254" t="s">
        <v>91</v>
      </c>
      <c r="AV1170" s="14" t="s">
        <v>91</v>
      </c>
      <c r="AW1170" s="14" t="s">
        <v>36</v>
      </c>
      <c r="AX1170" s="14" t="s">
        <v>81</v>
      </c>
      <c r="AY1170" s="254" t="s">
        <v>139</v>
      </c>
    </row>
    <row r="1171" s="13" customFormat="1">
      <c r="A1171" s="13"/>
      <c r="B1171" s="233"/>
      <c r="C1171" s="234"/>
      <c r="D1171" s="235" t="s">
        <v>148</v>
      </c>
      <c r="E1171" s="236" t="s">
        <v>1</v>
      </c>
      <c r="F1171" s="237" t="s">
        <v>1625</v>
      </c>
      <c r="G1171" s="234"/>
      <c r="H1171" s="236" t="s">
        <v>1</v>
      </c>
      <c r="I1171" s="238"/>
      <c r="J1171" s="234"/>
      <c r="K1171" s="234"/>
      <c r="L1171" s="239"/>
      <c r="M1171" s="240"/>
      <c r="N1171" s="241"/>
      <c r="O1171" s="241"/>
      <c r="P1171" s="241"/>
      <c r="Q1171" s="241"/>
      <c r="R1171" s="241"/>
      <c r="S1171" s="241"/>
      <c r="T1171" s="242"/>
      <c r="U1171" s="13"/>
      <c r="V1171" s="13"/>
      <c r="W1171" s="13"/>
      <c r="X1171" s="13"/>
      <c r="Y1171" s="13"/>
      <c r="Z1171" s="13"/>
      <c r="AA1171" s="13"/>
      <c r="AB1171" s="13"/>
      <c r="AC1171" s="13"/>
      <c r="AD1171" s="13"/>
      <c r="AE1171" s="13"/>
      <c r="AT1171" s="243" t="s">
        <v>148</v>
      </c>
      <c r="AU1171" s="243" t="s">
        <v>91</v>
      </c>
      <c r="AV1171" s="13" t="s">
        <v>89</v>
      </c>
      <c r="AW1171" s="13" t="s">
        <v>36</v>
      </c>
      <c r="AX1171" s="13" t="s">
        <v>81</v>
      </c>
      <c r="AY1171" s="243" t="s">
        <v>139</v>
      </c>
    </row>
    <row r="1172" s="14" customFormat="1">
      <c r="A1172" s="14"/>
      <c r="B1172" s="244"/>
      <c r="C1172" s="245"/>
      <c r="D1172" s="235" t="s">
        <v>148</v>
      </c>
      <c r="E1172" s="246" t="s">
        <v>1</v>
      </c>
      <c r="F1172" s="247" t="s">
        <v>1419</v>
      </c>
      <c r="G1172" s="245"/>
      <c r="H1172" s="248">
        <v>5.7699999999999996</v>
      </c>
      <c r="I1172" s="249"/>
      <c r="J1172" s="245"/>
      <c r="K1172" s="245"/>
      <c r="L1172" s="250"/>
      <c r="M1172" s="251"/>
      <c r="N1172" s="252"/>
      <c r="O1172" s="252"/>
      <c r="P1172" s="252"/>
      <c r="Q1172" s="252"/>
      <c r="R1172" s="252"/>
      <c r="S1172" s="252"/>
      <c r="T1172" s="253"/>
      <c r="U1172" s="14"/>
      <c r="V1172" s="14"/>
      <c r="W1172" s="14"/>
      <c r="X1172" s="14"/>
      <c r="Y1172" s="14"/>
      <c r="Z1172" s="14"/>
      <c r="AA1172" s="14"/>
      <c r="AB1172" s="14"/>
      <c r="AC1172" s="14"/>
      <c r="AD1172" s="14"/>
      <c r="AE1172" s="14"/>
      <c r="AT1172" s="254" t="s">
        <v>148</v>
      </c>
      <c r="AU1172" s="254" t="s">
        <v>91</v>
      </c>
      <c r="AV1172" s="14" t="s">
        <v>91</v>
      </c>
      <c r="AW1172" s="14" t="s">
        <v>36</v>
      </c>
      <c r="AX1172" s="14" t="s">
        <v>81</v>
      </c>
      <c r="AY1172" s="254" t="s">
        <v>139</v>
      </c>
    </row>
    <row r="1173" s="13" customFormat="1">
      <c r="A1173" s="13"/>
      <c r="B1173" s="233"/>
      <c r="C1173" s="234"/>
      <c r="D1173" s="235" t="s">
        <v>148</v>
      </c>
      <c r="E1173" s="236" t="s">
        <v>1</v>
      </c>
      <c r="F1173" s="237" t="s">
        <v>1626</v>
      </c>
      <c r="G1173" s="234"/>
      <c r="H1173" s="236" t="s">
        <v>1</v>
      </c>
      <c r="I1173" s="238"/>
      <c r="J1173" s="234"/>
      <c r="K1173" s="234"/>
      <c r="L1173" s="239"/>
      <c r="M1173" s="240"/>
      <c r="N1173" s="241"/>
      <c r="O1173" s="241"/>
      <c r="P1173" s="241"/>
      <c r="Q1173" s="241"/>
      <c r="R1173" s="241"/>
      <c r="S1173" s="241"/>
      <c r="T1173" s="242"/>
      <c r="U1173" s="13"/>
      <c r="V1173" s="13"/>
      <c r="W1173" s="13"/>
      <c r="X1173" s="13"/>
      <c r="Y1173" s="13"/>
      <c r="Z1173" s="13"/>
      <c r="AA1173" s="13"/>
      <c r="AB1173" s="13"/>
      <c r="AC1173" s="13"/>
      <c r="AD1173" s="13"/>
      <c r="AE1173" s="13"/>
      <c r="AT1173" s="243" t="s">
        <v>148</v>
      </c>
      <c r="AU1173" s="243" t="s">
        <v>91</v>
      </c>
      <c r="AV1173" s="13" t="s">
        <v>89</v>
      </c>
      <c r="AW1173" s="13" t="s">
        <v>36</v>
      </c>
      <c r="AX1173" s="13" t="s">
        <v>81</v>
      </c>
      <c r="AY1173" s="243" t="s">
        <v>139</v>
      </c>
    </row>
    <row r="1174" s="14" customFormat="1">
      <c r="A1174" s="14"/>
      <c r="B1174" s="244"/>
      <c r="C1174" s="245"/>
      <c r="D1174" s="235" t="s">
        <v>148</v>
      </c>
      <c r="E1174" s="246" t="s">
        <v>1</v>
      </c>
      <c r="F1174" s="247" t="s">
        <v>1428</v>
      </c>
      <c r="G1174" s="245"/>
      <c r="H1174" s="248">
        <v>14.48</v>
      </c>
      <c r="I1174" s="249"/>
      <c r="J1174" s="245"/>
      <c r="K1174" s="245"/>
      <c r="L1174" s="250"/>
      <c r="M1174" s="251"/>
      <c r="N1174" s="252"/>
      <c r="O1174" s="252"/>
      <c r="P1174" s="252"/>
      <c r="Q1174" s="252"/>
      <c r="R1174" s="252"/>
      <c r="S1174" s="252"/>
      <c r="T1174" s="253"/>
      <c r="U1174" s="14"/>
      <c r="V1174" s="14"/>
      <c r="W1174" s="14"/>
      <c r="X1174" s="14"/>
      <c r="Y1174" s="14"/>
      <c r="Z1174" s="14"/>
      <c r="AA1174" s="14"/>
      <c r="AB1174" s="14"/>
      <c r="AC1174" s="14"/>
      <c r="AD1174" s="14"/>
      <c r="AE1174" s="14"/>
      <c r="AT1174" s="254" t="s">
        <v>148</v>
      </c>
      <c r="AU1174" s="254" t="s">
        <v>91</v>
      </c>
      <c r="AV1174" s="14" t="s">
        <v>91</v>
      </c>
      <c r="AW1174" s="14" t="s">
        <v>36</v>
      </c>
      <c r="AX1174" s="14" t="s">
        <v>81</v>
      </c>
      <c r="AY1174" s="254" t="s">
        <v>139</v>
      </c>
    </row>
    <row r="1175" s="15" customFormat="1">
      <c r="A1175" s="15"/>
      <c r="B1175" s="255"/>
      <c r="C1175" s="256"/>
      <c r="D1175" s="235" t="s">
        <v>148</v>
      </c>
      <c r="E1175" s="257" t="s">
        <v>1</v>
      </c>
      <c r="F1175" s="258" t="s">
        <v>151</v>
      </c>
      <c r="G1175" s="256"/>
      <c r="H1175" s="259">
        <v>53.039999999999999</v>
      </c>
      <c r="I1175" s="260"/>
      <c r="J1175" s="256"/>
      <c r="K1175" s="256"/>
      <c r="L1175" s="261"/>
      <c r="M1175" s="262"/>
      <c r="N1175" s="263"/>
      <c r="O1175" s="263"/>
      <c r="P1175" s="263"/>
      <c r="Q1175" s="263"/>
      <c r="R1175" s="263"/>
      <c r="S1175" s="263"/>
      <c r="T1175" s="264"/>
      <c r="U1175" s="15"/>
      <c r="V1175" s="15"/>
      <c r="W1175" s="15"/>
      <c r="X1175" s="15"/>
      <c r="Y1175" s="15"/>
      <c r="Z1175" s="15"/>
      <c r="AA1175" s="15"/>
      <c r="AB1175" s="15"/>
      <c r="AC1175" s="15"/>
      <c r="AD1175" s="15"/>
      <c r="AE1175" s="15"/>
      <c r="AT1175" s="265" t="s">
        <v>148</v>
      </c>
      <c r="AU1175" s="265" t="s">
        <v>91</v>
      </c>
      <c r="AV1175" s="15" t="s">
        <v>146</v>
      </c>
      <c r="AW1175" s="15" t="s">
        <v>36</v>
      </c>
      <c r="AX1175" s="15" t="s">
        <v>89</v>
      </c>
      <c r="AY1175" s="265" t="s">
        <v>139</v>
      </c>
    </row>
    <row r="1176" s="2" customFormat="1" ht="21.75" customHeight="1">
      <c r="A1176" s="40"/>
      <c r="B1176" s="41"/>
      <c r="C1176" s="220" t="s">
        <v>945</v>
      </c>
      <c r="D1176" s="220" t="s">
        <v>141</v>
      </c>
      <c r="E1176" s="221" t="s">
        <v>747</v>
      </c>
      <c r="F1176" s="222" t="s">
        <v>748</v>
      </c>
      <c r="G1176" s="223" t="s">
        <v>160</v>
      </c>
      <c r="H1176" s="224">
        <v>9.6199999999999992</v>
      </c>
      <c r="I1176" s="225"/>
      <c r="J1176" s="226">
        <f>ROUND(I1176*H1176,2)</f>
        <v>0</v>
      </c>
      <c r="K1176" s="222" t="s">
        <v>145</v>
      </c>
      <c r="L1176" s="46"/>
      <c r="M1176" s="227" t="s">
        <v>1</v>
      </c>
      <c r="N1176" s="228" t="s">
        <v>46</v>
      </c>
      <c r="O1176" s="93"/>
      <c r="P1176" s="229">
        <f>O1176*H1176</f>
        <v>0</v>
      </c>
      <c r="Q1176" s="229">
        <v>0</v>
      </c>
      <c r="R1176" s="229">
        <f>Q1176*H1176</f>
        <v>0</v>
      </c>
      <c r="S1176" s="229">
        <v>0</v>
      </c>
      <c r="T1176" s="230">
        <f>S1176*H1176</f>
        <v>0</v>
      </c>
      <c r="U1176" s="40"/>
      <c r="V1176" s="40"/>
      <c r="W1176" s="40"/>
      <c r="X1176" s="40"/>
      <c r="Y1176" s="40"/>
      <c r="Z1176" s="40"/>
      <c r="AA1176" s="40"/>
      <c r="AB1176" s="40"/>
      <c r="AC1176" s="40"/>
      <c r="AD1176" s="40"/>
      <c r="AE1176" s="40"/>
      <c r="AR1176" s="231" t="s">
        <v>146</v>
      </c>
      <c r="AT1176" s="231" t="s">
        <v>141</v>
      </c>
      <c r="AU1176" s="231" t="s">
        <v>91</v>
      </c>
      <c r="AY1176" s="19" t="s">
        <v>139</v>
      </c>
      <c r="BE1176" s="232">
        <f>IF(N1176="základní",J1176,0)</f>
        <v>0</v>
      </c>
      <c r="BF1176" s="232">
        <f>IF(N1176="snížená",J1176,0)</f>
        <v>0</v>
      </c>
      <c r="BG1176" s="232">
        <f>IF(N1176="zákl. přenesená",J1176,0)</f>
        <v>0</v>
      </c>
      <c r="BH1176" s="232">
        <f>IF(N1176="sníž. přenesená",J1176,0)</f>
        <v>0</v>
      </c>
      <c r="BI1176" s="232">
        <f>IF(N1176="nulová",J1176,0)</f>
        <v>0</v>
      </c>
      <c r="BJ1176" s="19" t="s">
        <v>89</v>
      </c>
      <c r="BK1176" s="232">
        <f>ROUND(I1176*H1176,2)</f>
        <v>0</v>
      </c>
      <c r="BL1176" s="19" t="s">
        <v>146</v>
      </c>
      <c r="BM1176" s="231" t="s">
        <v>1627</v>
      </c>
    </row>
    <row r="1177" s="13" customFormat="1">
      <c r="A1177" s="13"/>
      <c r="B1177" s="233"/>
      <c r="C1177" s="234"/>
      <c r="D1177" s="235" t="s">
        <v>148</v>
      </c>
      <c r="E1177" s="236" t="s">
        <v>1</v>
      </c>
      <c r="F1177" s="237" t="s">
        <v>1628</v>
      </c>
      <c r="G1177" s="234"/>
      <c r="H1177" s="236" t="s">
        <v>1</v>
      </c>
      <c r="I1177" s="238"/>
      <c r="J1177" s="234"/>
      <c r="K1177" s="234"/>
      <c r="L1177" s="239"/>
      <c r="M1177" s="240"/>
      <c r="N1177" s="241"/>
      <c r="O1177" s="241"/>
      <c r="P1177" s="241"/>
      <c r="Q1177" s="241"/>
      <c r="R1177" s="241"/>
      <c r="S1177" s="241"/>
      <c r="T1177" s="242"/>
      <c r="U1177" s="13"/>
      <c r="V1177" s="13"/>
      <c r="W1177" s="13"/>
      <c r="X1177" s="13"/>
      <c r="Y1177" s="13"/>
      <c r="Z1177" s="13"/>
      <c r="AA1177" s="13"/>
      <c r="AB1177" s="13"/>
      <c r="AC1177" s="13"/>
      <c r="AD1177" s="13"/>
      <c r="AE1177" s="13"/>
      <c r="AT1177" s="243" t="s">
        <v>148</v>
      </c>
      <c r="AU1177" s="243" t="s">
        <v>91</v>
      </c>
      <c r="AV1177" s="13" t="s">
        <v>89</v>
      </c>
      <c r="AW1177" s="13" t="s">
        <v>36</v>
      </c>
      <c r="AX1177" s="13" t="s">
        <v>81</v>
      </c>
      <c r="AY1177" s="243" t="s">
        <v>139</v>
      </c>
    </row>
    <row r="1178" s="14" customFormat="1">
      <c r="A1178" s="14"/>
      <c r="B1178" s="244"/>
      <c r="C1178" s="245"/>
      <c r="D1178" s="235" t="s">
        <v>148</v>
      </c>
      <c r="E1178" s="246" t="s">
        <v>1</v>
      </c>
      <c r="F1178" s="247" t="s">
        <v>1437</v>
      </c>
      <c r="G1178" s="245"/>
      <c r="H1178" s="248">
        <v>5.96</v>
      </c>
      <c r="I1178" s="249"/>
      <c r="J1178" s="245"/>
      <c r="K1178" s="245"/>
      <c r="L1178" s="250"/>
      <c r="M1178" s="251"/>
      <c r="N1178" s="252"/>
      <c r="O1178" s="252"/>
      <c r="P1178" s="252"/>
      <c r="Q1178" s="252"/>
      <c r="R1178" s="252"/>
      <c r="S1178" s="252"/>
      <c r="T1178" s="253"/>
      <c r="U1178" s="14"/>
      <c r="V1178" s="14"/>
      <c r="W1178" s="14"/>
      <c r="X1178" s="14"/>
      <c r="Y1178" s="14"/>
      <c r="Z1178" s="14"/>
      <c r="AA1178" s="14"/>
      <c r="AB1178" s="14"/>
      <c r="AC1178" s="14"/>
      <c r="AD1178" s="14"/>
      <c r="AE1178" s="14"/>
      <c r="AT1178" s="254" t="s">
        <v>148</v>
      </c>
      <c r="AU1178" s="254" t="s">
        <v>91</v>
      </c>
      <c r="AV1178" s="14" t="s">
        <v>91</v>
      </c>
      <c r="AW1178" s="14" t="s">
        <v>36</v>
      </c>
      <c r="AX1178" s="14" t="s">
        <v>81</v>
      </c>
      <c r="AY1178" s="254" t="s">
        <v>139</v>
      </c>
    </row>
    <row r="1179" s="14" customFormat="1">
      <c r="A1179" s="14"/>
      <c r="B1179" s="244"/>
      <c r="C1179" s="245"/>
      <c r="D1179" s="235" t="s">
        <v>148</v>
      </c>
      <c r="E1179" s="246" t="s">
        <v>1</v>
      </c>
      <c r="F1179" s="247" t="s">
        <v>1629</v>
      </c>
      <c r="G1179" s="245"/>
      <c r="H1179" s="248">
        <v>3.6600000000000001</v>
      </c>
      <c r="I1179" s="249"/>
      <c r="J1179" s="245"/>
      <c r="K1179" s="245"/>
      <c r="L1179" s="250"/>
      <c r="M1179" s="251"/>
      <c r="N1179" s="252"/>
      <c r="O1179" s="252"/>
      <c r="P1179" s="252"/>
      <c r="Q1179" s="252"/>
      <c r="R1179" s="252"/>
      <c r="S1179" s="252"/>
      <c r="T1179" s="253"/>
      <c r="U1179" s="14"/>
      <c r="V1179" s="14"/>
      <c r="W1179" s="14"/>
      <c r="X1179" s="14"/>
      <c r="Y1179" s="14"/>
      <c r="Z1179" s="14"/>
      <c r="AA1179" s="14"/>
      <c r="AB1179" s="14"/>
      <c r="AC1179" s="14"/>
      <c r="AD1179" s="14"/>
      <c r="AE1179" s="14"/>
      <c r="AT1179" s="254" t="s">
        <v>148</v>
      </c>
      <c r="AU1179" s="254" t="s">
        <v>91</v>
      </c>
      <c r="AV1179" s="14" t="s">
        <v>91</v>
      </c>
      <c r="AW1179" s="14" t="s">
        <v>36</v>
      </c>
      <c r="AX1179" s="14" t="s">
        <v>81</v>
      </c>
      <c r="AY1179" s="254" t="s">
        <v>139</v>
      </c>
    </row>
    <row r="1180" s="15" customFormat="1">
      <c r="A1180" s="15"/>
      <c r="B1180" s="255"/>
      <c r="C1180" s="256"/>
      <c r="D1180" s="235" t="s">
        <v>148</v>
      </c>
      <c r="E1180" s="257" t="s">
        <v>1</v>
      </c>
      <c r="F1180" s="258" t="s">
        <v>151</v>
      </c>
      <c r="G1180" s="256"/>
      <c r="H1180" s="259">
        <v>9.6199999999999992</v>
      </c>
      <c r="I1180" s="260"/>
      <c r="J1180" s="256"/>
      <c r="K1180" s="256"/>
      <c r="L1180" s="261"/>
      <c r="M1180" s="262"/>
      <c r="N1180" s="263"/>
      <c r="O1180" s="263"/>
      <c r="P1180" s="263"/>
      <c r="Q1180" s="263"/>
      <c r="R1180" s="263"/>
      <c r="S1180" s="263"/>
      <c r="T1180" s="264"/>
      <c r="U1180" s="15"/>
      <c r="V1180" s="15"/>
      <c r="W1180" s="15"/>
      <c r="X1180" s="15"/>
      <c r="Y1180" s="15"/>
      <c r="Z1180" s="15"/>
      <c r="AA1180" s="15"/>
      <c r="AB1180" s="15"/>
      <c r="AC1180" s="15"/>
      <c r="AD1180" s="15"/>
      <c r="AE1180" s="15"/>
      <c r="AT1180" s="265" t="s">
        <v>148</v>
      </c>
      <c r="AU1180" s="265" t="s">
        <v>91</v>
      </c>
      <c r="AV1180" s="15" t="s">
        <v>146</v>
      </c>
      <c r="AW1180" s="15" t="s">
        <v>36</v>
      </c>
      <c r="AX1180" s="15" t="s">
        <v>89</v>
      </c>
      <c r="AY1180" s="265" t="s">
        <v>139</v>
      </c>
    </row>
    <row r="1181" s="2" customFormat="1" ht="24.15" customHeight="1">
      <c r="A1181" s="40"/>
      <c r="B1181" s="41"/>
      <c r="C1181" s="220" t="s">
        <v>952</v>
      </c>
      <c r="D1181" s="220" t="s">
        <v>141</v>
      </c>
      <c r="E1181" s="221" t="s">
        <v>752</v>
      </c>
      <c r="F1181" s="222" t="s">
        <v>753</v>
      </c>
      <c r="G1181" s="223" t="s">
        <v>160</v>
      </c>
      <c r="H1181" s="224">
        <v>62.659999999999997</v>
      </c>
      <c r="I1181" s="225"/>
      <c r="J1181" s="226">
        <f>ROUND(I1181*H1181,2)</f>
        <v>0</v>
      </c>
      <c r="K1181" s="222" t="s">
        <v>145</v>
      </c>
      <c r="L1181" s="46"/>
      <c r="M1181" s="227" t="s">
        <v>1</v>
      </c>
      <c r="N1181" s="228" t="s">
        <v>46</v>
      </c>
      <c r="O1181" s="93"/>
      <c r="P1181" s="229">
        <f>O1181*H1181</f>
        <v>0</v>
      </c>
      <c r="Q1181" s="229">
        <v>0</v>
      </c>
      <c r="R1181" s="229">
        <f>Q1181*H1181</f>
        <v>0</v>
      </c>
      <c r="S1181" s="229">
        <v>0</v>
      </c>
      <c r="T1181" s="230">
        <f>S1181*H1181</f>
        <v>0</v>
      </c>
      <c r="U1181" s="40"/>
      <c r="V1181" s="40"/>
      <c r="W1181" s="40"/>
      <c r="X1181" s="40"/>
      <c r="Y1181" s="40"/>
      <c r="Z1181" s="40"/>
      <c r="AA1181" s="40"/>
      <c r="AB1181" s="40"/>
      <c r="AC1181" s="40"/>
      <c r="AD1181" s="40"/>
      <c r="AE1181" s="40"/>
      <c r="AR1181" s="231" t="s">
        <v>146</v>
      </c>
      <c r="AT1181" s="231" t="s">
        <v>141</v>
      </c>
      <c r="AU1181" s="231" t="s">
        <v>91</v>
      </c>
      <c r="AY1181" s="19" t="s">
        <v>139</v>
      </c>
      <c r="BE1181" s="232">
        <f>IF(N1181="základní",J1181,0)</f>
        <v>0</v>
      </c>
      <c r="BF1181" s="232">
        <f>IF(N1181="snížená",J1181,0)</f>
        <v>0</v>
      </c>
      <c r="BG1181" s="232">
        <f>IF(N1181="zákl. přenesená",J1181,0)</f>
        <v>0</v>
      </c>
      <c r="BH1181" s="232">
        <f>IF(N1181="sníž. přenesená",J1181,0)</f>
        <v>0</v>
      </c>
      <c r="BI1181" s="232">
        <f>IF(N1181="nulová",J1181,0)</f>
        <v>0</v>
      </c>
      <c r="BJ1181" s="19" t="s">
        <v>89</v>
      </c>
      <c r="BK1181" s="232">
        <f>ROUND(I1181*H1181,2)</f>
        <v>0</v>
      </c>
      <c r="BL1181" s="19" t="s">
        <v>146</v>
      </c>
      <c r="BM1181" s="231" t="s">
        <v>1630</v>
      </c>
    </row>
    <row r="1182" s="13" customFormat="1">
      <c r="A1182" s="13"/>
      <c r="B1182" s="233"/>
      <c r="C1182" s="234"/>
      <c r="D1182" s="235" t="s">
        <v>148</v>
      </c>
      <c r="E1182" s="236" t="s">
        <v>1</v>
      </c>
      <c r="F1182" s="237" t="s">
        <v>1623</v>
      </c>
      <c r="G1182" s="234"/>
      <c r="H1182" s="236" t="s">
        <v>1</v>
      </c>
      <c r="I1182" s="238"/>
      <c r="J1182" s="234"/>
      <c r="K1182" s="234"/>
      <c r="L1182" s="239"/>
      <c r="M1182" s="240"/>
      <c r="N1182" s="241"/>
      <c r="O1182" s="241"/>
      <c r="P1182" s="241"/>
      <c r="Q1182" s="241"/>
      <c r="R1182" s="241"/>
      <c r="S1182" s="241"/>
      <c r="T1182" s="242"/>
      <c r="U1182" s="13"/>
      <c r="V1182" s="13"/>
      <c r="W1182" s="13"/>
      <c r="X1182" s="13"/>
      <c r="Y1182" s="13"/>
      <c r="Z1182" s="13"/>
      <c r="AA1182" s="13"/>
      <c r="AB1182" s="13"/>
      <c r="AC1182" s="13"/>
      <c r="AD1182" s="13"/>
      <c r="AE1182" s="13"/>
      <c r="AT1182" s="243" t="s">
        <v>148</v>
      </c>
      <c r="AU1182" s="243" t="s">
        <v>91</v>
      </c>
      <c r="AV1182" s="13" t="s">
        <v>89</v>
      </c>
      <c r="AW1182" s="13" t="s">
        <v>36</v>
      </c>
      <c r="AX1182" s="13" t="s">
        <v>81</v>
      </c>
      <c r="AY1182" s="243" t="s">
        <v>139</v>
      </c>
    </row>
    <row r="1183" s="14" customFormat="1">
      <c r="A1183" s="14"/>
      <c r="B1183" s="244"/>
      <c r="C1183" s="245"/>
      <c r="D1183" s="235" t="s">
        <v>148</v>
      </c>
      <c r="E1183" s="246" t="s">
        <v>1</v>
      </c>
      <c r="F1183" s="247" t="s">
        <v>1393</v>
      </c>
      <c r="G1183" s="245"/>
      <c r="H1183" s="248">
        <v>5.79</v>
      </c>
      <c r="I1183" s="249"/>
      <c r="J1183" s="245"/>
      <c r="K1183" s="245"/>
      <c r="L1183" s="250"/>
      <c r="M1183" s="251"/>
      <c r="N1183" s="252"/>
      <c r="O1183" s="252"/>
      <c r="P1183" s="252"/>
      <c r="Q1183" s="252"/>
      <c r="R1183" s="252"/>
      <c r="S1183" s="252"/>
      <c r="T1183" s="253"/>
      <c r="U1183" s="14"/>
      <c r="V1183" s="14"/>
      <c r="W1183" s="14"/>
      <c r="X1183" s="14"/>
      <c r="Y1183" s="14"/>
      <c r="Z1183" s="14"/>
      <c r="AA1183" s="14"/>
      <c r="AB1183" s="14"/>
      <c r="AC1183" s="14"/>
      <c r="AD1183" s="14"/>
      <c r="AE1183" s="14"/>
      <c r="AT1183" s="254" t="s">
        <v>148</v>
      </c>
      <c r="AU1183" s="254" t="s">
        <v>91</v>
      </c>
      <c r="AV1183" s="14" t="s">
        <v>91</v>
      </c>
      <c r="AW1183" s="14" t="s">
        <v>36</v>
      </c>
      <c r="AX1183" s="14" t="s">
        <v>81</v>
      </c>
      <c r="AY1183" s="254" t="s">
        <v>139</v>
      </c>
    </row>
    <row r="1184" s="14" customFormat="1">
      <c r="A1184" s="14"/>
      <c r="B1184" s="244"/>
      <c r="C1184" s="245"/>
      <c r="D1184" s="235" t="s">
        <v>148</v>
      </c>
      <c r="E1184" s="246" t="s">
        <v>1</v>
      </c>
      <c r="F1184" s="247" t="s">
        <v>1394</v>
      </c>
      <c r="G1184" s="245"/>
      <c r="H1184" s="248">
        <v>5.8300000000000001</v>
      </c>
      <c r="I1184" s="249"/>
      <c r="J1184" s="245"/>
      <c r="K1184" s="245"/>
      <c r="L1184" s="250"/>
      <c r="M1184" s="251"/>
      <c r="N1184" s="252"/>
      <c r="O1184" s="252"/>
      <c r="P1184" s="252"/>
      <c r="Q1184" s="252"/>
      <c r="R1184" s="252"/>
      <c r="S1184" s="252"/>
      <c r="T1184" s="253"/>
      <c r="U1184" s="14"/>
      <c r="V1184" s="14"/>
      <c r="W1184" s="14"/>
      <c r="X1184" s="14"/>
      <c r="Y1184" s="14"/>
      <c r="Z1184" s="14"/>
      <c r="AA1184" s="14"/>
      <c r="AB1184" s="14"/>
      <c r="AC1184" s="14"/>
      <c r="AD1184" s="14"/>
      <c r="AE1184" s="14"/>
      <c r="AT1184" s="254" t="s">
        <v>148</v>
      </c>
      <c r="AU1184" s="254" t="s">
        <v>91</v>
      </c>
      <c r="AV1184" s="14" t="s">
        <v>91</v>
      </c>
      <c r="AW1184" s="14" t="s">
        <v>36</v>
      </c>
      <c r="AX1184" s="14" t="s">
        <v>81</v>
      </c>
      <c r="AY1184" s="254" t="s">
        <v>139</v>
      </c>
    </row>
    <row r="1185" s="13" customFormat="1">
      <c r="A1185" s="13"/>
      <c r="B1185" s="233"/>
      <c r="C1185" s="234"/>
      <c r="D1185" s="235" t="s">
        <v>148</v>
      </c>
      <c r="E1185" s="236" t="s">
        <v>1</v>
      </c>
      <c r="F1185" s="237" t="s">
        <v>1624</v>
      </c>
      <c r="G1185" s="234"/>
      <c r="H1185" s="236" t="s">
        <v>1</v>
      </c>
      <c r="I1185" s="238"/>
      <c r="J1185" s="234"/>
      <c r="K1185" s="234"/>
      <c r="L1185" s="239"/>
      <c r="M1185" s="240"/>
      <c r="N1185" s="241"/>
      <c r="O1185" s="241"/>
      <c r="P1185" s="241"/>
      <c r="Q1185" s="241"/>
      <c r="R1185" s="241"/>
      <c r="S1185" s="241"/>
      <c r="T1185" s="242"/>
      <c r="U1185" s="13"/>
      <c r="V1185" s="13"/>
      <c r="W1185" s="13"/>
      <c r="X1185" s="13"/>
      <c r="Y1185" s="13"/>
      <c r="Z1185" s="13"/>
      <c r="AA1185" s="13"/>
      <c r="AB1185" s="13"/>
      <c r="AC1185" s="13"/>
      <c r="AD1185" s="13"/>
      <c r="AE1185" s="13"/>
      <c r="AT1185" s="243" t="s">
        <v>148</v>
      </c>
      <c r="AU1185" s="243" t="s">
        <v>91</v>
      </c>
      <c r="AV1185" s="13" t="s">
        <v>89</v>
      </c>
      <c r="AW1185" s="13" t="s">
        <v>36</v>
      </c>
      <c r="AX1185" s="13" t="s">
        <v>81</v>
      </c>
      <c r="AY1185" s="243" t="s">
        <v>139</v>
      </c>
    </row>
    <row r="1186" s="14" customFormat="1">
      <c r="A1186" s="14"/>
      <c r="B1186" s="244"/>
      <c r="C1186" s="245"/>
      <c r="D1186" s="235" t="s">
        <v>148</v>
      </c>
      <c r="E1186" s="246" t="s">
        <v>1</v>
      </c>
      <c r="F1186" s="247" t="s">
        <v>1404</v>
      </c>
      <c r="G1186" s="245"/>
      <c r="H1186" s="248">
        <v>5.9100000000000001</v>
      </c>
      <c r="I1186" s="249"/>
      <c r="J1186" s="245"/>
      <c r="K1186" s="245"/>
      <c r="L1186" s="250"/>
      <c r="M1186" s="251"/>
      <c r="N1186" s="252"/>
      <c r="O1186" s="252"/>
      <c r="P1186" s="252"/>
      <c r="Q1186" s="252"/>
      <c r="R1186" s="252"/>
      <c r="S1186" s="252"/>
      <c r="T1186" s="253"/>
      <c r="U1186" s="14"/>
      <c r="V1186" s="14"/>
      <c r="W1186" s="14"/>
      <c r="X1186" s="14"/>
      <c r="Y1186" s="14"/>
      <c r="Z1186" s="14"/>
      <c r="AA1186" s="14"/>
      <c r="AB1186" s="14"/>
      <c r="AC1186" s="14"/>
      <c r="AD1186" s="14"/>
      <c r="AE1186" s="14"/>
      <c r="AT1186" s="254" t="s">
        <v>148</v>
      </c>
      <c r="AU1186" s="254" t="s">
        <v>91</v>
      </c>
      <c r="AV1186" s="14" t="s">
        <v>91</v>
      </c>
      <c r="AW1186" s="14" t="s">
        <v>36</v>
      </c>
      <c r="AX1186" s="14" t="s">
        <v>81</v>
      </c>
      <c r="AY1186" s="254" t="s">
        <v>139</v>
      </c>
    </row>
    <row r="1187" s="14" customFormat="1">
      <c r="A1187" s="14"/>
      <c r="B1187" s="244"/>
      <c r="C1187" s="245"/>
      <c r="D1187" s="235" t="s">
        <v>148</v>
      </c>
      <c r="E1187" s="246" t="s">
        <v>1</v>
      </c>
      <c r="F1187" s="247" t="s">
        <v>1405</v>
      </c>
      <c r="G1187" s="245"/>
      <c r="H1187" s="248">
        <v>4.9000000000000004</v>
      </c>
      <c r="I1187" s="249"/>
      <c r="J1187" s="245"/>
      <c r="K1187" s="245"/>
      <c r="L1187" s="250"/>
      <c r="M1187" s="251"/>
      <c r="N1187" s="252"/>
      <c r="O1187" s="252"/>
      <c r="P1187" s="252"/>
      <c r="Q1187" s="252"/>
      <c r="R1187" s="252"/>
      <c r="S1187" s="252"/>
      <c r="T1187" s="253"/>
      <c r="U1187" s="14"/>
      <c r="V1187" s="14"/>
      <c r="W1187" s="14"/>
      <c r="X1187" s="14"/>
      <c r="Y1187" s="14"/>
      <c r="Z1187" s="14"/>
      <c r="AA1187" s="14"/>
      <c r="AB1187" s="14"/>
      <c r="AC1187" s="14"/>
      <c r="AD1187" s="14"/>
      <c r="AE1187" s="14"/>
      <c r="AT1187" s="254" t="s">
        <v>148</v>
      </c>
      <c r="AU1187" s="254" t="s">
        <v>91</v>
      </c>
      <c r="AV1187" s="14" t="s">
        <v>91</v>
      </c>
      <c r="AW1187" s="14" t="s">
        <v>36</v>
      </c>
      <c r="AX1187" s="14" t="s">
        <v>81</v>
      </c>
      <c r="AY1187" s="254" t="s">
        <v>139</v>
      </c>
    </row>
    <row r="1188" s="14" customFormat="1">
      <c r="A1188" s="14"/>
      <c r="B1188" s="244"/>
      <c r="C1188" s="245"/>
      <c r="D1188" s="235" t="s">
        <v>148</v>
      </c>
      <c r="E1188" s="246" t="s">
        <v>1</v>
      </c>
      <c r="F1188" s="247" t="s">
        <v>1406</v>
      </c>
      <c r="G1188" s="245"/>
      <c r="H1188" s="248">
        <v>5.1399999999999997</v>
      </c>
      <c r="I1188" s="249"/>
      <c r="J1188" s="245"/>
      <c r="K1188" s="245"/>
      <c r="L1188" s="250"/>
      <c r="M1188" s="251"/>
      <c r="N1188" s="252"/>
      <c r="O1188" s="252"/>
      <c r="P1188" s="252"/>
      <c r="Q1188" s="252"/>
      <c r="R1188" s="252"/>
      <c r="S1188" s="252"/>
      <c r="T1188" s="253"/>
      <c r="U1188" s="14"/>
      <c r="V1188" s="14"/>
      <c r="W1188" s="14"/>
      <c r="X1188" s="14"/>
      <c r="Y1188" s="14"/>
      <c r="Z1188" s="14"/>
      <c r="AA1188" s="14"/>
      <c r="AB1188" s="14"/>
      <c r="AC1188" s="14"/>
      <c r="AD1188" s="14"/>
      <c r="AE1188" s="14"/>
      <c r="AT1188" s="254" t="s">
        <v>148</v>
      </c>
      <c r="AU1188" s="254" t="s">
        <v>91</v>
      </c>
      <c r="AV1188" s="14" t="s">
        <v>91</v>
      </c>
      <c r="AW1188" s="14" t="s">
        <v>36</v>
      </c>
      <c r="AX1188" s="14" t="s">
        <v>81</v>
      </c>
      <c r="AY1188" s="254" t="s">
        <v>139</v>
      </c>
    </row>
    <row r="1189" s="14" customFormat="1">
      <c r="A1189" s="14"/>
      <c r="B1189" s="244"/>
      <c r="C1189" s="245"/>
      <c r="D1189" s="235" t="s">
        <v>148</v>
      </c>
      <c r="E1189" s="246" t="s">
        <v>1</v>
      </c>
      <c r="F1189" s="247" t="s">
        <v>1407</v>
      </c>
      <c r="G1189" s="245"/>
      <c r="H1189" s="248">
        <v>5.2199999999999998</v>
      </c>
      <c r="I1189" s="249"/>
      <c r="J1189" s="245"/>
      <c r="K1189" s="245"/>
      <c r="L1189" s="250"/>
      <c r="M1189" s="251"/>
      <c r="N1189" s="252"/>
      <c r="O1189" s="252"/>
      <c r="P1189" s="252"/>
      <c r="Q1189" s="252"/>
      <c r="R1189" s="252"/>
      <c r="S1189" s="252"/>
      <c r="T1189" s="253"/>
      <c r="U1189" s="14"/>
      <c r="V1189" s="14"/>
      <c r="W1189" s="14"/>
      <c r="X1189" s="14"/>
      <c r="Y1189" s="14"/>
      <c r="Z1189" s="14"/>
      <c r="AA1189" s="14"/>
      <c r="AB1189" s="14"/>
      <c r="AC1189" s="14"/>
      <c r="AD1189" s="14"/>
      <c r="AE1189" s="14"/>
      <c r="AT1189" s="254" t="s">
        <v>148</v>
      </c>
      <c r="AU1189" s="254" t="s">
        <v>91</v>
      </c>
      <c r="AV1189" s="14" t="s">
        <v>91</v>
      </c>
      <c r="AW1189" s="14" t="s">
        <v>36</v>
      </c>
      <c r="AX1189" s="14" t="s">
        <v>81</v>
      </c>
      <c r="AY1189" s="254" t="s">
        <v>139</v>
      </c>
    </row>
    <row r="1190" s="13" customFormat="1">
      <c r="A1190" s="13"/>
      <c r="B1190" s="233"/>
      <c r="C1190" s="234"/>
      <c r="D1190" s="235" t="s">
        <v>148</v>
      </c>
      <c r="E1190" s="236" t="s">
        <v>1</v>
      </c>
      <c r="F1190" s="237" t="s">
        <v>1625</v>
      </c>
      <c r="G1190" s="234"/>
      <c r="H1190" s="236" t="s">
        <v>1</v>
      </c>
      <c r="I1190" s="238"/>
      <c r="J1190" s="234"/>
      <c r="K1190" s="234"/>
      <c r="L1190" s="239"/>
      <c r="M1190" s="240"/>
      <c r="N1190" s="241"/>
      <c r="O1190" s="241"/>
      <c r="P1190" s="241"/>
      <c r="Q1190" s="241"/>
      <c r="R1190" s="241"/>
      <c r="S1190" s="241"/>
      <c r="T1190" s="242"/>
      <c r="U1190" s="13"/>
      <c r="V1190" s="13"/>
      <c r="W1190" s="13"/>
      <c r="X1190" s="13"/>
      <c r="Y1190" s="13"/>
      <c r="Z1190" s="13"/>
      <c r="AA1190" s="13"/>
      <c r="AB1190" s="13"/>
      <c r="AC1190" s="13"/>
      <c r="AD1190" s="13"/>
      <c r="AE1190" s="13"/>
      <c r="AT1190" s="243" t="s">
        <v>148</v>
      </c>
      <c r="AU1190" s="243" t="s">
        <v>91</v>
      </c>
      <c r="AV1190" s="13" t="s">
        <v>89</v>
      </c>
      <c r="AW1190" s="13" t="s">
        <v>36</v>
      </c>
      <c r="AX1190" s="13" t="s">
        <v>81</v>
      </c>
      <c r="AY1190" s="243" t="s">
        <v>139</v>
      </c>
    </row>
    <row r="1191" s="14" customFormat="1">
      <c r="A1191" s="14"/>
      <c r="B1191" s="244"/>
      <c r="C1191" s="245"/>
      <c r="D1191" s="235" t="s">
        <v>148</v>
      </c>
      <c r="E1191" s="246" t="s">
        <v>1</v>
      </c>
      <c r="F1191" s="247" t="s">
        <v>1419</v>
      </c>
      <c r="G1191" s="245"/>
      <c r="H1191" s="248">
        <v>5.7699999999999996</v>
      </c>
      <c r="I1191" s="249"/>
      <c r="J1191" s="245"/>
      <c r="K1191" s="245"/>
      <c r="L1191" s="250"/>
      <c r="M1191" s="251"/>
      <c r="N1191" s="252"/>
      <c r="O1191" s="252"/>
      <c r="P1191" s="252"/>
      <c r="Q1191" s="252"/>
      <c r="R1191" s="252"/>
      <c r="S1191" s="252"/>
      <c r="T1191" s="253"/>
      <c r="U1191" s="14"/>
      <c r="V1191" s="14"/>
      <c r="W1191" s="14"/>
      <c r="X1191" s="14"/>
      <c r="Y1191" s="14"/>
      <c r="Z1191" s="14"/>
      <c r="AA1191" s="14"/>
      <c r="AB1191" s="14"/>
      <c r="AC1191" s="14"/>
      <c r="AD1191" s="14"/>
      <c r="AE1191" s="14"/>
      <c r="AT1191" s="254" t="s">
        <v>148</v>
      </c>
      <c r="AU1191" s="254" t="s">
        <v>91</v>
      </c>
      <c r="AV1191" s="14" t="s">
        <v>91</v>
      </c>
      <c r="AW1191" s="14" t="s">
        <v>36</v>
      </c>
      <c r="AX1191" s="14" t="s">
        <v>81</v>
      </c>
      <c r="AY1191" s="254" t="s">
        <v>139</v>
      </c>
    </row>
    <row r="1192" s="13" customFormat="1">
      <c r="A1192" s="13"/>
      <c r="B1192" s="233"/>
      <c r="C1192" s="234"/>
      <c r="D1192" s="235" t="s">
        <v>148</v>
      </c>
      <c r="E1192" s="236" t="s">
        <v>1</v>
      </c>
      <c r="F1192" s="237" t="s">
        <v>1626</v>
      </c>
      <c r="G1192" s="234"/>
      <c r="H1192" s="236" t="s">
        <v>1</v>
      </c>
      <c r="I1192" s="238"/>
      <c r="J1192" s="234"/>
      <c r="K1192" s="234"/>
      <c r="L1192" s="239"/>
      <c r="M1192" s="240"/>
      <c r="N1192" s="241"/>
      <c r="O1192" s="241"/>
      <c r="P1192" s="241"/>
      <c r="Q1192" s="241"/>
      <c r="R1192" s="241"/>
      <c r="S1192" s="241"/>
      <c r="T1192" s="242"/>
      <c r="U1192" s="13"/>
      <c r="V1192" s="13"/>
      <c r="W1192" s="13"/>
      <c r="X1192" s="13"/>
      <c r="Y1192" s="13"/>
      <c r="Z1192" s="13"/>
      <c r="AA1192" s="13"/>
      <c r="AB1192" s="13"/>
      <c r="AC1192" s="13"/>
      <c r="AD1192" s="13"/>
      <c r="AE1192" s="13"/>
      <c r="AT1192" s="243" t="s">
        <v>148</v>
      </c>
      <c r="AU1192" s="243" t="s">
        <v>91</v>
      </c>
      <c r="AV1192" s="13" t="s">
        <v>89</v>
      </c>
      <c r="AW1192" s="13" t="s">
        <v>36</v>
      </c>
      <c r="AX1192" s="13" t="s">
        <v>81</v>
      </c>
      <c r="AY1192" s="243" t="s">
        <v>139</v>
      </c>
    </row>
    <row r="1193" s="14" customFormat="1">
      <c r="A1193" s="14"/>
      <c r="B1193" s="244"/>
      <c r="C1193" s="245"/>
      <c r="D1193" s="235" t="s">
        <v>148</v>
      </c>
      <c r="E1193" s="246" t="s">
        <v>1</v>
      </c>
      <c r="F1193" s="247" t="s">
        <v>1428</v>
      </c>
      <c r="G1193" s="245"/>
      <c r="H1193" s="248">
        <v>14.48</v>
      </c>
      <c r="I1193" s="249"/>
      <c r="J1193" s="245"/>
      <c r="K1193" s="245"/>
      <c r="L1193" s="250"/>
      <c r="M1193" s="251"/>
      <c r="N1193" s="252"/>
      <c r="O1193" s="252"/>
      <c r="P1193" s="252"/>
      <c r="Q1193" s="252"/>
      <c r="R1193" s="252"/>
      <c r="S1193" s="252"/>
      <c r="T1193" s="253"/>
      <c r="U1193" s="14"/>
      <c r="V1193" s="14"/>
      <c r="W1193" s="14"/>
      <c r="X1193" s="14"/>
      <c r="Y1193" s="14"/>
      <c r="Z1193" s="14"/>
      <c r="AA1193" s="14"/>
      <c r="AB1193" s="14"/>
      <c r="AC1193" s="14"/>
      <c r="AD1193" s="14"/>
      <c r="AE1193" s="14"/>
      <c r="AT1193" s="254" t="s">
        <v>148</v>
      </c>
      <c r="AU1193" s="254" t="s">
        <v>91</v>
      </c>
      <c r="AV1193" s="14" t="s">
        <v>91</v>
      </c>
      <c r="AW1193" s="14" t="s">
        <v>36</v>
      </c>
      <c r="AX1193" s="14" t="s">
        <v>81</v>
      </c>
      <c r="AY1193" s="254" t="s">
        <v>139</v>
      </c>
    </row>
    <row r="1194" s="13" customFormat="1">
      <c r="A1194" s="13"/>
      <c r="B1194" s="233"/>
      <c r="C1194" s="234"/>
      <c r="D1194" s="235" t="s">
        <v>148</v>
      </c>
      <c r="E1194" s="236" t="s">
        <v>1</v>
      </c>
      <c r="F1194" s="237" t="s">
        <v>1628</v>
      </c>
      <c r="G1194" s="234"/>
      <c r="H1194" s="236" t="s">
        <v>1</v>
      </c>
      <c r="I1194" s="238"/>
      <c r="J1194" s="234"/>
      <c r="K1194" s="234"/>
      <c r="L1194" s="239"/>
      <c r="M1194" s="240"/>
      <c r="N1194" s="241"/>
      <c r="O1194" s="241"/>
      <c r="P1194" s="241"/>
      <c r="Q1194" s="241"/>
      <c r="R1194" s="241"/>
      <c r="S1194" s="241"/>
      <c r="T1194" s="242"/>
      <c r="U1194" s="13"/>
      <c r="V1194" s="13"/>
      <c r="W1194" s="13"/>
      <c r="X1194" s="13"/>
      <c r="Y1194" s="13"/>
      <c r="Z1194" s="13"/>
      <c r="AA1194" s="13"/>
      <c r="AB1194" s="13"/>
      <c r="AC1194" s="13"/>
      <c r="AD1194" s="13"/>
      <c r="AE1194" s="13"/>
      <c r="AT1194" s="243" t="s">
        <v>148</v>
      </c>
      <c r="AU1194" s="243" t="s">
        <v>91</v>
      </c>
      <c r="AV1194" s="13" t="s">
        <v>89</v>
      </c>
      <c r="AW1194" s="13" t="s">
        <v>36</v>
      </c>
      <c r="AX1194" s="13" t="s">
        <v>81</v>
      </c>
      <c r="AY1194" s="243" t="s">
        <v>139</v>
      </c>
    </row>
    <row r="1195" s="14" customFormat="1">
      <c r="A1195" s="14"/>
      <c r="B1195" s="244"/>
      <c r="C1195" s="245"/>
      <c r="D1195" s="235" t="s">
        <v>148</v>
      </c>
      <c r="E1195" s="246" t="s">
        <v>1</v>
      </c>
      <c r="F1195" s="247" t="s">
        <v>1437</v>
      </c>
      <c r="G1195" s="245"/>
      <c r="H1195" s="248">
        <v>5.96</v>
      </c>
      <c r="I1195" s="249"/>
      <c r="J1195" s="245"/>
      <c r="K1195" s="245"/>
      <c r="L1195" s="250"/>
      <c r="M1195" s="251"/>
      <c r="N1195" s="252"/>
      <c r="O1195" s="252"/>
      <c r="P1195" s="252"/>
      <c r="Q1195" s="252"/>
      <c r="R1195" s="252"/>
      <c r="S1195" s="252"/>
      <c r="T1195" s="253"/>
      <c r="U1195" s="14"/>
      <c r="V1195" s="14"/>
      <c r="W1195" s="14"/>
      <c r="X1195" s="14"/>
      <c r="Y1195" s="14"/>
      <c r="Z1195" s="14"/>
      <c r="AA1195" s="14"/>
      <c r="AB1195" s="14"/>
      <c r="AC1195" s="14"/>
      <c r="AD1195" s="14"/>
      <c r="AE1195" s="14"/>
      <c r="AT1195" s="254" t="s">
        <v>148</v>
      </c>
      <c r="AU1195" s="254" t="s">
        <v>91</v>
      </c>
      <c r="AV1195" s="14" t="s">
        <v>91</v>
      </c>
      <c r="AW1195" s="14" t="s">
        <v>36</v>
      </c>
      <c r="AX1195" s="14" t="s">
        <v>81</v>
      </c>
      <c r="AY1195" s="254" t="s">
        <v>139</v>
      </c>
    </row>
    <row r="1196" s="14" customFormat="1">
      <c r="A1196" s="14"/>
      <c r="B1196" s="244"/>
      <c r="C1196" s="245"/>
      <c r="D1196" s="235" t="s">
        <v>148</v>
      </c>
      <c r="E1196" s="246" t="s">
        <v>1</v>
      </c>
      <c r="F1196" s="247" t="s">
        <v>1629</v>
      </c>
      <c r="G1196" s="245"/>
      <c r="H1196" s="248">
        <v>3.6600000000000001</v>
      </c>
      <c r="I1196" s="249"/>
      <c r="J1196" s="245"/>
      <c r="K1196" s="245"/>
      <c r="L1196" s="250"/>
      <c r="M1196" s="251"/>
      <c r="N1196" s="252"/>
      <c r="O1196" s="252"/>
      <c r="P1196" s="252"/>
      <c r="Q1196" s="252"/>
      <c r="R1196" s="252"/>
      <c r="S1196" s="252"/>
      <c r="T1196" s="253"/>
      <c r="U1196" s="14"/>
      <c r="V1196" s="14"/>
      <c r="W1196" s="14"/>
      <c r="X1196" s="14"/>
      <c r="Y1196" s="14"/>
      <c r="Z1196" s="14"/>
      <c r="AA1196" s="14"/>
      <c r="AB1196" s="14"/>
      <c r="AC1196" s="14"/>
      <c r="AD1196" s="14"/>
      <c r="AE1196" s="14"/>
      <c r="AT1196" s="254" t="s">
        <v>148</v>
      </c>
      <c r="AU1196" s="254" t="s">
        <v>91</v>
      </c>
      <c r="AV1196" s="14" t="s">
        <v>91</v>
      </c>
      <c r="AW1196" s="14" t="s">
        <v>36</v>
      </c>
      <c r="AX1196" s="14" t="s">
        <v>81</v>
      </c>
      <c r="AY1196" s="254" t="s">
        <v>139</v>
      </c>
    </row>
    <row r="1197" s="15" customFormat="1">
      <c r="A1197" s="15"/>
      <c r="B1197" s="255"/>
      <c r="C1197" s="256"/>
      <c r="D1197" s="235" t="s">
        <v>148</v>
      </c>
      <c r="E1197" s="257" t="s">
        <v>1</v>
      </c>
      <c r="F1197" s="258" t="s">
        <v>151</v>
      </c>
      <c r="G1197" s="256"/>
      <c r="H1197" s="259">
        <v>62.659999999999997</v>
      </c>
      <c r="I1197" s="260"/>
      <c r="J1197" s="256"/>
      <c r="K1197" s="256"/>
      <c r="L1197" s="261"/>
      <c r="M1197" s="262"/>
      <c r="N1197" s="263"/>
      <c r="O1197" s="263"/>
      <c r="P1197" s="263"/>
      <c r="Q1197" s="263"/>
      <c r="R1197" s="263"/>
      <c r="S1197" s="263"/>
      <c r="T1197" s="264"/>
      <c r="U1197" s="15"/>
      <c r="V1197" s="15"/>
      <c r="W1197" s="15"/>
      <c r="X1197" s="15"/>
      <c r="Y1197" s="15"/>
      <c r="Z1197" s="15"/>
      <c r="AA1197" s="15"/>
      <c r="AB1197" s="15"/>
      <c r="AC1197" s="15"/>
      <c r="AD1197" s="15"/>
      <c r="AE1197" s="15"/>
      <c r="AT1197" s="265" t="s">
        <v>148</v>
      </c>
      <c r="AU1197" s="265" t="s">
        <v>91</v>
      </c>
      <c r="AV1197" s="15" t="s">
        <v>146</v>
      </c>
      <c r="AW1197" s="15" t="s">
        <v>36</v>
      </c>
      <c r="AX1197" s="15" t="s">
        <v>89</v>
      </c>
      <c r="AY1197" s="265" t="s">
        <v>139</v>
      </c>
    </row>
    <row r="1198" s="2" customFormat="1" ht="21.75" customHeight="1">
      <c r="A1198" s="40"/>
      <c r="B1198" s="41"/>
      <c r="C1198" s="220" t="s">
        <v>957</v>
      </c>
      <c r="D1198" s="220" t="s">
        <v>141</v>
      </c>
      <c r="E1198" s="221" t="s">
        <v>756</v>
      </c>
      <c r="F1198" s="222" t="s">
        <v>757</v>
      </c>
      <c r="G1198" s="223" t="s">
        <v>160</v>
      </c>
      <c r="H1198" s="224">
        <v>25.239999999999998</v>
      </c>
      <c r="I1198" s="225"/>
      <c r="J1198" s="226">
        <f>ROUND(I1198*H1198,2)</f>
        <v>0</v>
      </c>
      <c r="K1198" s="222" t="s">
        <v>145</v>
      </c>
      <c r="L1198" s="46"/>
      <c r="M1198" s="227" t="s">
        <v>1</v>
      </c>
      <c r="N1198" s="228" t="s">
        <v>46</v>
      </c>
      <c r="O1198" s="93"/>
      <c r="P1198" s="229">
        <f>O1198*H1198</f>
        <v>0</v>
      </c>
      <c r="Q1198" s="229">
        <v>0</v>
      </c>
      <c r="R1198" s="229">
        <f>Q1198*H1198</f>
        <v>0</v>
      </c>
      <c r="S1198" s="229">
        <v>0</v>
      </c>
      <c r="T1198" s="230">
        <f>S1198*H1198</f>
        <v>0</v>
      </c>
      <c r="U1198" s="40"/>
      <c r="V1198" s="40"/>
      <c r="W1198" s="40"/>
      <c r="X1198" s="40"/>
      <c r="Y1198" s="40"/>
      <c r="Z1198" s="40"/>
      <c r="AA1198" s="40"/>
      <c r="AB1198" s="40"/>
      <c r="AC1198" s="40"/>
      <c r="AD1198" s="40"/>
      <c r="AE1198" s="40"/>
      <c r="AR1198" s="231" t="s">
        <v>146</v>
      </c>
      <c r="AT1198" s="231" t="s">
        <v>141</v>
      </c>
      <c r="AU1198" s="231" t="s">
        <v>91</v>
      </c>
      <c r="AY1198" s="19" t="s">
        <v>139</v>
      </c>
      <c r="BE1198" s="232">
        <f>IF(N1198="základní",J1198,0)</f>
        <v>0</v>
      </c>
      <c r="BF1198" s="232">
        <f>IF(N1198="snížená",J1198,0)</f>
        <v>0</v>
      </c>
      <c r="BG1198" s="232">
        <f>IF(N1198="zákl. přenesená",J1198,0)</f>
        <v>0</v>
      </c>
      <c r="BH1198" s="232">
        <f>IF(N1198="sníž. přenesená",J1198,0)</f>
        <v>0</v>
      </c>
      <c r="BI1198" s="232">
        <f>IF(N1198="nulová",J1198,0)</f>
        <v>0</v>
      </c>
      <c r="BJ1198" s="19" t="s">
        <v>89</v>
      </c>
      <c r="BK1198" s="232">
        <f>ROUND(I1198*H1198,2)</f>
        <v>0</v>
      </c>
      <c r="BL1198" s="19" t="s">
        <v>146</v>
      </c>
      <c r="BM1198" s="231" t="s">
        <v>1631</v>
      </c>
    </row>
    <row r="1199" s="2" customFormat="1">
      <c r="A1199" s="40"/>
      <c r="B1199" s="41"/>
      <c r="C1199" s="42"/>
      <c r="D1199" s="235" t="s">
        <v>306</v>
      </c>
      <c r="E1199" s="42"/>
      <c r="F1199" s="277" t="s">
        <v>759</v>
      </c>
      <c r="G1199" s="42"/>
      <c r="H1199" s="42"/>
      <c r="I1199" s="278"/>
      <c r="J1199" s="42"/>
      <c r="K1199" s="42"/>
      <c r="L1199" s="46"/>
      <c r="M1199" s="279"/>
      <c r="N1199" s="280"/>
      <c r="O1199" s="93"/>
      <c r="P1199" s="93"/>
      <c r="Q1199" s="93"/>
      <c r="R1199" s="93"/>
      <c r="S1199" s="93"/>
      <c r="T1199" s="94"/>
      <c r="U1199" s="40"/>
      <c r="V1199" s="40"/>
      <c r="W1199" s="40"/>
      <c r="X1199" s="40"/>
      <c r="Y1199" s="40"/>
      <c r="Z1199" s="40"/>
      <c r="AA1199" s="40"/>
      <c r="AB1199" s="40"/>
      <c r="AC1199" s="40"/>
      <c r="AD1199" s="40"/>
      <c r="AE1199" s="40"/>
      <c r="AT1199" s="19" t="s">
        <v>306</v>
      </c>
      <c r="AU1199" s="19" t="s">
        <v>91</v>
      </c>
    </row>
    <row r="1200" s="14" customFormat="1">
      <c r="A1200" s="14"/>
      <c r="B1200" s="244"/>
      <c r="C1200" s="245"/>
      <c r="D1200" s="235" t="s">
        <v>148</v>
      </c>
      <c r="E1200" s="246" t="s">
        <v>1</v>
      </c>
      <c r="F1200" s="247" t="s">
        <v>1632</v>
      </c>
      <c r="G1200" s="245"/>
      <c r="H1200" s="248">
        <v>25.239999999999998</v>
      </c>
      <c r="I1200" s="249"/>
      <c r="J1200" s="245"/>
      <c r="K1200" s="245"/>
      <c r="L1200" s="250"/>
      <c r="M1200" s="251"/>
      <c r="N1200" s="252"/>
      <c r="O1200" s="252"/>
      <c r="P1200" s="252"/>
      <c r="Q1200" s="252"/>
      <c r="R1200" s="252"/>
      <c r="S1200" s="252"/>
      <c r="T1200" s="253"/>
      <c r="U1200" s="14"/>
      <c r="V1200" s="14"/>
      <c r="W1200" s="14"/>
      <c r="X1200" s="14"/>
      <c r="Y1200" s="14"/>
      <c r="Z1200" s="14"/>
      <c r="AA1200" s="14"/>
      <c r="AB1200" s="14"/>
      <c r="AC1200" s="14"/>
      <c r="AD1200" s="14"/>
      <c r="AE1200" s="14"/>
      <c r="AT1200" s="254" t="s">
        <v>148</v>
      </c>
      <c r="AU1200" s="254" t="s">
        <v>91</v>
      </c>
      <c r="AV1200" s="14" t="s">
        <v>91</v>
      </c>
      <c r="AW1200" s="14" t="s">
        <v>36</v>
      </c>
      <c r="AX1200" s="14" t="s">
        <v>81</v>
      </c>
      <c r="AY1200" s="254" t="s">
        <v>139</v>
      </c>
    </row>
    <row r="1201" s="15" customFormat="1">
      <c r="A1201" s="15"/>
      <c r="B1201" s="255"/>
      <c r="C1201" s="256"/>
      <c r="D1201" s="235" t="s">
        <v>148</v>
      </c>
      <c r="E1201" s="257" t="s">
        <v>1</v>
      </c>
      <c r="F1201" s="258" t="s">
        <v>151</v>
      </c>
      <c r="G1201" s="256"/>
      <c r="H1201" s="259">
        <v>25.239999999999998</v>
      </c>
      <c r="I1201" s="260"/>
      <c r="J1201" s="256"/>
      <c r="K1201" s="256"/>
      <c r="L1201" s="261"/>
      <c r="M1201" s="262"/>
      <c r="N1201" s="263"/>
      <c r="O1201" s="263"/>
      <c r="P1201" s="263"/>
      <c r="Q1201" s="263"/>
      <c r="R1201" s="263"/>
      <c r="S1201" s="263"/>
      <c r="T1201" s="264"/>
      <c r="U1201" s="15"/>
      <c r="V1201" s="15"/>
      <c r="W1201" s="15"/>
      <c r="X1201" s="15"/>
      <c r="Y1201" s="15"/>
      <c r="Z1201" s="15"/>
      <c r="AA1201" s="15"/>
      <c r="AB1201" s="15"/>
      <c r="AC1201" s="15"/>
      <c r="AD1201" s="15"/>
      <c r="AE1201" s="15"/>
      <c r="AT1201" s="265" t="s">
        <v>148</v>
      </c>
      <c r="AU1201" s="265" t="s">
        <v>91</v>
      </c>
      <c r="AV1201" s="15" t="s">
        <v>146</v>
      </c>
      <c r="AW1201" s="15" t="s">
        <v>36</v>
      </c>
      <c r="AX1201" s="15" t="s">
        <v>89</v>
      </c>
      <c r="AY1201" s="265" t="s">
        <v>139</v>
      </c>
    </row>
    <row r="1202" s="2" customFormat="1" ht="24.15" customHeight="1">
      <c r="A1202" s="40"/>
      <c r="B1202" s="41"/>
      <c r="C1202" s="220" t="s">
        <v>962</v>
      </c>
      <c r="D1202" s="220" t="s">
        <v>141</v>
      </c>
      <c r="E1202" s="221" t="s">
        <v>763</v>
      </c>
      <c r="F1202" s="222" t="s">
        <v>764</v>
      </c>
      <c r="G1202" s="223" t="s">
        <v>160</v>
      </c>
      <c r="H1202" s="224">
        <v>25.239999999999998</v>
      </c>
      <c r="I1202" s="225"/>
      <c r="J1202" s="226">
        <f>ROUND(I1202*H1202,2)</f>
        <v>0</v>
      </c>
      <c r="K1202" s="222" t="s">
        <v>145</v>
      </c>
      <c r="L1202" s="46"/>
      <c r="M1202" s="227" t="s">
        <v>1</v>
      </c>
      <c r="N1202" s="228" t="s">
        <v>46</v>
      </c>
      <c r="O1202" s="93"/>
      <c r="P1202" s="229">
        <f>O1202*H1202</f>
        <v>0</v>
      </c>
      <c r="Q1202" s="229">
        <v>0</v>
      </c>
      <c r="R1202" s="229">
        <f>Q1202*H1202</f>
        <v>0</v>
      </c>
      <c r="S1202" s="229">
        <v>0</v>
      </c>
      <c r="T1202" s="230">
        <f>S1202*H1202</f>
        <v>0</v>
      </c>
      <c r="U1202" s="40"/>
      <c r="V1202" s="40"/>
      <c r="W1202" s="40"/>
      <c r="X1202" s="40"/>
      <c r="Y1202" s="40"/>
      <c r="Z1202" s="40"/>
      <c r="AA1202" s="40"/>
      <c r="AB1202" s="40"/>
      <c r="AC1202" s="40"/>
      <c r="AD1202" s="40"/>
      <c r="AE1202" s="40"/>
      <c r="AR1202" s="231" t="s">
        <v>146</v>
      </c>
      <c r="AT1202" s="231" t="s">
        <v>141</v>
      </c>
      <c r="AU1202" s="231" t="s">
        <v>91</v>
      </c>
      <c r="AY1202" s="19" t="s">
        <v>139</v>
      </c>
      <c r="BE1202" s="232">
        <f>IF(N1202="základní",J1202,0)</f>
        <v>0</v>
      </c>
      <c r="BF1202" s="232">
        <f>IF(N1202="snížená",J1202,0)</f>
        <v>0</v>
      </c>
      <c r="BG1202" s="232">
        <f>IF(N1202="zákl. přenesená",J1202,0)</f>
        <v>0</v>
      </c>
      <c r="BH1202" s="232">
        <f>IF(N1202="sníž. přenesená",J1202,0)</f>
        <v>0</v>
      </c>
      <c r="BI1202" s="232">
        <f>IF(N1202="nulová",J1202,0)</f>
        <v>0</v>
      </c>
      <c r="BJ1202" s="19" t="s">
        <v>89</v>
      </c>
      <c r="BK1202" s="232">
        <f>ROUND(I1202*H1202,2)</f>
        <v>0</v>
      </c>
      <c r="BL1202" s="19" t="s">
        <v>146</v>
      </c>
      <c r="BM1202" s="231" t="s">
        <v>1633</v>
      </c>
    </row>
    <row r="1203" s="2" customFormat="1">
      <c r="A1203" s="40"/>
      <c r="B1203" s="41"/>
      <c r="C1203" s="42"/>
      <c r="D1203" s="235" t="s">
        <v>306</v>
      </c>
      <c r="E1203" s="42"/>
      <c r="F1203" s="277" t="s">
        <v>766</v>
      </c>
      <c r="G1203" s="42"/>
      <c r="H1203" s="42"/>
      <c r="I1203" s="278"/>
      <c r="J1203" s="42"/>
      <c r="K1203" s="42"/>
      <c r="L1203" s="46"/>
      <c r="M1203" s="279"/>
      <c r="N1203" s="280"/>
      <c r="O1203" s="93"/>
      <c r="P1203" s="93"/>
      <c r="Q1203" s="93"/>
      <c r="R1203" s="93"/>
      <c r="S1203" s="93"/>
      <c r="T1203" s="94"/>
      <c r="U1203" s="40"/>
      <c r="V1203" s="40"/>
      <c r="W1203" s="40"/>
      <c r="X1203" s="40"/>
      <c r="Y1203" s="40"/>
      <c r="Z1203" s="40"/>
      <c r="AA1203" s="40"/>
      <c r="AB1203" s="40"/>
      <c r="AC1203" s="40"/>
      <c r="AD1203" s="40"/>
      <c r="AE1203" s="40"/>
      <c r="AT1203" s="19" t="s">
        <v>306</v>
      </c>
      <c r="AU1203" s="19" t="s">
        <v>91</v>
      </c>
    </row>
    <row r="1204" s="14" customFormat="1">
      <c r="A1204" s="14"/>
      <c r="B1204" s="244"/>
      <c r="C1204" s="245"/>
      <c r="D1204" s="235" t="s">
        <v>148</v>
      </c>
      <c r="E1204" s="246" t="s">
        <v>1</v>
      </c>
      <c r="F1204" s="247" t="s">
        <v>1632</v>
      </c>
      <c r="G1204" s="245"/>
      <c r="H1204" s="248">
        <v>25.239999999999998</v>
      </c>
      <c r="I1204" s="249"/>
      <c r="J1204" s="245"/>
      <c r="K1204" s="245"/>
      <c r="L1204" s="250"/>
      <c r="M1204" s="251"/>
      <c r="N1204" s="252"/>
      <c r="O1204" s="252"/>
      <c r="P1204" s="252"/>
      <c r="Q1204" s="252"/>
      <c r="R1204" s="252"/>
      <c r="S1204" s="252"/>
      <c r="T1204" s="253"/>
      <c r="U1204" s="14"/>
      <c r="V1204" s="14"/>
      <c r="W1204" s="14"/>
      <c r="X1204" s="14"/>
      <c r="Y1204" s="14"/>
      <c r="Z1204" s="14"/>
      <c r="AA1204" s="14"/>
      <c r="AB1204" s="14"/>
      <c r="AC1204" s="14"/>
      <c r="AD1204" s="14"/>
      <c r="AE1204" s="14"/>
      <c r="AT1204" s="254" t="s">
        <v>148</v>
      </c>
      <c r="AU1204" s="254" t="s">
        <v>91</v>
      </c>
      <c r="AV1204" s="14" t="s">
        <v>91</v>
      </c>
      <c r="AW1204" s="14" t="s">
        <v>36</v>
      </c>
      <c r="AX1204" s="14" t="s">
        <v>81</v>
      </c>
      <c r="AY1204" s="254" t="s">
        <v>139</v>
      </c>
    </row>
    <row r="1205" s="15" customFormat="1">
      <c r="A1205" s="15"/>
      <c r="B1205" s="255"/>
      <c r="C1205" s="256"/>
      <c r="D1205" s="235" t="s">
        <v>148</v>
      </c>
      <c r="E1205" s="257" t="s">
        <v>1</v>
      </c>
      <c r="F1205" s="258" t="s">
        <v>151</v>
      </c>
      <c r="G1205" s="256"/>
      <c r="H1205" s="259">
        <v>25.239999999999998</v>
      </c>
      <c r="I1205" s="260"/>
      <c r="J1205" s="256"/>
      <c r="K1205" s="256"/>
      <c r="L1205" s="261"/>
      <c r="M1205" s="262"/>
      <c r="N1205" s="263"/>
      <c r="O1205" s="263"/>
      <c r="P1205" s="263"/>
      <c r="Q1205" s="263"/>
      <c r="R1205" s="263"/>
      <c r="S1205" s="263"/>
      <c r="T1205" s="264"/>
      <c r="U1205" s="15"/>
      <c r="V1205" s="15"/>
      <c r="W1205" s="15"/>
      <c r="X1205" s="15"/>
      <c r="Y1205" s="15"/>
      <c r="Z1205" s="15"/>
      <c r="AA1205" s="15"/>
      <c r="AB1205" s="15"/>
      <c r="AC1205" s="15"/>
      <c r="AD1205" s="15"/>
      <c r="AE1205" s="15"/>
      <c r="AT1205" s="265" t="s">
        <v>148</v>
      </c>
      <c r="AU1205" s="265" t="s">
        <v>91</v>
      </c>
      <c r="AV1205" s="15" t="s">
        <v>146</v>
      </c>
      <c r="AW1205" s="15" t="s">
        <v>36</v>
      </c>
      <c r="AX1205" s="15" t="s">
        <v>89</v>
      </c>
      <c r="AY1205" s="265" t="s">
        <v>139</v>
      </c>
    </row>
    <row r="1206" s="2" customFormat="1" ht="24.15" customHeight="1">
      <c r="A1206" s="40"/>
      <c r="B1206" s="41"/>
      <c r="C1206" s="220" t="s">
        <v>966</v>
      </c>
      <c r="D1206" s="220" t="s">
        <v>141</v>
      </c>
      <c r="E1206" s="221" t="s">
        <v>768</v>
      </c>
      <c r="F1206" s="222" t="s">
        <v>769</v>
      </c>
      <c r="G1206" s="223" t="s">
        <v>498</v>
      </c>
      <c r="H1206" s="224">
        <v>2</v>
      </c>
      <c r="I1206" s="225"/>
      <c r="J1206" s="226">
        <f>ROUND(I1206*H1206,2)</f>
        <v>0</v>
      </c>
      <c r="K1206" s="222" t="s">
        <v>145</v>
      </c>
      <c r="L1206" s="46"/>
      <c r="M1206" s="227" t="s">
        <v>1</v>
      </c>
      <c r="N1206" s="228" t="s">
        <v>46</v>
      </c>
      <c r="O1206" s="93"/>
      <c r="P1206" s="229">
        <f>O1206*H1206</f>
        <v>0</v>
      </c>
      <c r="Q1206" s="229">
        <v>0.45937</v>
      </c>
      <c r="R1206" s="229">
        <f>Q1206*H1206</f>
        <v>0.91874</v>
      </c>
      <c r="S1206" s="229">
        <v>0</v>
      </c>
      <c r="T1206" s="230">
        <f>S1206*H1206</f>
        <v>0</v>
      </c>
      <c r="U1206" s="40"/>
      <c r="V1206" s="40"/>
      <c r="W1206" s="40"/>
      <c r="X1206" s="40"/>
      <c r="Y1206" s="40"/>
      <c r="Z1206" s="40"/>
      <c r="AA1206" s="40"/>
      <c r="AB1206" s="40"/>
      <c r="AC1206" s="40"/>
      <c r="AD1206" s="40"/>
      <c r="AE1206" s="40"/>
      <c r="AR1206" s="231" t="s">
        <v>146</v>
      </c>
      <c r="AT1206" s="231" t="s">
        <v>141</v>
      </c>
      <c r="AU1206" s="231" t="s">
        <v>91</v>
      </c>
      <c r="AY1206" s="19" t="s">
        <v>139</v>
      </c>
      <c r="BE1206" s="232">
        <f>IF(N1206="základní",J1206,0)</f>
        <v>0</v>
      </c>
      <c r="BF1206" s="232">
        <f>IF(N1206="snížená",J1206,0)</f>
        <v>0</v>
      </c>
      <c r="BG1206" s="232">
        <f>IF(N1206="zákl. přenesená",J1206,0)</f>
        <v>0</v>
      </c>
      <c r="BH1206" s="232">
        <f>IF(N1206="sníž. přenesená",J1206,0)</f>
        <v>0</v>
      </c>
      <c r="BI1206" s="232">
        <f>IF(N1206="nulová",J1206,0)</f>
        <v>0</v>
      </c>
      <c r="BJ1206" s="19" t="s">
        <v>89</v>
      </c>
      <c r="BK1206" s="232">
        <f>ROUND(I1206*H1206,2)</f>
        <v>0</v>
      </c>
      <c r="BL1206" s="19" t="s">
        <v>146</v>
      </c>
      <c r="BM1206" s="231" t="s">
        <v>1634</v>
      </c>
    </row>
    <row r="1207" s="2" customFormat="1">
      <c r="A1207" s="40"/>
      <c r="B1207" s="41"/>
      <c r="C1207" s="42"/>
      <c r="D1207" s="235" t="s">
        <v>306</v>
      </c>
      <c r="E1207" s="42"/>
      <c r="F1207" s="277" t="s">
        <v>771</v>
      </c>
      <c r="G1207" s="42"/>
      <c r="H1207" s="42"/>
      <c r="I1207" s="278"/>
      <c r="J1207" s="42"/>
      <c r="K1207" s="42"/>
      <c r="L1207" s="46"/>
      <c r="M1207" s="279"/>
      <c r="N1207" s="280"/>
      <c r="O1207" s="93"/>
      <c r="P1207" s="93"/>
      <c r="Q1207" s="93"/>
      <c r="R1207" s="93"/>
      <c r="S1207" s="93"/>
      <c r="T1207" s="94"/>
      <c r="U1207" s="40"/>
      <c r="V1207" s="40"/>
      <c r="W1207" s="40"/>
      <c r="X1207" s="40"/>
      <c r="Y1207" s="40"/>
      <c r="Z1207" s="40"/>
      <c r="AA1207" s="40"/>
      <c r="AB1207" s="40"/>
      <c r="AC1207" s="40"/>
      <c r="AD1207" s="40"/>
      <c r="AE1207" s="40"/>
      <c r="AT1207" s="19" t="s">
        <v>306</v>
      </c>
      <c r="AU1207" s="19" t="s">
        <v>91</v>
      </c>
    </row>
    <row r="1208" s="14" customFormat="1">
      <c r="A1208" s="14"/>
      <c r="B1208" s="244"/>
      <c r="C1208" s="245"/>
      <c r="D1208" s="235" t="s">
        <v>148</v>
      </c>
      <c r="E1208" s="246" t="s">
        <v>1</v>
      </c>
      <c r="F1208" s="247" t="s">
        <v>1635</v>
      </c>
      <c r="G1208" s="245"/>
      <c r="H1208" s="248">
        <v>2</v>
      </c>
      <c r="I1208" s="249"/>
      <c r="J1208" s="245"/>
      <c r="K1208" s="245"/>
      <c r="L1208" s="250"/>
      <c r="M1208" s="251"/>
      <c r="N1208" s="252"/>
      <c r="O1208" s="252"/>
      <c r="P1208" s="252"/>
      <c r="Q1208" s="252"/>
      <c r="R1208" s="252"/>
      <c r="S1208" s="252"/>
      <c r="T1208" s="253"/>
      <c r="U1208" s="14"/>
      <c r="V1208" s="14"/>
      <c r="W1208" s="14"/>
      <c r="X1208" s="14"/>
      <c r="Y1208" s="14"/>
      <c r="Z1208" s="14"/>
      <c r="AA1208" s="14"/>
      <c r="AB1208" s="14"/>
      <c r="AC1208" s="14"/>
      <c r="AD1208" s="14"/>
      <c r="AE1208" s="14"/>
      <c r="AT1208" s="254" t="s">
        <v>148</v>
      </c>
      <c r="AU1208" s="254" t="s">
        <v>91</v>
      </c>
      <c r="AV1208" s="14" t="s">
        <v>91</v>
      </c>
      <c r="AW1208" s="14" t="s">
        <v>36</v>
      </c>
      <c r="AX1208" s="14" t="s">
        <v>81</v>
      </c>
      <c r="AY1208" s="254" t="s">
        <v>139</v>
      </c>
    </row>
    <row r="1209" s="15" customFormat="1">
      <c r="A1209" s="15"/>
      <c r="B1209" s="255"/>
      <c r="C1209" s="256"/>
      <c r="D1209" s="235" t="s">
        <v>148</v>
      </c>
      <c r="E1209" s="257" t="s">
        <v>1</v>
      </c>
      <c r="F1209" s="258" t="s">
        <v>151</v>
      </c>
      <c r="G1209" s="256"/>
      <c r="H1209" s="259">
        <v>2</v>
      </c>
      <c r="I1209" s="260"/>
      <c r="J1209" s="256"/>
      <c r="K1209" s="256"/>
      <c r="L1209" s="261"/>
      <c r="M1209" s="262"/>
      <c r="N1209" s="263"/>
      <c r="O1209" s="263"/>
      <c r="P1209" s="263"/>
      <c r="Q1209" s="263"/>
      <c r="R1209" s="263"/>
      <c r="S1209" s="263"/>
      <c r="T1209" s="264"/>
      <c r="U1209" s="15"/>
      <c r="V1209" s="15"/>
      <c r="W1209" s="15"/>
      <c r="X1209" s="15"/>
      <c r="Y1209" s="15"/>
      <c r="Z1209" s="15"/>
      <c r="AA1209" s="15"/>
      <c r="AB1209" s="15"/>
      <c r="AC1209" s="15"/>
      <c r="AD1209" s="15"/>
      <c r="AE1209" s="15"/>
      <c r="AT1209" s="265" t="s">
        <v>148</v>
      </c>
      <c r="AU1209" s="265" t="s">
        <v>91</v>
      </c>
      <c r="AV1209" s="15" t="s">
        <v>146</v>
      </c>
      <c r="AW1209" s="15" t="s">
        <v>36</v>
      </c>
      <c r="AX1209" s="15" t="s">
        <v>89</v>
      </c>
      <c r="AY1209" s="265" t="s">
        <v>139</v>
      </c>
    </row>
    <row r="1210" s="2" customFormat="1" ht="37.8" customHeight="1">
      <c r="A1210" s="40"/>
      <c r="B1210" s="41"/>
      <c r="C1210" s="220" t="s">
        <v>971</v>
      </c>
      <c r="D1210" s="220" t="s">
        <v>141</v>
      </c>
      <c r="E1210" s="221" t="s">
        <v>1636</v>
      </c>
      <c r="F1210" s="222" t="s">
        <v>1637</v>
      </c>
      <c r="G1210" s="223" t="s">
        <v>498</v>
      </c>
      <c r="H1210" s="224">
        <v>1</v>
      </c>
      <c r="I1210" s="225"/>
      <c r="J1210" s="226">
        <f>ROUND(I1210*H1210,2)</f>
        <v>0</v>
      </c>
      <c r="K1210" s="222" t="s">
        <v>145</v>
      </c>
      <c r="L1210" s="46"/>
      <c r="M1210" s="227" t="s">
        <v>1</v>
      </c>
      <c r="N1210" s="228" t="s">
        <v>46</v>
      </c>
      <c r="O1210" s="93"/>
      <c r="P1210" s="229">
        <f>O1210*H1210</f>
        <v>0</v>
      </c>
      <c r="Q1210" s="229">
        <v>0.089999999999999997</v>
      </c>
      <c r="R1210" s="229">
        <f>Q1210*H1210</f>
        <v>0.089999999999999997</v>
      </c>
      <c r="S1210" s="229">
        <v>0</v>
      </c>
      <c r="T1210" s="230">
        <f>S1210*H1210</f>
        <v>0</v>
      </c>
      <c r="U1210" s="40"/>
      <c r="V1210" s="40"/>
      <c r="W1210" s="40"/>
      <c r="X1210" s="40"/>
      <c r="Y1210" s="40"/>
      <c r="Z1210" s="40"/>
      <c r="AA1210" s="40"/>
      <c r="AB1210" s="40"/>
      <c r="AC1210" s="40"/>
      <c r="AD1210" s="40"/>
      <c r="AE1210" s="40"/>
      <c r="AR1210" s="231" t="s">
        <v>146</v>
      </c>
      <c r="AT1210" s="231" t="s">
        <v>141</v>
      </c>
      <c r="AU1210" s="231" t="s">
        <v>91</v>
      </c>
      <c r="AY1210" s="19" t="s">
        <v>139</v>
      </c>
      <c r="BE1210" s="232">
        <f>IF(N1210="základní",J1210,0)</f>
        <v>0</v>
      </c>
      <c r="BF1210" s="232">
        <f>IF(N1210="snížená",J1210,0)</f>
        <v>0</v>
      </c>
      <c r="BG1210" s="232">
        <f>IF(N1210="zákl. přenesená",J1210,0)</f>
        <v>0</v>
      </c>
      <c r="BH1210" s="232">
        <f>IF(N1210="sníž. přenesená",J1210,0)</f>
        <v>0</v>
      </c>
      <c r="BI1210" s="232">
        <f>IF(N1210="nulová",J1210,0)</f>
        <v>0</v>
      </c>
      <c r="BJ1210" s="19" t="s">
        <v>89</v>
      </c>
      <c r="BK1210" s="232">
        <f>ROUND(I1210*H1210,2)</f>
        <v>0</v>
      </c>
      <c r="BL1210" s="19" t="s">
        <v>146</v>
      </c>
      <c r="BM1210" s="231" t="s">
        <v>1638</v>
      </c>
    </row>
    <row r="1211" s="13" customFormat="1">
      <c r="A1211" s="13"/>
      <c r="B1211" s="233"/>
      <c r="C1211" s="234"/>
      <c r="D1211" s="235" t="s">
        <v>148</v>
      </c>
      <c r="E1211" s="236" t="s">
        <v>1</v>
      </c>
      <c r="F1211" s="237" t="s">
        <v>1364</v>
      </c>
      <c r="G1211" s="234"/>
      <c r="H1211" s="236" t="s">
        <v>1</v>
      </c>
      <c r="I1211" s="238"/>
      <c r="J1211" s="234"/>
      <c r="K1211" s="234"/>
      <c r="L1211" s="239"/>
      <c r="M1211" s="240"/>
      <c r="N1211" s="241"/>
      <c r="O1211" s="241"/>
      <c r="P1211" s="241"/>
      <c r="Q1211" s="241"/>
      <c r="R1211" s="241"/>
      <c r="S1211" s="241"/>
      <c r="T1211" s="242"/>
      <c r="U1211" s="13"/>
      <c r="V1211" s="13"/>
      <c r="W1211" s="13"/>
      <c r="X1211" s="13"/>
      <c r="Y1211" s="13"/>
      <c r="Z1211" s="13"/>
      <c r="AA1211" s="13"/>
      <c r="AB1211" s="13"/>
      <c r="AC1211" s="13"/>
      <c r="AD1211" s="13"/>
      <c r="AE1211" s="13"/>
      <c r="AT1211" s="243" t="s">
        <v>148</v>
      </c>
      <c r="AU1211" s="243" t="s">
        <v>91</v>
      </c>
      <c r="AV1211" s="13" t="s">
        <v>89</v>
      </c>
      <c r="AW1211" s="13" t="s">
        <v>36</v>
      </c>
      <c r="AX1211" s="13" t="s">
        <v>81</v>
      </c>
      <c r="AY1211" s="243" t="s">
        <v>139</v>
      </c>
    </row>
    <row r="1212" s="13" customFormat="1">
      <c r="A1212" s="13"/>
      <c r="B1212" s="233"/>
      <c r="C1212" s="234"/>
      <c r="D1212" s="235" t="s">
        <v>148</v>
      </c>
      <c r="E1212" s="236" t="s">
        <v>1</v>
      </c>
      <c r="F1212" s="237" t="s">
        <v>1016</v>
      </c>
      <c r="G1212" s="234"/>
      <c r="H1212" s="236" t="s">
        <v>1</v>
      </c>
      <c r="I1212" s="238"/>
      <c r="J1212" s="234"/>
      <c r="K1212" s="234"/>
      <c r="L1212" s="239"/>
      <c r="M1212" s="240"/>
      <c r="N1212" s="241"/>
      <c r="O1212" s="241"/>
      <c r="P1212" s="241"/>
      <c r="Q1212" s="241"/>
      <c r="R1212" s="241"/>
      <c r="S1212" s="241"/>
      <c r="T1212" s="242"/>
      <c r="U1212" s="13"/>
      <c r="V1212" s="13"/>
      <c r="W1212" s="13"/>
      <c r="X1212" s="13"/>
      <c r="Y1212" s="13"/>
      <c r="Z1212" s="13"/>
      <c r="AA1212" s="13"/>
      <c r="AB1212" s="13"/>
      <c r="AC1212" s="13"/>
      <c r="AD1212" s="13"/>
      <c r="AE1212" s="13"/>
      <c r="AT1212" s="243" t="s">
        <v>148</v>
      </c>
      <c r="AU1212" s="243" t="s">
        <v>91</v>
      </c>
      <c r="AV1212" s="13" t="s">
        <v>89</v>
      </c>
      <c r="AW1212" s="13" t="s">
        <v>36</v>
      </c>
      <c r="AX1212" s="13" t="s">
        <v>81</v>
      </c>
      <c r="AY1212" s="243" t="s">
        <v>139</v>
      </c>
    </row>
    <row r="1213" s="14" customFormat="1">
      <c r="A1213" s="14"/>
      <c r="B1213" s="244"/>
      <c r="C1213" s="245"/>
      <c r="D1213" s="235" t="s">
        <v>148</v>
      </c>
      <c r="E1213" s="246" t="s">
        <v>1</v>
      </c>
      <c r="F1213" s="247" t="s">
        <v>1639</v>
      </c>
      <c r="G1213" s="245"/>
      <c r="H1213" s="248">
        <v>1</v>
      </c>
      <c r="I1213" s="249"/>
      <c r="J1213" s="245"/>
      <c r="K1213" s="245"/>
      <c r="L1213" s="250"/>
      <c r="M1213" s="251"/>
      <c r="N1213" s="252"/>
      <c r="O1213" s="252"/>
      <c r="P1213" s="252"/>
      <c r="Q1213" s="252"/>
      <c r="R1213" s="252"/>
      <c r="S1213" s="252"/>
      <c r="T1213" s="253"/>
      <c r="U1213" s="14"/>
      <c r="V1213" s="14"/>
      <c r="W1213" s="14"/>
      <c r="X1213" s="14"/>
      <c r="Y1213" s="14"/>
      <c r="Z1213" s="14"/>
      <c r="AA1213" s="14"/>
      <c r="AB1213" s="14"/>
      <c r="AC1213" s="14"/>
      <c r="AD1213" s="14"/>
      <c r="AE1213" s="14"/>
      <c r="AT1213" s="254" t="s">
        <v>148</v>
      </c>
      <c r="AU1213" s="254" t="s">
        <v>91</v>
      </c>
      <c r="AV1213" s="14" t="s">
        <v>91</v>
      </c>
      <c r="AW1213" s="14" t="s">
        <v>36</v>
      </c>
      <c r="AX1213" s="14" t="s">
        <v>81</v>
      </c>
      <c r="AY1213" s="254" t="s">
        <v>139</v>
      </c>
    </row>
    <row r="1214" s="15" customFormat="1">
      <c r="A1214" s="15"/>
      <c r="B1214" s="255"/>
      <c r="C1214" s="256"/>
      <c r="D1214" s="235" t="s">
        <v>148</v>
      </c>
      <c r="E1214" s="257" t="s">
        <v>1</v>
      </c>
      <c r="F1214" s="258" t="s">
        <v>151</v>
      </c>
      <c r="G1214" s="256"/>
      <c r="H1214" s="259">
        <v>1</v>
      </c>
      <c r="I1214" s="260"/>
      <c r="J1214" s="256"/>
      <c r="K1214" s="256"/>
      <c r="L1214" s="261"/>
      <c r="M1214" s="262"/>
      <c r="N1214" s="263"/>
      <c r="O1214" s="263"/>
      <c r="P1214" s="263"/>
      <c r="Q1214" s="263"/>
      <c r="R1214" s="263"/>
      <c r="S1214" s="263"/>
      <c r="T1214" s="264"/>
      <c r="U1214" s="15"/>
      <c r="V1214" s="15"/>
      <c r="W1214" s="15"/>
      <c r="X1214" s="15"/>
      <c r="Y1214" s="15"/>
      <c r="Z1214" s="15"/>
      <c r="AA1214" s="15"/>
      <c r="AB1214" s="15"/>
      <c r="AC1214" s="15"/>
      <c r="AD1214" s="15"/>
      <c r="AE1214" s="15"/>
      <c r="AT1214" s="265" t="s">
        <v>148</v>
      </c>
      <c r="AU1214" s="265" t="s">
        <v>91</v>
      </c>
      <c r="AV1214" s="15" t="s">
        <v>146</v>
      </c>
      <c r="AW1214" s="15" t="s">
        <v>36</v>
      </c>
      <c r="AX1214" s="15" t="s">
        <v>89</v>
      </c>
      <c r="AY1214" s="265" t="s">
        <v>139</v>
      </c>
    </row>
    <row r="1215" s="2" customFormat="1" ht="44.25" customHeight="1">
      <c r="A1215" s="40"/>
      <c r="B1215" s="41"/>
      <c r="C1215" s="281" t="s">
        <v>975</v>
      </c>
      <c r="D1215" s="281" t="s">
        <v>317</v>
      </c>
      <c r="E1215" s="282" t="s">
        <v>1640</v>
      </c>
      <c r="F1215" s="283" t="s">
        <v>1641</v>
      </c>
      <c r="G1215" s="284" t="s">
        <v>498</v>
      </c>
      <c r="H1215" s="285">
        <v>1</v>
      </c>
      <c r="I1215" s="286"/>
      <c r="J1215" s="287">
        <f>ROUND(I1215*H1215,2)</f>
        <v>0</v>
      </c>
      <c r="K1215" s="283" t="s">
        <v>145</v>
      </c>
      <c r="L1215" s="288"/>
      <c r="M1215" s="289" t="s">
        <v>1</v>
      </c>
      <c r="N1215" s="290" t="s">
        <v>46</v>
      </c>
      <c r="O1215" s="93"/>
      <c r="P1215" s="229">
        <f>O1215*H1215</f>
        <v>0</v>
      </c>
      <c r="Q1215" s="229">
        <v>0.13500000000000001</v>
      </c>
      <c r="R1215" s="229">
        <f>Q1215*H1215</f>
        <v>0.13500000000000001</v>
      </c>
      <c r="S1215" s="229">
        <v>0</v>
      </c>
      <c r="T1215" s="230">
        <f>S1215*H1215</f>
        <v>0</v>
      </c>
      <c r="U1215" s="40"/>
      <c r="V1215" s="40"/>
      <c r="W1215" s="40"/>
      <c r="X1215" s="40"/>
      <c r="Y1215" s="40"/>
      <c r="Z1215" s="40"/>
      <c r="AA1215" s="40"/>
      <c r="AB1215" s="40"/>
      <c r="AC1215" s="40"/>
      <c r="AD1215" s="40"/>
      <c r="AE1215" s="40"/>
      <c r="AR1215" s="231" t="s">
        <v>200</v>
      </c>
      <c r="AT1215" s="231" t="s">
        <v>317</v>
      </c>
      <c r="AU1215" s="231" t="s">
        <v>91</v>
      </c>
      <c r="AY1215" s="19" t="s">
        <v>139</v>
      </c>
      <c r="BE1215" s="232">
        <f>IF(N1215="základní",J1215,0)</f>
        <v>0</v>
      </c>
      <c r="BF1215" s="232">
        <f>IF(N1215="snížená",J1215,0)</f>
        <v>0</v>
      </c>
      <c r="BG1215" s="232">
        <f>IF(N1215="zákl. přenesená",J1215,0)</f>
        <v>0</v>
      </c>
      <c r="BH1215" s="232">
        <f>IF(N1215="sníž. přenesená",J1215,0)</f>
        <v>0</v>
      </c>
      <c r="BI1215" s="232">
        <f>IF(N1215="nulová",J1215,0)</f>
        <v>0</v>
      </c>
      <c r="BJ1215" s="19" t="s">
        <v>89</v>
      </c>
      <c r="BK1215" s="232">
        <f>ROUND(I1215*H1215,2)</f>
        <v>0</v>
      </c>
      <c r="BL1215" s="19" t="s">
        <v>146</v>
      </c>
      <c r="BM1215" s="231" t="s">
        <v>1642</v>
      </c>
    </row>
    <row r="1216" s="2" customFormat="1">
      <c r="A1216" s="40"/>
      <c r="B1216" s="41"/>
      <c r="C1216" s="42"/>
      <c r="D1216" s="235" t="s">
        <v>306</v>
      </c>
      <c r="E1216" s="42"/>
      <c r="F1216" s="277" t="s">
        <v>1643</v>
      </c>
      <c r="G1216" s="42"/>
      <c r="H1216" s="42"/>
      <c r="I1216" s="278"/>
      <c r="J1216" s="42"/>
      <c r="K1216" s="42"/>
      <c r="L1216" s="46"/>
      <c r="M1216" s="279"/>
      <c r="N1216" s="280"/>
      <c r="O1216" s="93"/>
      <c r="P1216" s="93"/>
      <c r="Q1216" s="93"/>
      <c r="R1216" s="93"/>
      <c r="S1216" s="93"/>
      <c r="T1216" s="94"/>
      <c r="U1216" s="40"/>
      <c r="V1216" s="40"/>
      <c r="W1216" s="40"/>
      <c r="X1216" s="40"/>
      <c r="Y1216" s="40"/>
      <c r="Z1216" s="40"/>
      <c r="AA1216" s="40"/>
      <c r="AB1216" s="40"/>
      <c r="AC1216" s="40"/>
      <c r="AD1216" s="40"/>
      <c r="AE1216" s="40"/>
      <c r="AT1216" s="19" t="s">
        <v>306</v>
      </c>
      <c r="AU1216" s="19" t="s">
        <v>91</v>
      </c>
    </row>
    <row r="1217" s="13" customFormat="1">
      <c r="A1217" s="13"/>
      <c r="B1217" s="233"/>
      <c r="C1217" s="234"/>
      <c r="D1217" s="235" t="s">
        <v>148</v>
      </c>
      <c r="E1217" s="236" t="s">
        <v>1</v>
      </c>
      <c r="F1217" s="237" t="s">
        <v>1364</v>
      </c>
      <c r="G1217" s="234"/>
      <c r="H1217" s="236" t="s">
        <v>1</v>
      </c>
      <c r="I1217" s="238"/>
      <c r="J1217" s="234"/>
      <c r="K1217" s="234"/>
      <c r="L1217" s="239"/>
      <c r="M1217" s="240"/>
      <c r="N1217" s="241"/>
      <c r="O1217" s="241"/>
      <c r="P1217" s="241"/>
      <c r="Q1217" s="241"/>
      <c r="R1217" s="241"/>
      <c r="S1217" s="241"/>
      <c r="T1217" s="242"/>
      <c r="U1217" s="13"/>
      <c r="V1217" s="13"/>
      <c r="W1217" s="13"/>
      <c r="X1217" s="13"/>
      <c r="Y1217" s="13"/>
      <c r="Z1217" s="13"/>
      <c r="AA1217" s="13"/>
      <c r="AB1217" s="13"/>
      <c r="AC1217" s="13"/>
      <c r="AD1217" s="13"/>
      <c r="AE1217" s="13"/>
      <c r="AT1217" s="243" t="s">
        <v>148</v>
      </c>
      <c r="AU1217" s="243" t="s">
        <v>91</v>
      </c>
      <c r="AV1217" s="13" t="s">
        <v>89</v>
      </c>
      <c r="AW1217" s="13" t="s">
        <v>36</v>
      </c>
      <c r="AX1217" s="13" t="s">
        <v>81</v>
      </c>
      <c r="AY1217" s="243" t="s">
        <v>139</v>
      </c>
    </row>
    <row r="1218" s="13" customFormat="1">
      <c r="A1218" s="13"/>
      <c r="B1218" s="233"/>
      <c r="C1218" s="234"/>
      <c r="D1218" s="235" t="s">
        <v>148</v>
      </c>
      <c r="E1218" s="236" t="s">
        <v>1</v>
      </c>
      <c r="F1218" s="237" t="s">
        <v>1016</v>
      </c>
      <c r="G1218" s="234"/>
      <c r="H1218" s="236" t="s">
        <v>1</v>
      </c>
      <c r="I1218" s="238"/>
      <c r="J1218" s="234"/>
      <c r="K1218" s="234"/>
      <c r="L1218" s="239"/>
      <c r="M1218" s="240"/>
      <c r="N1218" s="241"/>
      <c r="O1218" s="241"/>
      <c r="P1218" s="241"/>
      <c r="Q1218" s="241"/>
      <c r="R1218" s="241"/>
      <c r="S1218" s="241"/>
      <c r="T1218" s="242"/>
      <c r="U1218" s="13"/>
      <c r="V1218" s="13"/>
      <c r="W1218" s="13"/>
      <c r="X1218" s="13"/>
      <c r="Y1218" s="13"/>
      <c r="Z1218" s="13"/>
      <c r="AA1218" s="13"/>
      <c r="AB1218" s="13"/>
      <c r="AC1218" s="13"/>
      <c r="AD1218" s="13"/>
      <c r="AE1218" s="13"/>
      <c r="AT1218" s="243" t="s">
        <v>148</v>
      </c>
      <c r="AU1218" s="243" t="s">
        <v>91</v>
      </c>
      <c r="AV1218" s="13" t="s">
        <v>89</v>
      </c>
      <c r="AW1218" s="13" t="s">
        <v>36</v>
      </c>
      <c r="AX1218" s="13" t="s">
        <v>81</v>
      </c>
      <c r="AY1218" s="243" t="s">
        <v>139</v>
      </c>
    </row>
    <row r="1219" s="14" customFormat="1">
      <c r="A1219" s="14"/>
      <c r="B1219" s="244"/>
      <c r="C1219" s="245"/>
      <c r="D1219" s="235" t="s">
        <v>148</v>
      </c>
      <c r="E1219" s="246" t="s">
        <v>1</v>
      </c>
      <c r="F1219" s="247" t="s">
        <v>1639</v>
      </c>
      <c r="G1219" s="245"/>
      <c r="H1219" s="248">
        <v>1</v>
      </c>
      <c r="I1219" s="249"/>
      <c r="J1219" s="245"/>
      <c r="K1219" s="245"/>
      <c r="L1219" s="250"/>
      <c r="M1219" s="251"/>
      <c r="N1219" s="252"/>
      <c r="O1219" s="252"/>
      <c r="P1219" s="252"/>
      <c r="Q1219" s="252"/>
      <c r="R1219" s="252"/>
      <c r="S1219" s="252"/>
      <c r="T1219" s="253"/>
      <c r="U1219" s="14"/>
      <c r="V1219" s="14"/>
      <c r="W1219" s="14"/>
      <c r="X1219" s="14"/>
      <c r="Y1219" s="14"/>
      <c r="Z1219" s="14"/>
      <c r="AA1219" s="14"/>
      <c r="AB1219" s="14"/>
      <c r="AC1219" s="14"/>
      <c r="AD1219" s="14"/>
      <c r="AE1219" s="14"/>
      <c r="AT1219" s="254" t="s">
        <v>148</v>
      </c>
      <c r="AU1219" s="254" t="s">
        <v>91</v>
      </c>
      <c r="AV1219" s="14" t="s">
        <v>91</v>
      </c>
      <c r="AW1219" s="14" t="s">
        <v>36</v>
      </c>
      <c r="AX1219" s="14" t="s">
        <v>81</v>
      </c>
      <c r="AY1219" s="254" t="s">
        <v>139</v>
      </c>
    </row>
    <row r="1220" s="15" customFormat="1">
      <c r="A1220" s="15"/>
      <c r="B1220" s="255"/>
      <c r="C1220" s="256"/>
      <c r="D1220" s="235" t="s">
        <v>148</v>
      </c>
      <c r="E1220" s="257" t="s">
        <v>1</v>
      </c>
      <c r="F1220" s="258" t="s">
        <v>151</v>
      </c>
      <c r="G1220" s="256"/>
      <c r="H1220" s="259">
        <v>1</v>
      </c>
      <c r="I1220" s="260"/>
      <c r="J1220" s="256"/>
      <c r="K1220" s="256"/>
      <c r="L1220" s="261"/>
      <c r="M1220" s="262"/>
      <c r="N1220" s="263"/>
      <c r="O1220" s="263"/>
      <c r="P1220" s="263"/>
      <c r="Q1220" s="263"/>
      <c r="R1220" s="263"/>
      <c r="S1220" s="263"/>
      <c r="T1220" s="264"/>
      <c r="U1220" s="15"/>
      <c r="V1220" s="15"/>
      <c r="W1220" s="15"/>
      <c r="X1220" s="15"/>
      <c r="Y1220" s="15"/>
      <c r="Z1220" s="15"/>
      <c r="AA1220" s="15"/>
      <c r="AB1220" s="15"/>
      <c r="AC1220" s="15"/>
      <c r="AD1220" s="15"/>
      <c r="AE1220" s="15"/>
      <c r="AT1220" s="265" t="s">
        <v>148</v>
      </c>
      <c r="AU1220" s="265" t="s">
        <v>91</v>
      </c>
      <c r="AV1220" s="15" t="s">
        <v>146</v>
      </c>
      <c r="AW1220" s="15" t="s">
        <v>36</v>
      </c>
      <c r="AX1220" s="15" t="s">
        <v>89</v>
      </c>
      <c r="AY1220" s="265" t="s">
        <v>139</v>
      </c>
    </row>
    <row r="1221" s="2" customFormat="1" ht="16.5" customHeight="1">
      <c r="A1221" s="40"/>
      <c r="B1221" s="41"/>
      <c r="C1221" s="220" t="s">
        <v>980</v>
      </c>
      <c r="D1221" s="220" t="s">
        <v>141</v>
      </c>
      <c r="E1221" s="221" t="s">
        <v>1644</v>
      </c>
      <c r="F1221" s="222" t="s">
        <v>1645</v>
      </c>
      <c r="G1221" s="223" t="s">
        <v>498</v>
      </c>
      <c r="H1221" s="224">
        <v>7</v>
      </c>
      <c r="I1221" s="225"/>
      <c r="J1221" s="226">
        <f>ROUND(I1221*H1221,2)</f>
        <v>0</v>
      </c>
      <c r="K1221" s="222" t="s">
        <v>145</v>
      </c>
      <c r="L1221" s="46"/>
      <c r="M1221" s="227" t="s">
        <v>1</v>
      </c>
      <c r="N1221" s="228" t="s">
        <v>46</v>
      </c>
      <c r="O1221" s="93"/>
      <c r="P1221" s="229">
        <f>O1221*H1221</f>
        <v>0</v>
      </c>
      <c r="Q1221" s="229">
        <v>0.040000000000000001</v>
      </c>
      <c r="R1221" s="229">
        <f>Q1221*H1221</f>
        <v>0.28000000000000003</v>
      </c>
      <c r="S1221" s="229">
        <v>0</v>
      </c>
      <c r="T1221" s="230">
        <f>S1221*H1221</f>
        <v>0</v>
      </c>
      <c r="U1221" s="40"/>
      <c r="V1221" s="40"/>
      <c r="W1221" s="40"/>
      <c r="X1221" s="40"/>
      <c r="Y1221" s="40"/>
      <c r="Z1221" s="40"/>
      <c r="AA1221" s="40"/>
      <c r="AB1221" s="40"/>
      <c r="AC1221" s="40"/>
      <c r="AD1221" s="40"/>
      <c r="AE1221" s="40"/>
      <c r="AR1221" s="231" t="s">
        <v>146</v>
      </c>
      <c r="AT1221" s="231" t="s">
        <v>141</v>
      </c>
      <c r="AU1221" s="231" t="s">
        <v>91</v>
      </c>
      <c r="AY1221" s="19" t="s">
        <v>139</v>
      </c>
      <c r="BE1221" s="232">
        <f>IF(N1221="základní",J1221,0)</f>
        <v>0</v>
      </c>
      <c r="BF1221" s="232">
        <f>IF(N1221="snížená",J1221,0)</f>
        <v>0</v>
      </c>
      <c r="BG1221" s="232">
        <f>IF(N1221="zákl. přenesená",J1221,0)</f>
        <v>0</v>
      </c>
      <c r="BH1221" s="232">
        <f>IF(N1221="sníž. přenesená",J1221,0)</f>
        <v>0</v>
      </c>
      <c r="BI1221" s="232">
        <f>IF(N1221="nulová",J1221,0)</f>
        <v>0</v>
      </c>
      <c r="BJ1221" s="19" t="s">
        <v>89</v>
      </c>
      <c r="BK1221" s="232">
        <f>ROUND(I1221*H1221,2)</f>
        <v>0</v>
      </c>
      <c r="BL1221" s="19" t="s">
        <v>146</v>
      </c>
      <c r="BM1221" s="231" t="s">
        <v>1646</v>
      </c>
    </row>
    <row r="1222" s="13" customFormat="1">
      <c r="A1222" s="13"/>
      <c r="B1222" s="233"/>
      <c r="C1222" s="234"/>
      <c r="D1222" s="235" t="s">
        <v>148</v>
      </c>
      <c r="E1222" s="236" t="s">
        <v>1</v>
      </c>
      <c r="F1222" s="237" t="s">
        <v>1446</v>
      </c>
      <c r="G1222" s="234"/>
      <c r="H1222" s="236" t="s">
        <v>1</v>
      </c>
      <c r="I1222" s="238"/>
      <c r="J1222" s="234"/>
      <c r="K1222" s="234"/>
      <c r="L1222" s="239"/>
      <c r="M1222" s="240"/>
      <c r="N1222" s="241"/>
      <c r="O1222" s="241"/>
      <c r="P1222" s="241"/>
      <c r="Q1222" s="241"/>
      <c r="R1222" s="241"/>
      <c r="S1222" s="241"/>
      <c r="T1222" s="242"/>
      <c r="U1222" s="13"/>
      <c r="V1222" s="13"/>
      <c r="W1222" s="13"/>
      <c r="X1222" s="13"/>
      <c r="Y1222" s="13"/>
      <c r="Z1222" s="13"/>
      <c r="AA1222" s="13"/>
      <c r="AB1222" s="13"/>
      <c r="AC1222" s="13"/>
      <c r="AD1222" s="13"/>
      <c r="AE1222" s="13"/>
      <c r="AT1222" s="243" t="s">
        <v>148</v>
      </c>
      <c r="AU1222" s="243" t="s">
        <v>91</v>
      </c>
      <c r="AV1222" s="13" t="s">
        <v>89</v>
      </c>
      <c r="AW1222" s="13" t="s">
        <v>36</v>
      </c>
      <c r="AX1222" s="13" t="s">
        <v>81</v>
      </c>
      <c r="AY1222" s="243" t="s">
        <v>139</v>
      </c>
    </row>
    <row r="1223" s="14" customFormat="1">
      <c r="A1223" s="14"/>
      <c r="B1223" s="244"/>
      <c r="C1223" s="245"/>
      <c r="D1223" s="235" t="s">
        <v>148</v>
      </c>
      <c r="E1223" s="246" t="s">
        <v>1</v>
      </c>
      <c r="F1223" s="247" t="s">
        <v>1547</v>
      </c>
      <c r="G1223" s="245"/>
      <c r="H1223" s="248">
        <v>1</v>
      </c>
      <c r="I1223" s="249"/>
      <c r="J1223" s="245"/>
      <c r="K1223" s="245"/>
      <c r="L1223" s="250"/>
      <c r="M1223" s="251"/>
      <c r="N1223" s="252"/>
      <c r="O1223" s="252"/>
      <c r="P1223" s="252"/>
      <c r="Q1223" s="252"/>
      <c r="R1223" s="252"/>
      <c r="S1223" s="252"/>
      <c r="T1223" s="253"/>
      <c r="U1223" s="14"/>
      <c r="V1223" s="14"/>
      <c r="W1223" s="14"/>
      <c r="X1223" s="14"/>
      <c r="Y1223" s="14"/>
      <c r="Z1223" s="14"/>
      <c r="AA1223" s="14"/>
      <c r="AB1223" s="14"/>
      <c r="AC1223" s="14"/>
      <c r="AD1223" s="14"/>
      <c r="AE1223" s="14"/>
      <c r="AT1223" s="254" t="s">
        <v>148</v>
      </c>
      <c r="AU1223" s="254" t="s">
        <v>91</v>
      </c>
      <c r="AV1223" s="14" t="s">
        <v>91</v>
      </c>
      <c r="AW1223" s="14" t="s">
        <v>36</v>
      </c>
      <c r="AX1223" s="14" t="s">
        <v>81</v>
      </c>
      <c r="AY1223" s="254" t="s">
        <v>139</v>
      </c>
    </row>
    <row r="1224" s="14" customFormat="1">
      <c r="A1224" s="14"/>
      <c r="B1224" s="244"/>
      <c r="C1224" s="245"/>
      <c r="D1224" s="235" t="s">
        <v>148</v>
      </c>
      <c r="E1224" s="246" t="s">
        <v>1</v>
      </c>
      <c r="F1224" s="247" t="s">
        <v>1548</v>
      </c>
      <c r="G1224" s="245"/>
      <c r="H1224" s="248">
        <v>1</v>
      </c>
      <c r="I1224" s="249"/>
      <c r="J1224" s="245"/>
      <c r="K1224" s="245"/>
      <c r="L1224" s="250"/>
      <c r="M1224" s="251"/>
      <c r="N1224" s="252"/>
      <c r="O1224" s="252"/>
      <c r="P1224" s="252"/>
      <c r="Q1224" s="252"/>
      <c r="R1224" s="252"/>
      <c r="S1224" s="252"/>
      <c r="T1224" s="253"/>
      <c r="U1224" s="14"/>
      <c r="V1224" s="14"/>
      <c r="W1224" s="14"/>
      <c r="X1224" s="14"/>
      <c r="Y1224" s="14"/>
      <c r="Z1224" s="14"/>
      <c r="AA1224" s="14"/>
      <c r="AB1224" s="14"/>
      <c r="AC1224" s="14"/>
      <c r="AD1224" s="14"/>
      <c r="AE1224" s="14"/>
      <c r="AT1224" s="254" t="s">
        <v>148</v>
      </c>
      <c r="AU1224" s="254" t="s">
        <v>91</v>
      </c>
      <c r="AV1224" s="14" t="s">
        <v>91</v>
      </c>
      <c r="AW1224" s="14" t="s">
        <v>36</v>
      </c>
      <c r="AX1224" s="14" t="s">
        <v>81</v>
      </c>
      <c r="AY1224" s="254" t="s">
        <v>139</v>
      </c>
    </row>
    <row r="1225" s="14" customFormat="1">
      <c r="A1225" s="14"/>
      <c r="B1225" s="244"/>
      <c r="C1225" s="245"/>
      <c r="D1225" s="235" t="s">
        <v>148</v>
      </c>
      <c r="E1225" s="246" t="s">
        <v>1</v>
      </c>
      <c r="F1225" s="247" t="s">
        <v>1549</v>
      </c>
      <c r="G1225" s="245"/>
      <c r="H1225" s="248">
        <v>1</v>
      </c>
      <c r="I1225" s="249"/>
      <c r="J1225" s="245"/>
      <c r="K1225" s="245"/>
      <c r="L1225" s="250"/>
      <c r="M1225" s="251"/>
      <c r="N1225" s="252"/>
      <c r="O1225" s="252"/>
      <c r="P1225" s="252"/>
      <c r="Q1225" s="252"/>
      <c r="R1225" s="252"/>
      <c r="S1225" s="252"/>
      <c r="T1225" s="253"/>
      <c r="U1225" s="14"/>
      <c r="V1225" s="14"/>
      <c r="W1225" s="14"/>
      <c r="X1225" s="14"/>
      <c r="Y1225" s="14"/>
      <c r="Z1225" s="14"/>
      <c r="AA1225" s="14"/>
      <c r="AB1225" s="14"/>
      <c r="AC1225" s="14"/>
      <c r="AD1225" s="14"/>
      <c r="AE1225" s="14"/>
      <c r="AT1225" s="254" t="s">
        <v>148</v>
      </c>
      <c r="AU1225" s="254" t="s">
        <v>91</v>
      </c>
      <c r="AV1225" s="14" t="s">
        <v>91</v>
      </c>
      <c r="AW1225" s="14" t="s">
        <v>36</v>
      </c>
      <c r="AX1225" s="14" t="s">
        <v>81</v>
      </c>
      <c r="AY1225" s="254" t="s">
        <v>139</v>
      </c>
    </row>
    <row r="1226" s="14" customFormat="1">
      <c r="A1226" s="14"/>
      <c r="B1226" s="244"/>
      <c r="C1226" s="245"/>
      <c r="D1226" s="235" t="s">
        <v>148</v>
      </c>
      <c r="E1226" s="246" t="s">
        <v>1</v>
      </c>
      <c r="F1226" s="247" t="s">
        <v>1458</v>
      </c>
      <c r="G1226" s="245"/>
      <c r="H1226" s="248">
        <v>1</v>
      </c>
      <c r="I1226" s="249"/>
      <c r="J1226" s="245"/>
      <c r="K1226" s="245"/>
      <c r="L1226" s="250"/>
      <c r="M1226" s="251"/>
      <c r="N1226" s="252"/>
      <c r="O1226" s="252"/>
      <c r="P1226" s="252"/>
      <c r="Q1226" s="252"/>
      <c r="R1226" s="252"/>
      <c r="S1226" s="252"/>
      <c r="T1226" s="253"/>
      <c r="U1226" s="14"/>
      <c r="V1226" s="14"/>
      <c r="W1226" s="14"/>
      <c r="X1226" s="14"/>
      <c r="Y1226" s="14"/>
      <c r="Z1226" s="14"/>
      <c r="AA1226" s="14"/>
      <c r="AB1226" s="14"/>
      <c r="AC1226" s="14"/>
      <c r="AD1226" s="14"/>
      <c r="AE1226" s="14"/>
      <c r="AT1226" s="254" t="s">
        <v>148</v>
      </c>
      <c r="AU1226" s="254" t="s">
        <v>91</v>
      </c>
      <c r="AV1226" s="14" t="s">
        <v>91</v>
      </c>
      <c r="AW1226" s="14" t="s">
        <v>36</v>
      </c>
      <c r="AX1226" s="14" t="s">
        <v>81</v>
      </c>
      <c r="AY1226" s="254" t="s">
        <v>139</v>
      </c>
    </row>
    <row r="1227" s="14" customFormat="1">
      <c r="A1227" s="14"/>
      <c r="B1227" s="244"/>
      <c r="C1227" s="245"/>
      <c r="D1227" s="235" t="s">
        <v>148</v>
      </c>
      <c r="E1227" s="246" t="s">
        <v>1</v>
      </c>
      <c r="F1227" s="247" t="s">
        <v>1459</v>
      </c>
      <c r="G1227" s="245"/>
      <c r="H1227" s="248">
        <v>1</v>
      </c>
      <c r="I1227" s="249"/>
      <c r="J1227" s="245"/>
      <c r="K1227" s="245"/>
      <c r="L1227" s="250"/>
      <c r="M1227" s="251"/>
      <c r="N1227" s="252"/>
      <c r="O1227" s="252"/>
      <c r="P1227" s="252"/>
      <c r="Q1227" s="252"/>
      <c r="R1227" s="252"/>
      <c r="S1227" s="252"/>
      <c r="T1227" s="253"/>
      <c r="U1227" s="14"/>
      <c r="V1227" s="14"/>
      <c r="W1227" s="14"/>
      <c r="X1227" s="14"/>
      <c r="Y1227" s="14"/>
      <c r="Z1227" s="14"/>
      <c r="AA1227" s="14"/>
      <c r="AB1227" s="14"/>
      <c r="AC1227" s="14"/>
      <c r="AD1227" s="14"/>
      <c r="AE1227" s="14"/>
      <c r="AT1227" s="254" t="s">
        <v>148</v>
      </c>
      <c r="AU1227" s="254" t="s">
        <v>91</v>
      </c>
      <c r="AV1227" s="14" t="s">
        <v>91</v>
      </c>
      <c r="AW1227" s="14" t="s">
        <v>36</v>
      </c>
      <c r="AX1227" s="14" t="s">
        <v>81</v>
      </c>
      <c r="AY1227" s="254" t="s">
        <v>139</v>
      </c>
    </row>
    <row r="1228" s="14" customFormat="1">
      <c r="A1228" s="14"/>
      <c r="B1228" s="244"/>
      <c r="C1228" s="245"/>
      <c r="D1228" s="235" t="s">
        <v>148</v>
      </c>
      <c r="E1228" s="246" t="s">
        <v>1</v>
      </c>
      <c r="F1228" s="247" t="s">
        <v>1460</v>
      </c>
      <c r="G1228" s="245"/>
      <c r="H1228" s="248">
        <v>1</v>
      </c>
      <c r="I1228" s="249"/>
      <c r="J1228" s="245"/>
      <c r="K1228" s="245"/>
      <c r="L1228" s="250"/>
      <c r="M1228" s="251"/>
      <c r="N1228" s="252"/>
      <c r="O1228" s="252"/>
      <c r="P1228" s="252"/>
      <c r="Q1228" s="252"/>
      <c r="R1228" s="252"/>
      <c r="S1228" s="252"/>
      <c r="T1228" s="253"/>
      <c r="U1228" s="14"/>
      <c r="V1228" s="14"/>
      <c r="W1228" s="14"/>
      <c r="X1228" s="14"/>
      <c r="Y1228" s="14"/>
      <c r="Z1228" s="14"/>
      <c r="AA1228" s="14"/>
      <c r="AB1228" s="14"/>
      <c r="AC1228" s="14"/>
      <c r="AD1228" s="14"/>
      <c r="AE1228" s="14"/>
      <c r="AT1228" s="254" t="s">
        <v>148</v>
      </c>
      <c r="AU1228" s="254" t="s">
        <v>91</v>
      </c>
      <c r="AV1228" s="14" t="s">
        <v>91</v>
      </c>
      <c r="AW1228" s="14" t="s">
        <v>36</v>
      </c>
      <c r="AX1228" s="14" t="s">
        <v>81</v>
      </c>
      <c r="AY1228" s="254" t="s">
        <v>139</v>
      </c>
    </row>
    <row r="1229" s="14" customFormat="1">
      <c r="A1229" s="14"/>
      <c r="B1229" s="244"/>
      <c r="C1229" s="245"/>
      <c r="D1229" s="235" t="s">
        <v>148</v>
      </c>
      <c r="E1229" s="246" t="s">
        <v>1</v>
      </c>
      <c r="F1229" s="247" t="s">
        <v>1471</v>
      </c>
      <c r="G1229" s="245"/>
      <c r="H1229" s="248">
        <v>1</v>
      </c>
      <c r="I1229" s="249"/>
      <c r="J1229" s="245"/>
      <c r="K1229" s="245"/>
      <c r="L1229" s="250"/>
      <c r="M1229" s="251"/>
      <c r="N1229" s="252"/>
      <c r="O1229" s="252"/>
      <c r="P1229" s="252"/>
      <c r="Q1229" s="252"/>
      <c r="R1229" s="252"/>
      <c r="S1229" s="252"/>
      <c r="T1229" s="253"/>
      <c r="U1229" s="14"/>
      <c r="V1229" s="14"/>
      <c r="W1229" s="14"/>
      <c r="X1229" s="14"/>
      <c r="Y1229" s="14"/>
      <c r="Z1229" s="14"/>
      <c r="AA1229" s="14"/>
      <c r="AB1229" s="14"/>
      <c r="AC1229" s="14"/>
      <c r="AD1229" s="14"/>
      <c r="AE1229" s="14"/>
      <c r="AT1229" s="254" t="s">
        <v>148</v>
      </c>
      <c r="AU1229" s="254" t="s">
        <v>91</v>
      </c>
      <c r="AV1229" s="14" t="s">
        <v>91</v>
      </c>
      <c r="AW1229" s="14" t="s">
        <v>36</v>
      </c>
      <c r="AX1229" s="14" t="s">
        <v>81</v>
      </c>
      <c r="AY1229" s="254" t="s">
        <v>139</v>
      </c>
    </row>
    <row r="1230" s="15" customFormat="1">
      <c r="A1230" s="15"/>
      <c r="B1230" s="255"/>
      <c r="C1230" s="256"/>
      <c r="D1230" s="235" t="s">
        <v>148</v>
      </c>
      <c r="E1230" s="257" t="s">
        <v>1</v>
      </c>
      <c r="F1230" s="258" t="s">
        <v>151</v>
      </c>
      <c r="G1230" s="256"/>
      <c r="H1230" s="259">
        <v>7</v>
      </c>
      <c r="I1230" s="260"/>
      <c r="J1230" s="256"/>
      <c r="K1230" s="256"/>
      <c r="L1230" s="261"/>
      <c r="M1230" s="262"/>
      <c r="N1230" s="263"/>
      <c r="O1230" s="263"/>
      <c r="P1230" s="263"/>
      <c r="Q1230" s="263"/>
      <c r="R1230" s="263"/>
      <c r="S1230" s="263"/>
      <c r="T1230" s="264"/>
      <c r="U1230" s="15"/>
      <c r="V1230" s="15"/>
      <c r="W1230" s="15"/>
      <c r="X1230" s="15"/>
      <c r="Y1230" s="15"/>
      <c r="Z1230" s="15"/>
      <c r="AA1230" s="15"/>
      <c r="AB1230" s="15"/>
      <c r="AC1230" s="15"/>
      <c r="AD1230" s="15"/>
      <c r="AE1230" s="15"/>
      <c r="AT1230" s="265" t="s">
        <v>148</v>
      </c>
      <c r="AU1230" s="265" t="s">
        <v>91</v>
      </c>
      <c r="AV1230" s="15" t="s">
        <v>146</v>
      </c>
      <c r="AW1230" s="15" t="s">
        <v>36</v>
      </c>
      <c r="AX1230" s="15" t="s">
        <v>89</v>
      </c>
      <c r="AY1230" s="265" t="s">
        <v>139</v>
      </c>
    </row>
    <row r="1231" s="2" customFormat="1" ht="16.5" customHeight="1">
      <c r="A1231" s="40"/>
      <c r="B1231" s="41"/>
      <c r="C1231" s="281" t="s">
        <v>987</v>
      </c>
      <c r="D1231" s="281" t="s">
        <v>317</v>
      </c>
      <c r="E1231" s="282" t="s">
        <v>1647</v>
      </c>
      <c r="F1231" s="283" t="s">
        <v>1648</v>
      </c>
      <c r="G1231" s="284" t="s">
        <v>498</v>
      </c>
      <c r="H1231" s="285">
        <v>7</v>
      </c>
      <c r="I1231" s="286"/>
      <c r="J1231" s="287">
        <f>ROUND(I1231*H1231,2)</f>
        <v>0</v>
      </c>
      <c r="K1231" s="283" t="s">
        <v>145</v>
      </c>
      <c r="L1231" s="288"/>
      <c r="M1231" s="289" t="s">
        <v>1</v>
      </c>
      <c r="N1231" s="290" t="s">
        <v>46</v>
      </c>
      <c r="O1231" s="93"/>
      <c r="P1231" s="229">
        <f>O1231*H1231</f>
        <v>0</v>
      </c>
      <c r="Q1231" s="229">
        <v>0.0073000000000000001</v>
      </c>
      <c r="R1231" s="229">
        <f>Q1231*H1231</f>
        <v>0.0511</v>
      </c>
      <c r="S1231" s="229">
        <v>0</v>
      </c>
      <c r="T1231" s="230">
        <f>S1231*H1231</f>
        <v>0</v>
      </c>
      <c r="U1231" s="40"/>
      <c r="V1231" s="40"/>
      <c r="W1231" s="40"/>
      <c r="X1231" s="40"/>
      <c r="Y1231" s="40"/>
      <c r="Z1231" s="40"/>
      <c r="AA1231" s="40"/>
      <c r="AB1231" s="40"/>
      <c r="AC1231" s="40"/>
      <c r="AD1231" s="40"/>
      <c r="AE1231" s="40"/>
      <c r="AR1231" s="231" t="s">
        <v>200</v>
      </c>
      <c r="AT1231" s="231" t="s">
        <v>317</v>
      </c>
      <c r="AU1231" s="231" t="s">
        <v>91</v>
      </c>
      <c r="AY1231" s="19" t="s">
        <v>139</v>
      </c>
      <c r="BE1231" s="232">
        <f>IF(N1231="základní",J1231,0)</f>
        <v>0</v>
      </c>
      <c r="BF1231" s="232">
        <f>IF(N1231="snížená",J1231,0)</f>
        <v>0</v>
      </c>
      <c r="BG1231" s="232">
        <f>IF(N1231="zákl. přenesená",J1231,0)</f>
        <v>0</v>
      </c>
      <c r="BH1231" s="232">
        <f>IF(N1231="sníž. přenesená",J1231,0)</f>
        <v>0</v>
      </c>
      <c r="BI1231" s="232">
        <f>IF(N1231="nulová",J1231,0)</f>
        <v>0</v>
      </c>
      <c r="BJ1231" s="19" t="s">
        <v>89</v>
      </c>
      <c r="BK1231" s="232">
        <f>ROUND(I1231*H1231,2)</f>
        <v>0</v>
      </c>
      <c r="BL1231" s="19" t="s">
        <v>146</v>
      </c>
      <c r="BM1231" s="231" t="s">
        <v>1649</v>
      </c>
    </row>
    <row r="1232" s="13" customFormat="1">
      <c r="A1232" s="13"/>
      <c r="B1232" s="233"/>
      <c r="C1232" s="234"/>
      <c r="D1232" s="235" t="s">
        <v>148</v>
      </c>
      <c r="E1232" s="236" t="s">
        <v>1</v>
      </c>
      <c r="F1232" s="237" t="s">
        <v>1446</v>
      </c>
      <c r="G1232" s="234"/>
      <c r="H1232" s="236" t="s">
        <v>1</v>
      </c>
      <c r="I1232" s="238"/>
      <c r="J1232" s="234"/>
      <c r="K1232" s="234"/>
      <c r="L1232" s="239"/>
      <c r="M1232" s="240"/>
      <c r="N1232" s="241"/>
      <c r="O1232" s="241"/>
      <c r="P1232" s="241"/>
      <c r="Q1232" s="241"/>
      <c r="R1232" s="241"/>
      <c r="S1232" s="241"/>
      <c r="T1232" s="242"/>
      <c r="U1232" s="13"/>
      <c r="V1232" s="13"/>
      <c r="W1232" s="13"/>
      <c r="X1232" s="13"/>
      <c r="Y1232" s="13"/>
      <c r="Z1232" s="13"/>
      <c r="AA1232" s="13"/>
      <c r="AB1232" s="13"/>
      <c r="AC1232" s="13"/>
      <c r="AD1232" s="13"/>
      <c r="AE1232" s="13"/>
      <c r="AT1232" s="243" t="s">
        <v>148</v>
      </c>
      <c r="AU1232" s="243" t="s">
        <v>91</v>
      </c>
      <c r="AV1232" s="13" t="s">
        <v>89</v>
      </c>
      <c r="AW1232" s="13" t="s">
        <v>36</v>
      </c>
      <c r="AX1232" s="13" t="s">
        <v>81</v>
      </c>
      <c r="AY1232" s="243" t="s">
        <v>139</v>
      </c>
    </row>
    <row r="1233" s="14" customFormat="1">
      <c r="A1233" s="14"/>
      <c r="B1233" s="244"/>
      <c r="C1233" s="245"/>
      <c r="D1233" s="235" t="s">
        <v>148</v>
      </c>
      <c r="E1233" s="246" t="s">
        <v>1</v>
      </c>
      <c r="F1233" s="247" t="s">
        <v>1547</v>
      </c>
      <c r="G1233" s="245"/>
      <c r="H1233" s="248">
        <v>1</v>
      </c>
      <c r="I1233" s="249"/>
      <c r="J1233" s="245"/>
      <c r="K1233" s="245"/>
      <c r="L1233" s="250"/>
      <c r="M1233" s="251"/>
      <c r="N1233" s="252"/>
      <c r="O1233" s="252"/>
      <c r="P1233" s="252"/>
      <c r="Q1233" s="252"/>
      <c r="R1233" s="252"/>
      <c r="S1233" s="252"/>
      <c r="T1233" s="253"/>
      <c r="U1233" s="14"/>
      <c r="V1233" s="14"/>
      <c r="W1233" s="14"/>
      <c r="X1233" s="14"/>
      <c r="Y1233" s="14"/>
      <c r="Z1233" s="14"/>
      <c r="AA1233" s="14"/>
      <c r="AB1233" s="14"/>
      <c r="AC1233" s="14"/>
      <c r="AD1233" s="14"/>
      <c r="AE1233" s="14"/>
      <c r="AT1233" s="254" t="s">
        <v>148</v>
      </c>
      <c r="AU1233" s="254" t="s">
        <v>91</v>
      </c>
      <c r="AV1233" s="14" t="s">
        <v>91</v>
      </c>
      <c r="AW1233" s="14" t="s">
        <v>36</v>
      </c>
      <c r="AX1233" s="14" t="s">
        <v>81</v>
      </c>
      <c r="AY1233" s="254" t="s">
        <v>139</v>
      </c>
    </row>
    <row r="1234" s="14" customFormat="1">
      <c r="A1234" s="14"/>
      <c r="B1234" s="244"/>
      <c r="C1234" s="245"/>
      <c r="D1234" s="235" t="s">
        <v>148</v>
      </c>
      <c r="E1234" s="246" t="s">
        <v>1</v>
      </c>
      <c r="F1234" s="247" t="s">
        <v>1548</v>
      </c>
      <c r="G1234" s="245"/>
      <c r="H1234" s="248">
        <v>1</v>
      </c>
      <c r="I1234" s="249"/>
      <c r="J1234" s="245"/>
      <c r="K1234" s="245"/>
      <c r="L1234" s="250"/>
      <c r="M1234" s="251"/>
      <c r="N1234" s="252"/>
      <c r="O1234" s="252"/>
      <c r="P1234" s="252"/>
      <c r="Q1234" s="252"/>
      <c r="R1234" s="252"/>
      <c r="S1234" s="252"/>
      <c r="T1234" s="253"/>
      <c r="U1234" s="14"/>
      <c r="V1234" s="14"/>
      <c r="W1234" s="14"/>
      <c r="X1234" s="14"/>
      <c r="Y1234" s="14"/>
      <c r="Z1234" s="14"/>
      <c r="AA1234" s="14"/>
      <c r="AB1234" s="14"/>
      <c r="AC1234" s="14"/>
      <c r="AD1234" s="14"/>
      <c r="AE1234" s="14"/>
      <c r="AT1234" s="254" t="s">
        <v>148</v>
      </c>
      <c r="AU1234" s="254" t="s">
        <v>91</v>
      </c>
      <c r="AV1234" s="14" t="s">
        <v>91</v>
      </c>
      <c r="AW1234" s="14" t="s">
        <v>36</v>
      </c>
      <c r="AX1234" s="14" t="s">
        <v>81</v>
      </c>
      <c r="AY1234" s="254" t="s">
        <v>139</v>
      </c>
    </row>
    <row r="1235" s="14" customFormat="1">
      <c r="A1235" s="14"/>
      <c r="B1235" s="244"/>
      <c r="C1235" s="245"/>
      <c r="D1235" s="235" t="s">
        <v>148</v>
      </c>
      <c r="E1235" s="246" t="s">
        <v>1</v>
      </c>
      <c r="F1235" s="247" t="s">
        <v>1549</v>
      </c>
      <c r="G1235" s="245"/>
      <c r="H1235" s="248">
        <v>1</v>
      </c>
      <c r="I1235" s="249"/>
      <c r="J1235" s="245"/>
      <c r="K1235" s="245"/>
      <c r="L1235" s="250"/>
      <c r="M1235" s="251"/>
      <c r="N1235" s="252"/>
      <c r="O1235" s="252"/>
      <c r="P1235" s="252"/>
      <c r="Q1235" s="252"/>
      <c r="R1235" s="252"/>
      <c r="S1235" s="252"/>
      <c r="T1235" s="253"/>
      <c r="U1235" s="14"/>
      <c r="V1235" s="14"/>
      <c r="W1235" s="14"/>
      <c r="X1235" s="14"/>
      <c r="Y1235" s="14"/>
      <c r="Z1235" s="14"/>
      <c r="AA1235" s="14"/>
      <c r="AB1235" s="14"/>
      <c r="AC1235" s="14"/>
      <c r="AD1235" s="14"/>
      <c r="AE1235" s="14"/>
      <c r="AT1235" s="254" t="s">
        <v>148</v>
      </c>
      <c r="AU1235" s="254" t="s">
        <v>91</v>
      </c>
      <c r="AV1235" s="14" t="s">
        <v>91</v>
      </c>
      <c r="AW1235" s="14" t="s">
        <v>36</v>
      </c>
      <c r="AX1235" s="14" t="s">
        <v>81</v>
      </c>
      <c r="AY1235" s="254" t="s">
        <v>139</v>
      </c>
    </row>
    <row r="1236" s="14" customFormat="1">
      <c r="A1236" s="14"/>
      <c r="B1236" s="244"/>
      <c r="C1236" s="245"/>
      <c r="D1236" s="235" t="s">
        <v>148</v>
      </c>
      <c r="E1236" s="246" t="s">
        <v>1</v>
      </c>
      <c r="F1236" s="247" t="s">
        <v>1458</v>
      </c>
      <c r="G1236" s="245"/>
      <c r="H1236" s="248">
        <v>1</v>
      </c>
      <c r="I1236" s="249"/>
      <c r="J1236" s="245"/>
      <c r="K1236" s="245"/>
      <c r="L1236" s="250"/>
      <c r="M1236" s="251"/>
      <c r="N1236" s="252"/>
      <c r="O1236" s="252"/>
      <c r="P1236" s="252"/>
      <c r="Q1236" s="252"/>
      <c r="R1236" s="252"/>
      <c r="S1236" s="252"/>
      <c r="T1236" s="253"/>
      <c r="U1236" s="14"/>
      <c r="V1236" s="14"/>
      <c r="W1236" s="14"/>
      <c r="X1236" s="14"/>
      <c r="Y1236" s="14"/>
      <c r="Z1236" s="14"/>
      <c r="AA1236" s="14"/>
      <c r="AB1236" s="14"/>
      <c r="AC1236" s="14"/>
      <c r="AD1236" s="14"/>
      <c r="AE1236" s="14"/>
      <c r="AT1236" s="254" t="s">
        <v>148</v>
      </c>
      <c r="AU1236" s="254" t="s">
        <v>91</v>
      </c>
      <c r="AV1236" s="14" t="s">
        <v>91</v>
      </c>
      <c r="AW1236" s="14" t="s">
        <v>36</v>
      </c>
      <c r="AX1236" s="14" t="s">
        <v>81</v>
      </c>
      <c r="AY1236" s="254" t="s">
        <v>139</v>
      </c>
    </row>
    <row r="1237" s="14" customFormat="1">
      <c r="A1237" s="14"/>
      <c r="B1237" s="244"/>
      <c r="C1237" s="245"/>
      <c r="D1237" s="235" t="s">
        <v>148</v>
      </c>
      <c r="E1237" s="246" t="s">
        <v>1</v>
      </c>
      <c r="F1237" s="247" t="s">
        <v>1459</v>
      </c>
      <c r="G1237" s="245"/>
      <c r="H1237" s="248">
        <v>1</v>
      </c>
      <c r="I1237" s="249"/>
      <c r="J1237" s="245"/>
      <c r="K1237" s="245"/>
      <c r="L1237" s="250"/>
      <c r="M1237" s="251"/>
      <c r="N1237" s="252"/>
      <c r="O1237" s="252"/>
      <c r="P1237" s="252"/>
      <c r="Q1237" s="252"/>
      <c r="R1237" s="252"/>
      <c r="S1237" s="252"/>
      <c r="T1237" s="253"/>
      <c r="U1237" s="14"/>
      <c r="V1237" s="14"/>
      <c r="W1237" s="14"/>
      <c r="X1237" s="14"/>
      <c r="Y1237" s="14"/>
      <c r="Z1237" s="14"/>
      <c r="AA1237" s="14"/>
      <c r="AB1237" s="14"/>
      <c r="AC1237" s="14"/>
      <c r="AD1237" s="14"/>
      <c r="AE1237" s="14"/>
      <c r="AT1237" s="254" t="s">
        <v>148</v>
      </c>
      <c r="AU1237" s="254" t="s">
        <v>91</v>
      </c>
      <c r="AV1237" s="14" t="s">
        <v>91</v>
      </c>
      <c r="AW1237" s="14" t="s">
        <v>36</v>
      </c>
      <c r="AX1237" s="14" t="s">
        <v>81</v>
      </c>
      <c r="AY1237" s="254" t="s">
        <v>139</v>
      </c>
    </row>
    <row r="1238" s="14" customFormat="1">
      <c r="A1238" s="14"/>
      <c r="B1238" s="244"/>
      <c r="C1238" s="245"/>
      <c r="D1238" s="235" t="s">
        <v>148</v>
      </c>
      <c r="E1238" s="246" t="s">
        <v>1</v>
      </c>
      <c r="F1238" s="247" t="s">
        <v>1460</v>
      </c>
      <c r="G1238" s="245"/>
      <c r="H1238" s="248">
        <v>1</v>
      </c>
      <c r="I1238" s="249"/>
      <c r="J1238" s="245"/>
      <c r="K1238" s="245"/>
      <c r="L1238" s="250"/>
      <c r="M1238" s="251"/>
      <c r="N1238" s="252"/>
      <c r="O1238" s="252"/>
      <c r="P1238" s="252"/>
      <c r="Q1238" s="252"/>
      <c r="R1238" s="252"/>
      <c r="S1238" s="252"/>
      <c r="T1238" s="253"/>
      <c r="U1238" s="14"/>
      <c r="V1238" s="14"/>
      <c r="W1238" s="14"/>
      <c r="X1238" s="14"/>
      <c r="Y1238" s="14"/>
      <c r="Z1238" s="14"/>
      <c r="AA1238" s="14"/>
      <c r="AB1238" s="14"/>
      <c r="AC1238" s="14"/>
      <c r="AD1238" s="14"/>
      <c r="AE1238" s="14"/>
      <c r="AT1238" s="254" t="s">
        <v>148</v>
      </c>
      <c r="AU1238" s="254" t="s">
        <v>91</v>
      </c>
      <c r="AV1238" s="14" t="s">
        <v>91</v>
      </c>
      <c r="AW1238" s="14" t="s">
        <v>36</v>
      </c>
      <c r="AX1238" s="14" t="s">
        <v>81</v>
      </c>
      <c r="AY1238" s="254" t="s">
        <v>139</v>
      </c>
    </row>
    <row r="1239" s="14" customFormat="1">
      <c r="A1239" s="14"/>
      <c r="B1239" s="244"/>
      <c r="C1239" s="245"/>
      <c r="D1239" s="235" t="s">
        <v>148</v>
      </c>
      <c r="E1239" s="246" t="s">
        <v>1</v>
      </c>
      <c r="F1239" s="247" t="s">
        <v>1471</v>
      </c>
      <c r="G1239" s="245"/>
      <c r="H1239" s="248">
        <v>1</v>
      </c>
      <c r="I1239" s="249"/>
      <c r="J1239" s="245"/>
      <c r="K1239" s="245"/>
      <c r="L1239" s="250"/>
      <c r="M1239" s="251"/>
      <c r="N1239" s="252"/>
      <c r="O1239" s="252"/>
      <c r="P1239" s="252"/>
      <c r="Q1239" s="252"/>
      <c r="R1239" s="252"/>
      <c r="S1239" s="252"/>
      <c r="T1239" s="253"/>
      <c r="U1239" s="14"/>
      <c r="V1239" s="14"/>
      <c r="W1239" s="14"/>
      <c r="X1239" s="14"/>
      <c r="Y1239" s="14"/>
      <c r="Z1239" s="14"/>
      <c r="AA1239" s="14"/>
      <c r="AB1239" s="14"/>
      <c r="AC1239" s="14"/>
      <c r="AD1239" s="14"/>
      <c r="AE1239" s="14"/>
      <c r="AT1239" s="254" t="s">
        <v>148</v>
      </c>
      <c r="AU1239" s="254" t="s">
        <v>91</v>
      </c>
      <c r="AV1239" s="14" t="s">
        <v>91</v>
      </c>
      <c r="AW1239" s="14" t="s">
        <v>36</v>
      </c>
      <c r="AX1239" s="14" t="s">
        <v>81</v>
      </c>
      <c r="AY1239" s="254" t="s">
        <v>139</v>
      </c>
    </row>
    <row r="1240" s="15" customFormat="1">
      <c r="A1240" s="15"/>
      <c r="B1240" s="255"/>
      <c r="C1240" s="256"/>
      <c r="D1240" s="235" t="s">
        <v>148</v>
      </c>
      <c r="E1240" s="257" t="s">
        <v>1</v>
      </c>
      <c r="F1240" s="258" t="s">
        <v>151</v>
      </c>
      <c r="G1240" s="256"/>
      <c r="H1240" s="259">
        <v>7</v>
      </c>
      <c r="I1240" s="260"/>
      <c r="J1240" s="256"/>
      <c r="K1240" s="256"/>
      <c r="L1240" s="261"/>
      <c r="M1240" s="262"/>
      <c r="N1240" s="263"/>
      <c r="O1240" s="263"/>
      <c r="P1240" s="263"/>
      <c r="Q1240" s="263"/>
      <c r="R1240" s="263"/>
      <c r="S1240" s="263"/>
      <c r="T1240" s="264"/>
      <c r="U1240" s="15"/>
      <c r="V1240" s="15"/>
      <c r="W1240" s="15"/>
      <c r="X1240" s="15"/>
      <c r="Y1240" s="15"/>
      <c r="Z1240" s="15"/>
      <c r="AA1240" s="15"/>
      <c r="AB1240" s="15"/>
      <c r="AC1240" s="15"/>
      <c r="AD1240" s="15"/>
      <c r="AE1240" s="15"/>
      <c r="AT1240" s="265" t="s">
        <v>148</v>
      </c>
      <c r="AU1240" s="265" t="s">
        <v>91</v>
      </c>
      <c r="AV1240" s="15" t="s">
        <v>146</v>
      </c>
      <c r="AW1240" s="15" t="s">
        <v>36</v>
      </c>
      <c r="AX1240" s="15" t="s">
        <v>89</v>
      </c>
      <c r="AY1240" s="265" t="s">
        <v>139</v>
      </c>
    </row>
    <row r="1241" s="2" customFormat="1" ht="24.15" customHeight="1">
      <c r="A1241" s="40"/>
      <c r="B1241" s="41"/>
      <c r="C1241" s="281" t="s">
        <v>1650</v>
      </c>
      <c r="D1241" s="281" t="s">
        <v>317</v>
      </c>
      <c r="E1241" s="282" t="s">
        <v>1651</v>
      </c>
      <c r="F1241" s="283" t="s">
        <v>1652</v>
      </c>
      <c r="G1241" s="284" t="s">
        <v>498</v>
      </c>
      <c r="H1241" s="285">
        <v>7</v>
      </c>
      <c r="I1241" s="286"/>
      <c r="J1241" s="287">
        <f>ROUND(I1241*H1241,2)</f>
        <v>0</v>
      </c>
      <c r="K1241" s="283" t="s">
        <v>145</v>
      </c>
      <c r="L1241" s="288"/>
      <c r="M1241" s="289" t="s">
        <v>1</v>
      </c>
      <c r="N1241" s="290" t="s">
        <v>46</v>
      </c>
      <c r="O1241" s="93"/>
      <c r="P1241" s="229">
        <f>O1241*H1241</f>
        <v>0</v>
      </c>
      <c r="Q1241" s="229">
        <v>0.00089999999999999998</v>
      </c>
      <c r="R1241" s="229">
        <f>Q1241*H1241</f>
        <v>0.0063</v>
      </c>
      <c r="S1241" s="229">
        <v>0</v>
      </c>
      <c r="T1241" s="230">
        <f>S1241*H1241</f>
        <v>0</v>
      </c>
      <c r="U1241" s="40"/>
      <c r="V1241" s="40"/>
      <c r="W1241" s="40"/>
      <c r="X1241" s="40"/>
      <c r="Y1241" s="40"/>
      <c r="Z1241" s="40"/>
      <c r="AA1241" s="40"/>
      <c r="AB1241" s="40"/>
      <c r="AC1241" s="40"/>
      <c r="AD1241" s="40"/>
      <c r="AE1241" s="40"/>
      <c r="AR1241" s="231" t="s">
        <v>200</v>
      </c>
      <c r="AT1241" s="231" t="s">
        <v>317</v>
      </c>
      <c r="AU1241" s="231" t="s">
        <v>91</v>
      </c>
      <c r="AY1241" s="19" t="s">
        <v>139</v>
      </c>
      <c r="BE1241" s="232">
        <f>IF(N1241="základní",J1241,0)</f>
        <v>0</v>
      </c>
      <c r="BF1241" s="232">
        <f>IF(N1241="snížená",J1241,0)</f>
        <v>0</v>
      </c>
      <c r="BG1241" s="232">
        <f>IF(N1241="zákl. přenesená",J1241,0)</f>
        <v>0</v>
      </c>
      <c r="BH1241" s="232">
        <f>IF(N1241="sníž. přenesená",J1241,0)</f>
        <v>0</v>
      </c>
      <c r="BI1241" s="232">
        <f>IF(N1241="nulová",J1241,0)</f>
        <v>0</v>
      </c>
      <c r="BJ1241" s="19" t="s">
        <v>89</v>
      </c>
      <c r="BK1241" s="232">
        <f>ROUND(I1241*H1241,2)</f>
        <v>0</v>
      </c>
      <c r="BL1241" s="19" t="s">
        <v>146</v>
      </c>
      <c r="BM1241" s="231" t="s">
        <v>1653</v>
      </c>
    </row>
    <row r="1242" s="13" customFormat="1">
      <c r="A1242" s="13"/>
      <c r="B1242" s="233"/>
      <c r="C1242" s="234"/>
      <c r="D1242" s="235" t="s">
        <v>148</v>
      </c>
      <c r="E1242" s="236" t="s">
        <v>1</v>
      </c>
      <c r="F1242" s="237" t="s">
        <v>1446</v>
      </c>
      <c r="G1242" s="234"/>
      <c r="H1242" s="236" t="s">
        <v>1</v>
      </c>
      <c r="I1242" s="238"/>
      <c r="J1242" s="234"/>
      <c r="K1242" s="234"/>
      <c r="L1242" s="239"/>
      <c r="M1242" s="240"/>
      <c r="N1242" s="241"/>
      <c r="O1242" s="241"/>
      <c r="P1242" s="241"/>
      <c r="Q1242" s="241"/>
      <c r="R1242" s="241"/>
      <c r="S1242" s="241"/>
      <c r="T1242" s="242"/>
      <c r="U1242" s="13"/>
      <c r="V1242" s="13"/>
      <c r="W1242" s="13"/>
      <c r="X1242" s="13"/>
      <c r="Y1242" s="13"/>
      <c r="Z1242" s="13"/>
      <c r="AA1242" s="13"/>
      <c r="AB1242" s="13"/>
      <c r="AC1242" s="13"/>
      <c r="AD1242" s="13"/>
      <c r="AE1242" s="13"/>
      <c r="AT1242" s="243" t="s">
        <v>148</v>
      </c>
      <c r="AU1242" s="243" t="s">
        <v>91</v>
      </c>
      <c r="AV1242" s="13" t="s">
        <v>89</v>
      </c>
      <c r="AW1242" s="13" t="s">
        <v>36</v>
      </c>
      <c r="AX1242" s="13" t="s">
        <v>81</v>
      </c>
      <c r="AY1242" s="243" t="s">
        <v>139</v>
      </c>
    </row>
    <row r="1243" s="14" customFormat="1">
      <c r="A1243" s="14"/>
      <c r="B1243" s="244"/>
      <c r="C1243" s="245"/>
      <c r="D1243" s="235" t="s">
        <v>148</v>
      </c>
      <c r="E1243" s="246" t="s">
        <v>1</v>
      </c>
      <c r="F1243" s="247" t="s">
        <v>1547</v>
      </c>
      <c r="G1243" s="245"/>
      <c r="H1243" s="248">
        <v>1</v>
      </c>
      <c r="I1243" s="249"/>
      <c r="J1243" s="245"/>
      <c r="K1243" s="245"/>
      <c r="L1243" s="250"/>
      <c r="M1243" s="251"/>
      <c r="N1243" s="252"/>
      <c r="O1243" s="252"/>
      <c r="P1243" s="252"/>
      <c r="Q1243" s="252"/>
      <c r="R1243" s="252"/>
      <c r="S1243" s="252"/>
      <c r="T1243" s="253"/>
      <c r="U1243" s="14"/>
      <c r="V1243" s="14"/>
      <c r="W1243" s="14"/>
      <c r="X1243" s="14"/>
      <c r="Y1243" s="14"/>
      <c r="Z1243" s="14"/>
      <c r="AA1243" s="14"/>
      <c r="AB1243" s="14"/>
      <c r="AC1243" s="14"/>
      <c r="AD1243" s="14"/>
      <c r="AE1243" s="14"/>
      <c r="AT1243" s="254" t="s">
        <v>148</v>
      </c>
      <c r="AU1243" s="254" t="s">
        <v>91</v>
      </c>
      <c r="AV1243" s="14" t="s">
        <v>91</v>
      </c>
      <c r="AW1243" s="14" t="s">
        <v>36</v>
      </c>
      <c r="AX1243" s="14" t="s">
        <v>81</v>
      </c>
      <c r="AY1243" s="254" t="s">
        <v>139</v>
      </c>
    </row>
    <row r="1244" s="14" customFormat="1">
      <c r="A1244" s="14"/>
      <c r="B1244" s="244"/>
      <c r="C1244" s="245"/>
      <c r="D1244" s="235" t="s">
        <v>148</v>
      </c>
      <c r="E1244" s="246" t="s">
        <v>1</v>
      </c>
      <c r="F1244" s="247" t="s">
        <v>1548</v>
      </c>
      <c r="G1244" s="245"/>
      <c r="H1244" s="248">
        <v>1</v>
      </c>
      <c r="I1244" s="249"/>
      <c r="J1244" s="245"/>
      <c r="K1244" s="245"/>
      <c r="L1244" s="250"/>
      <c r="M1244" s="251"/>
      <c r="N1244" s="252"/>
      <c r="O1244" s="252"/>
      <c r="P1244" s="252"/>
      <c r="Q1244" s="252"/>
      <c r="R1244" s="252"/>
      <c r="S1244" s="252"/>
      <c r="T1244" s="253"/>
      <c r="U1244" s="14"/>
      <c r="V1244" s="14"/>
      <c r="W1244" s="14"/>
      <c r="X1244" s="14"/>
      <c r="Y1244" s="14"/>
      <c r="Z1244" s="14"/>
      <c r="AA1244" s="14"/>
      <c r="AB1244" s="14"/>
      <c r="AC1244" s="14"/>
      <c r="AD1244" s="14"/>
      <c r="AE1244" s="14"/>
      <c r="AT1244" s="254" t="s">
        <v>148</v>
      </c>
      <c r="AU1244" s="254" t="s">
        <v>91</v>
      </c>
      <c r="AV1244" s="14" t="s">
        <v>91</v>
      </c>
      <c r="AW1244" s="14" t="s">
        <v>36</v>
      </c>
      <c r="AX1244" s="14" t="s">
        <v>81</v>
      </c>
      <c r="AY1244" s="254" t="s">
        <v>139</v>
      </c>
    </row>
    <row r="1245" s="14" customFormat="1">
      <c r="A1245" s="14"/>
      <c r="B1245" s="244"/>
      <c r="C1245" s="245"/>
      <c r="D1245" s="235" t="s">
        <v>148</v>
      </c>
      <c r="E1245" s="246" t="s">
        <v>1</v>
      </c>
      <c r="F1245" s="247" t="s">
        <v>1549</v>
      </c>
      <c r="G1245" s="245"/>
      <c r="H1245" s="248">
        <v>1</v>
      </c>
      <c r="I1245" s="249"/>
      <c r="J1245" s="245"/>
      <c r="K1245" s="245"/>
      <c r="L1245" s="250"/>
      <c r="M1245" s="251"/>
      <c r="N1245" s="252"/>
      <c r="O1245" s="252"/>
      <c r="P1245" s="252"/>
      <c r="Q1245" s="252"/>
      <c r="R1245" s="252"/>
      <c r="S1245" s="252"/>
      <c r="T1245" s="253"/>
      <c r="U1245" s="14"/>
      <c r="V1245" s="14"/>
      <c r="W1245" s="14"/>
      <c r="X1245" s="14"/>
      <c r="Y1245" s="14"/>
      <c r="Z1245" s="14"/>
      <c r="AA1245" s="14"/>
      <c r="AB1245" s="14"/>
      <c r="AC1245" s="14"/>
      <c r="AD1245" s="14"/>
      <c r="AE1245" s="14"/>
      <c r="AT1245" s="254" t="s">
        <v>148</v>
      </c>
      <c r="AU1245" s="254" t="s">
        <v>91</v>
      </c>
      <c r="AV1245" s="14" t="s">
        <v>91</v>
      </c>
      <c r="AW1245" s="14" t="s">
        <v>36</v>
      </c>
      <c r="AX1245" s="14" t="s">
        <v>81</v>
      </c>
      <c r="AY1245" s="254" t="s">
        <v>139</v>
      </c>
    </row>
    <row r="1246" s="14" customFormat="1">
      <c r="A1246" s="14"/>
      <c r="B1246" s="244"/>
      <c r="C1246" s="245"/>
      <c r="D1246" s="235" t="s">
        <v>148</v>
      </c>
      <c r="E1246" s="246" t="s">
        <v>1</v>
      </c>
      <c r="F1246" s="247" t="s">
        <v>1458</v>
      </c>
      <c r="G1246" s="245"/>
      <c r="H1246" s="248">
        <v>1</v>
      </c>
      <c r="I1246" s="249"/>
      <c r="J1246" s="245"/>
      <c r="K1246" s="245"/>
      <c r="L1246" s="250"/>
      <c r="M1246" s="251"/>
      <c r="N1246" s="252"/>
      <c r="O1246" s="252"/>
      <c r="P1246" s="252"/>
      <c r="Q1246" s="252"/>
      <c r="R1246" s="252"/>
      <c r="S1246" s="252"/>
      <c r="T1246" s="253"/>
      <c r="U1246" s="14"/>
      <c r="V1246" s="14"/>
      <c r="W1246" s="14"/>
      <c r="X1246" s="14"/>
      <c r="Y1246" s="14"/>
      <c r="Z1246" s="14"/>
      <c r="AA1246" s="14"/>
      <c r="AB1246" s="14"/>
      <c r="AC1246" s="14"/>
      <c r="AD1246" s="14"/>
      <c r="AE1246" s="14"/>
      <c r="AT1246" s="254" t="s">
        <v>148</v>
      </c>
      <c r="AU1246" s="254" t="s">
        <v>91</v>
      </c>
      <c r="AV1246" s="14" t="s">
        <v>91</v>
      </c>
      <c r="AW1246" s="14" t="s">
        <v>36</v>
      </c>
      <c r="AX1246" s="14" t="s">
        <v>81</v>
      </c>
      <c r="AY1246" s="254" t="s">
        <v>139</v>
      </c>
    </row>
    <row r="1247" s="14" customFormat="1">
      <c r="A1247" s="14"/>
      <c r="B1247" s="244"/>
      <c r="C1247" s="245"/>
      <c r="D1247" s="235" t="s">
        <v>148</v>
      </c>
      <c r="E1247" s="246" t="s">
        <v>1</v>
      </c>
      <c r="F1247" s="247" t="s">
        <v>1459</v>
      </c>
      <c r="G1247" s="245"/>
      <c r="H1247" s="248">
        <v>1</v>
      </c>
      <c r="I1247" s="249"/>
      <c r="J1247" s="245"/>
      <c r="K1247" s="245"/>
      <c r="L1247" s="250"/>
      <c r="M1247" s="251"/>
      <c r="N1247" s="252"/>
      <c r="O1247" s="252"/>
      <c r="P1247" s="252"/>
      <c r="Q1247" s="252"/>
      <c r="R1247" s="252"/>
      <c r="S1247" s="252"/>
      <c r="T1247" s="253"/>
      <c r="U1247" s="14"/>
      <c r="V1247" s="14"/>
      <c r="W1247" s="14"/>
      <c r="X1247" s="14"/>
      <c r="Y1247" s="14"/>
      <c r="Z1247" s="14"/>
      <c r="AA1247" s="14"/>
      <c r="AB1247" s="14"/>
      <c r="AC1247" s="14"/>
      <c r="AD1247" s="14"/>
      <c r="AE1247" s="14"/>
      <c r="AT1247" s="254" t="s">
        <v>148</v>
      </c>
      <c r="AU1247" s="254" t="s">
        <v>91</v>
      </c>
      <c r="AV1247" s="14" t="s">
        <v>91</v>
      </c>
      <c r="AW1247" s="14" t="s">
        <v>36</v>
      </c>
      <c r="AX1247" s="14" t="s">
        <v>81</v>
      </c>
      <c r="AY1247" s="254" t="s">
        <v>139</v>
      </c>
    </row>
    <row r="1248" s="14" customFormat="1">
      <c r="A1248" s="14"/>
      <c r="B1248" s="244"/>
      <c r="C1248" s="245"/>
      <c r="D1248" s="235" t="s">
        <v>148</v>
      </c>
      <c r="E1248" s="246" t="s">
        <v>1</v>
      </c>
      <c r="F1248" s="247" t="s">
        <v>1460</v>
      </c>
      <c r="G1248" s="245"/>
      <c r="H1248" s="248">
        <v>1</v>
      </c>
      <c r="I1248" s="249"/>
      <c r="J1248" s="245"/>
      <c r="K1248" s="245"/>
      <c r="L1248" s="250"/>
      <c r="M1248" s="251"/>
      <c r="N1248" s="252"/>
      <c r="O1248" s="252"/>
      <c r="P1248" s="252"/>
      <c r="Q1248" s="252"/>
      <c r="R1248" s="252"/>
      <c r="S1248" s="252"/>
      <c r="T1248" s="253"/>
      <c r="U1248" s="14"/>
      <c r="V1248" s="14"/>
      <c r="W1248" s="14"/>
      <c r="X1248" s="14"/>
      <c r="Y1248" s="14"/>
      <c r="Z1248" s="14"/>
      <c r="AA1248" s="14"/>
      <c r="AB1248" s="14"/>
      <c r="AC1248" s="14"/>
      <c r="AD1248" s="14"/>
      <c r="AE1248" s="14"/>
      <c r="AT1248" s="254" t="s">
        <v>148</v>
      </c>
      <c r="AU1248" s="254" t="s">
        <v>91</v>
      </c>
      <c r="AV1248" s="14" t="s">
        <v>91</v>
      </c>
      <c r="AW1248" s="14" t="s">
        <v>36</v>
      </c>
      <c r="AX1248" s="14" t="s">
        <v>81</v>
      </c>
      <c r="AY1248" s="254" t="s">
        <v>139</v>
      </c>
    </row>
    <row r="1249" s="14" customFormat="1">
      <c r="A1249" s="14"/>
      <c r="B1249" s="244"/>
      <c r="C1249" s="245"/>
      <c r="D1249" s="235" t="s">
        <v>148</v>
      </c>
      <c r="E1249" s="246" t="s">
        <v>1</v>
      </c>
      <c r="F1249" s="247" t="s">
        <v>1471</v>
      </c>
      <c r="G1249" s="245"/>
      <c r="H1249" s="248">
        <v>1</v>
      </c>
      <c r="I1249" s="249"/>
      <c r="J1249" s="245"/>
      <c r="K1249" s="245"/>
      <c r="L1249" s="250"/>
      <c r="M1249" s="251"/>
      <c r="N1249" s="252"/>
      <c r="O1249" s="252"/>
      <c r="P1249" s="252"/>
      <c r="Q1249" s="252"/>
      <c r="R1249" s="252"/>
      <c r="S1249" s="252"/>
      <c r="T1249" s="253"/>
      <c r="U1249" s="14"/>
      <c r="V1249" s="14"/>
      <c r="W1249" s="14"/>
      <c r="X1249" s="14"/>
      <c r="Y1249" s="14"/>
      <c r="Z1249" s="14"/>
      <c r="AA1249" s="14"/>
      <c r="AB1249" s="14"/>
      <c r="AC1249" s="14"/>
      <c r="AD1249" s="14"/>
      <c r="AE1249" s="14"/>
      <c r="AT1249" s="254" t="s">
        <v>148</v>
      </c>
      <c r="AU1249" s="254" t="s">
        <v>91</v>
      </c>
      <c r="AV1249" s="14" t="s">
        <v>91</v>
      </c>
      <c r="AW1249" s="14" t="s">
        <v>36</v>
      </c>
      <c r="AX1249" s="14" t="s">
        <v>81</v>
      </c>
      <c r="AY1249" s="254" t="s">
        <v>139</v>
      </c>
    </row>
    <row r="1250" s="15" customFormat="1">
      <c r="A1250" s="15"/>
      <c r="B1250" s="255"/>
      <c r="C1250" s="256"/>
      <c r="D1250" s="235" t="s">
        <v>148</v>
      </c>
      <c r="E1250" s="257" t="s">
        <v>1</v>
      </c>
      <c r="F1250" s="258" t="s">
        <v>151</v>
      </c>
      <c r="G1250" s="256"/>
      <c r="H1250" s="259">
        <v>7</v>
      </c>
      <c r="I1250" s="260"/>
      <c r="J1250" s="256"/>
      <c r="K1250" s="256"/>
      <c r="L1250" s="261"/>
      <c r="M1250" s="262"/>
      <c r="N1250" s="263"/>
      <c r="O1250" s="263"/>
      <c r="P1250" s="263"/>
      <c r="Q1250" s="263"/>
      <c r="R1250" s="263"/>
      <c r="S1250" s="263"/>
      <c r="T1250" s="264"/>
      <c r="U1250" s="15"/>
      <c r="V1250" s="15"/>
      <c r="W1250" s="15"/>
      <c r="X1250" s="15"/>
      <c r="Y1250" s="15"/>
      <c r="Z1250" s="15"/>
      <c r="AA1250" s="15"/>
      <c r="AB1250" s="15"/>
      <c r="AC1250" s="15"/>
      <c r="AD1250" s="15"/>
      <c r="AE1250" s="15"/>
      <c r="AT1250" s="265" t="s">
        <v>148</v>
      </c>
      <c r="AU1250" s="265" t="s">
        <v>91</v>
      </c>
      <c r="AV1250" s="15" t="s">
        <v>146</v>
      </c>
      <c r="AW1250" s="15" t="s">
        <v>36</v>
      </c>
      <c r="AX1250" s="15" t="s">
        <v>89</v>
      </c>
      <c r="AY1250" s="265" t="s">
        <v>139</v>
      </c>
    </row>
    <row r="1251" s="2" customFormat="1" ht="16.5" customHeight="1">
      <c r="A1251" s="40"/>
      <c r="B1251" s="41"/>
      <c r="C1251" s="220" t="s">
        <v>1654</v>
      </c>
      <c r="D1251" s="220" t="s">
        <v>141</v>
      </c>
      <c r="E1251" s="221" t="s">
        <v>778</v>
      </c>
      <c r="F1251" s="222" t="s">
        <v>779</v>
      </c>
      <c r="G1251" s="223" t="s">
        <v>498</v>
      </c>
      <c r="H1251" s="224">
        <v>2</v>
      </c>
      <c r="I1251" s="225"/>
      <c r="J1251" s="226">
        <f>ROUND(I1251*H1251,2)</f>
        <v>0</v>
      </c>
      <c r="K1251" s="222" t="s">
        <v>145</v>
      </c>
      <c r="L1251" s="46"/>
      <c r="M1251" s="227" t="s">
        <v>1</v>
      </c>
      <c r="N1251" s="228" t="s">
        <v>46</v>
      </c>
      <c r="O1251" s="93"/>
      <c r="P1251" s="229">
        <f>O1251*H1251</f>
        <v>0</v>
      </c>
      <c r="Q1251" s="229">
        <v>0.040000000000000001</v>
      </c>
      <c r="R1251" s="229">
        <f>Q1251*H1251</f>
        <v>0.080000000000000002</v>
      </c>
      <c r="S1251" s="229">
        <v>0</v>
      </c>
      <c r="T1251" s="230">
        <f>S1251*H1251</f>
        <v>0</v>
      </c>
      <c r="U1251" s="40"/>
      <c r="V1251" s="40"/>
      <c r="W1251" s="40"/>
      <c r="X1251" s="40"/>
      <c r="Y1251" s="40"/>
      <c r="Z1251" s="40"/>
      <c r="AA1251" s="40"/>
      <c r="AB1251" s="40"/>
      <c r="AC1251" s="40"/>
      <c r="AD1251" s="40"/>
      <c r="AE1251" s="40"/>
      <c r="AR1251" s="231" t="s">
        <v>146</v>
      </c>
      <c r="AT1251" s="231" t="s">
        <v>141</v>
      </c>
      <c r="AU1251" s="231" t="s">
        <v>91</v>
      </c>
      <c r="AY1251" s="19" t="s">
        <v>139</v>
      </c>
      <c r="BE1251" s="232">
        <f>IF(N1251="základní",J1251,0)</f>
        <v>0</v>
      </c>
      <c r="BF1251" s="232">
        <f>IF(N1251="snížená",J1251,0)</f>
        <v>0</v>
      </c>
      <c r="BG1251" s="232">
        <f>IF(N1251="zákl. přenesená",J1251,0)</f>
        <v>0</v>
      </c>
      <c r="BH1251" s="232">
        <f>IF(N1251="sníž. přenesená",J1251,0)</f>
        <v>0</v>
      </c>
      <c r="BI1251" s="232">
        <f>IF(N1251="nulová",J1251,0)</f>
        <v>0</v>
      </c>
      <c r="BJ1251" s="19" t="s">
        <v>89</v>
      </c>
      <c r="BK1251" s="232">
        <f>ROUND(I1251*H1251,2)</f>
        <v>0</v>
      </c>
      <c r="BL1251" s="19" t="s">
        <v>146</v>
      </c>
      <c r="BM1251" s="231" t="s">
        <v>1655</v>
      </c>
    </row>
    <row r="1252" s="13" customFormat="1">
      <c r="A1252" s="13"/>
      <c r="B1252" s="233"/>
      <c r="C1252" s="234"/>
      <c r="D1252" s="235" t="s">
        <v>148</v>
      </c>
      <c r="E1252" s="236" t="s">
        <v>1</v>
      </c>
      <c r="F1252" s="237" t="s">
        <v>1392</v>
      </c>
      <c r="G1252" s="234"/>
      <c r="H1252" s="236" t="s">
        <v>1</v>
      </c>
      <c r="I1252" s="238"/>
      <c r="J1252" s="234"/>
      <c r="K1252" s="234"/>
      <c r="L1252" s="239"/>
      <c r="M1252" s="240"/>
      <c r="N1252" s="241"/>
      <c r="O1252" s="241"/>
      <c r="P1252" s="241"/>
      <c r="Q1252" s="241"/>
      <c r="R1252" s="241"/>
      <c r="S1252" s="241"/>
      <c r="T1252" s="242"/>
      <c r="U1252" s="13"/>
      <c r="V1252" s="13"/>
      <c r="W1252" s="13"/>
      <c r="X1252" s="13"/>
      <c r="Y1252" s="13"/>
      <c r="Z1252" s="13"/>
      <c r="AA1252" s="13"/>
      <c r="AB1252" s="13"/>
      <c r="AC1252" s="13"/>
      <c r="AD1252" s="13"/>
      <c r="AE1252" s="13"/>
      <c r="AT1252" s="243" t="s">
        <v>148</v>
      </c>
      <c r="AU1252" s="243" t="s">
        <v>91</v>
      </c>
      <c r="AV1252" s="13" t="s">
        <v>89</v>
      </c>
      <c r="AW1252" s="13" t="s">
        <v>36</v>
      </c>
      <c r="AX1252" s="13" t="s">
        <v>81</v>
      </c>
      <c r="AY1252" s="243" t="s">
        <v>139</v>
      </c>
    </row>
    <row r="1253" s="14" customFormat="1">
      <c r="A1253" s="14"/>
      <c r="B1253" s="244"/>
      <c r="C1253" s="245"/>
      <c r="D1253" s="235" t="s">
        <v>148</v>
      </c>
      <c r="E1253" s="246" t="s">
        <v>1</v>
      </c>
      <c r="F1253" s="247" t="s">
        <v>1656</v>
      </c>
      <c r="G1253" s="245"/>
      <c r="H1253" s="248">
        <v>1</v>
      </c>
      <c r="I1253" s="249"/>
      <c r="J1253" s="245"/>
      <c r="K1253" s="245"/>
      <c r="L1253" s="250"/>
      <c r="M1253" s="251"/>
      <c r="N1253" s="252"/>
      <c r="O1253" s="252"/>
      <c r="P1253" s="252"/>
      <c r="Q1253" s="252"/>
      <c r="R1253" s="252"/>
      <c r="S1253" s="252"/>
      <c r="T1253" s="253"/>
      <c r="U1253" s="14"/>
      <c r="V1253" s="14"/>
      <c r="W1253" s="14"/>
      <c r="X1253" s="14"/>
      <c r="Y1253" s="14"/>
      <c r="Z1253" s="14"/>
      <c r="AA1253" s="14"/>
      <c r="AB1253" s="14"/>
      <c r="AC1253" s="14"/>
      <c r="AD1253" s="14"/>
      <c r="AE1253" s="14"/>
      <c r="AT1253" s="254" t="s">
        <v>148</v>
      </c>
      <c r="AU1253" s="254" t="s">
        <v>91</v>
      </c>
      <c r="AV1253" s="14" t="s">
        <v>91</v>
      </c>
      <c r="AW1253" s="14" t="s">
        <v>36</v>
      </c>
      <c r="AX1253" s="14" t="s">
        <v>81</v>
      </c>
      <c r="AY1253" s="254" t="s">
        <v>139</v>
      </c>
    </row>
    <row r="1254" s="14" customFormat="1">
      <c r="A1254" s="14"/>
      <c r="B1254" s="244"/>
      <c r="C1254" s="245"/>
      <c r="D1254" s="235" t="s">
        <v>148</v>
      </c>
      <c r="E1254" s="246" t="s">
        <v>1</v>
      </c>
      <c r="F1254" s="247" t="s">
        <v>1657</v>
      </c>
      <c r="G1254" s="245"/>
      <c r="H1254" s="248">
        <v>1</v>
      </c>
      <c r="I1254" s="249"/>
      <c r="J1254" s="245"/>
      <c r="K1254" s="245"/>
      <c r="L1254" s="250"/>
      <c r="M1254" s="251"/>
      <c r="N1254" s="252"/>
      <c r="O1254" s="252"/>
      <c r="P1254" s="252"/>
      <c r="Q1254" s="252"/>
      <c r="R1254" s="252"/>
      <c r="S1254" s="252"/>
      <c r="T1254" s="253"/>
      <c r="U1254" s="14"/>
      <c r="V1254" s="14"/>
      <c r="W1254" s="14"/>
      <c r="X1254" s="14"/>
      <c r="Y1254" s="14"/>
      <c r="Z1254" s="14"/>
      <c r="AA1254" s="14"/>
      <c r="AB1254" s="14"/>
      <c r="AC1254" s="14"/>
      <c r="AD1254" s="14"/>
      <c r="AE1254" s="14"/>
      <c r="AT1254" s="254" t="s">
        <v>148</v>
      </c>
      <c r="AU1254" s="254" t="s">
        <v>91</v>
      </c>
      <c r="AV1254" s="14" t="s">
        <v>91</v>
      </c>
      <c r="AW1254" s="14" t="s">
        <v>36</v>
      </c>
      <c r="AX1254" s="14" t="s">
        <v>81</v>
      </c>
      <c r="AY1254" s="254" t="s">
        <v>139</v>
      </c>
    </row>
    <row r="1255" s="15" customFormat="1">
      <c r="A1255" s="15"/>
      <c r="B1255" s="255"/>
      <c r="C1255" s="256"/>
      <c r="D1255" s="235" t="s">
        <v>148</v>
      </c>
      <c r="E1255" s="257" t="s">
        <v>1</v>
      </c>
      <c r="F1255" s="258" t="s">
        <v>151</v>
      </c>
      <c r="G1255" s="256"/>
      <c r="H1255" s="259">
        <v>2</v>
      </c>
      <c r="I1255" s="260"/>
      <c r="J1255" s="256"/>
      <c r="K1255" s="256"/>
      <c r="L1255" s="261"/>
      <c r="M1255" s="262"/>
      <c r="N1255" s="263"/>
      <c r="O1255" s="263"/>
      <c r="P1255" s="263"/>
      <c r="Q1255" s="263"/>
      <c r="R1255" s="263"/>
      <c r="S1255" s="263"/>
      <c r="T1255" s="264"/>
      <c r="U1255" s="15"/>
      <c r="V1255" s="15"/>
      <c r="W1255" s="15"/>
      <c r="X1255" s="15"/>
      <c r="Y1255" s="15"/>
      <c r="Z1255" s="15"/>
      <c r="AA1255" s="15"/>
      <c r="AB1255" s="15"/>
      <c r="AC1255" s="15"/>
      <c r="AD1255" s="15"/>
      <c r="AE1255" s="15"/>
      <c r="AT1255" s="265" t="s">
        <v>148</v>
      </c>
      <c r="AU1255" s="265" t="s">
        <v>91</v>
      </c>
      <c r="AV1255" s="15" t="s">
        <v>146</v>
      </c>
      <c r="AW1255" s="15" t="s">
        <v>36</v>
      </c>
      <c r="AX1255" s="15" t="s">
        <v>89</v>
      </c>
      <c r="AY1255" s="265" t="s">
        <v>139</v>
      </c>
    </row>
    <row r="1256" s="2" customFormat="1" ht="24.15" customHeight="1">
      <c r="A1256" s="40"/>
      <c r="B1256" s="41"/>
      <c r="C1256" s="281" t="s">
        <v>1658</v>
      </c>
      <c r="D1256" s="281" t="s">
        <v>317</v>
      </c>
      <c r="E1256" s="282" t="s">
        <v>787</v>
      </c>
      <c r="F1256" s="283" t="s">
        <v>788</v>
      </c>
      <c r="G1256" s="284" t="s">
        <v>498</v>
      </c>
      <c r="H1256" s="285">
        <v>2</v>
      </c>
      <c r="I1256" s="286"/>
      <c r="J1256" s="287">
        <f>ROUND(I1256*H1256,2)</f>
        <v>0</v>
      </c>
      <c r="K1256" s="283" t="s">
        <v>145</v>
      </c>
      <c r="L1256" s="288"/>
      <c r="M1256" s="289" t="s">
        <v>1</v>
      </c>
      <c r="N1256" s="290" t="s">
        <v>46</v>
      </c>
      <c r="O1256" s="93"/>
      <c r="P1256" s="229">
        <f>O1256*H1256</f>
        <v>0</v>
      </c>
      <c r="Q1256" s="229">
        <v>0.013299999999999999</v>
      </c>
      <c r="R1256" s="229">
        <f>Q1256*H1256</f>
        <v>0.026599999999999999</v>
      </c>
      <c r="S1256" s="229">
        <v>0</v>
      </c>
      <c r="T1256" s="230">
        <f>S1256*H1256</f>
        <v>0</v>
      </c>
      <c r="U1256" s="40"/>
      <c r="V1256" s="40"/>
      <c r="W1256" s="40"/>
      <c r="X1256" s="40"/>
      <c r="Y1256" s="40"/>
      <c r="Z1256" s="40"/>
      <c r="AA1256" s="40"/>
      <c r="AB1256" s="40"/>
      <c r="AC1256" s="40"/>
      <c r="AD1256" s="40"/>
      <c r="AE1256" s="40"/>
      <c r="AR1256" s="231" t="s">
        <v>200</v>
      </c>
      <c r="AT1256" s="231" t="s">
        <v>317</v>
      </c>
      <c r="AU1256" s="231" t="s">
        <v>91</v>
      </c>
      <c r="AY1256" s="19" t="s">
        <v>139</v>
      </c>
      <c r="BE1256" s="232">
        <f>IF(N1256="základní",J1256,0)</f>
        <v>0</v>
      </c>
      <c r="BF1256" s="232">
        <f>IF(N1256="snížená",J1256,0)</f>
        <v>0</v>
      </c>
      <c r="BG1256" s="232">
        <f>IF(N1256="zákl. přenesená",J1256,0)</f>
        <v>0</v>
      </c>
      <c r="BH1256" s="232">
        <f>IF(N1256="sníž. přenesená",J1256,0)</f>
        <v>0</v>
      </c>
      <c r="BI1256" s="232">
        <f>IF(N1256="nulová",J1256,0)</f>
        <v>0</v>
      </c>
      <c r="BJ1256" s="19" t="s">
        <v>89</v>
      </c>
      <c r="BK1256" s="232">
        <f>ROUND(I1256*H1256,2)</f>
        <v>0</v>
      </c>
      <c r="BL1256" s="19" t="s">
        <v>146</v>
      </c>
      <c r="BM1256" s="231" t="s">
        <v>1659</v>
      </c>
    </row>
    <row r="1257" s="13" customFormat="1">
      <c r="A1257" s="13"/>
      <c r="B1257" s="233"/>
      <c r="C1257" s="234"/>
      <c r="D1257" s="235" t="s">
        <v>148</v>
      </c>
      <c r="E1257" s="236" t="s">
        <v>1</v>
      </c>
      <c r="F1257" s="237" t="s">
        <v>1392</v>
      </c>
      <c r="G1257" s="234"/>
      <c r="H1257" s="236" t="s">
        <v>1</v>
      </c>
      <c r="I1257" s="238"/>
      <c r="J1257" s="234"/>
      <c r="K1257" s="234"/>
      <c r="L1257" s="239"/>
      <c r="M1257" s="240"/>
      <c r="N1257" s="241"/>
      <c r="O1257" s="241"/>
      <c r="P1257" s="241"/>
      <c r="Q1257" s="241"/>
      <c r="R1257" s="241"/>
      <c r="S1257" s="241"/>
      <c r="T1257" s="242"/>
      <c r="U1257" s="13"/>
      <c r="V1257" s="13"/>
      <c r="W1257" s="13"/>
      <c r="X1257" s="13"/>
      <c r="Y1257" s="13"/>
      <c r="Z1257" s="13"/>
      <c r="AA1257" s="13"/>
      <c r="AB1257" s="13"/>
      <c r="AC1257" s="13"/>
      <c r="AD1257" s="13"/>
      <c r="AE1257" s="13"/>
      <c r="AT1257" s="243" t="s">
        <v>148</v>
      </c>
      <c r="AU1257" s="243" t="s">
        <v>91</v>
      </c>
      <c r="AV1257" s="13" t="s">
        <v>89</v>
      </c>
      <c r="AW1257" s="13" t="s">
        <v>36</v>
      </c>
      <c r="AX1257" s="13" t="s">
        <v>81</v>
      </c>
      <c r="AY1257" s="243" t="s">
        <v>139</v>
      </c>
    </row>
    <row r="1258" s="14" customFormat="1">
      <c r="A1258" s="14"/>
      <c r="B1258" s="244"/>
      <c r="C1258" s="245"/>
      <c r="D1258" s="235" t="s">
        <v>148</v>
      </c>
      <c r="E1258" s="246" t="s">
        <v>1</v>
      </c>
      <c r="F1258" s="247" t="s">
        <v>1656</v>
      </c>
      <c r="G1258" s="245"/>
      <c r="H1258" s="248">
        <v>1</v>
      </c>
      <c r="I1258" s="249"/>
      <c r="J1258" s="245"/>
      <c r="K1258" s="245"/>
      <c r="L1258" s="250"/>
      <c r="M1258" s="251"/>
      <c r="N1258" s="252"/>
      <c r="O1258" s="252"/>
      <c r="P1258" s="252"/>
      <c r="Q1258" s="252"/>
      <c r="R1258" s="252"/>
      <c r="S1258" s="252"/>
      <c r="T1258" s="253"/>
      <c r="U1258" s="14"/>
      <c r="V1258" s="14"/>
      <c r="W1258" s="14"/>
      <c r="X1258" s="14"/>
      <c r="Y1258" s="14"/>
      <c r="Z1258" s="14"/>
      <c r="AA1258" s="14"/>
      <c r="AB1258" s="14"/>
      <c r="AC1258" s="14"/>
      <c r="AD1258" s="14"/>
      <c r="AE1258" s="14"/>
      <c r="AT1258" s="254" t="s">
        <v>148</v>
      </c>
      <c r="AU1258" s="254" t="s">
        <v>91</v>
      </c>
      <c r="AV1258" s="14" t="s">
        <v>91</v>
      </c>
      <c r="AW1258" s="14" t="s">
        <v>36</v>
      </c>
      <c r="AX1258" s="14" t="s">
        <v>81</v>
      </c>
      <c r="AY1258" s="254" t="s">
        <v>139</v>
      </c>
    </row>
    <row r="1259" s="14" customFormat="1">
      <c r="A1259" s="14"/>
      <c r="B1259" s="244"/>
      <c r="C1259" s="245"/>
      <c r="D1259" s="235" t="s">
        <v>148</v>
      </c>
      <c r="E1259" s="246" t="s">
        <v>1</v>
      </c>
      <c r="F1259" s="247" t="s">
        <v>1657</v>
      </c>
      <c r="G1259" s="245"/>
      <c r="H1259" s="248">
        <v>1</v>
      </c>
      <c r="I1259" s="249"/>
      <c r="J1259" s="245"/>
      <c r="K1259" s="245"/>
      <c r="L1259" s="250"/>
      <c r="M1259" s="251"/>
      <c r="N1259" s="252"/>
      <c r="O1259" s="252"/>
      <c r="P1259" s="252"/>
      <c r="Q1259" s="252"/>
      <c r="R1259" s="252"/>
      <c r="S1259" s="252"/>
      <c r="T1259" s="253"/>
      <c r="U1259" s="14"/>
      <c r="V1259" s="14"/>
      <c r="W1259" s="14"/>
      <c r="X1259" s="14"/>
      <c r="Y1259" s="14"/>
      <c r="Z1259" s="14"/>
      <c r="AA1259" s="14"/>
      <c r="AB1259" s="14"/>
      <c r="AC1259" s="14"/>
      <c r="AD1259" s="14"/>
      <c r="AE1259" s="14"/>
      <c r="AT1259" s="254" t="s">
        <v>148</v>
      </c>
      <c r="AU1259" s="254" t="s">
        <v>91</v>
      </c>
      <c r="AV1259" s="14" t="s">
        <v>91</v>
      </c>
      <c r="AW1259" s="14" t="s">
        <v>36</v>
      </c>
      <c r="AX1259" s="14" t="s">
        <v>81</v>
      </c>
      <c r="AY1259" s="254" t="s">
        <v>139</v>
      </c>
    </row>
    <row r="1260" s="15" customFormat="1">
      <c r="A1260" s="15"/>
      <c r="B1260" s="255"/>
      <c r="C1260" s="256"/>
      <c r="D1260" s="235" t="s">
        <v>148</v>
      </c>
      <c r="E1260" s="257" t="s">
        <v>1</v>
      </c>
      <c r="F1260" s="258" t="s">
        <v>151</v>
      </c>
      <c r="G1260" s="256"/>
      <c r="H1260" s="259">
        <v>2</v>
      </c>
      <c r="I1260" s="260"/>
      <c r="J1260" s="256"/>
      <c r="K1260" s="256"/>
      <c r="L1260" s="261"/>
      <c r="M1260" s="262"/>
      <c r="N1260" s="263"/>
      <c r="O1260" s="263"/>
      <c r="P1260" s="263"/>
      <c r="Q1260" s="263"/>
      <c r="R1260" s="263"/>
      <c r="S1260" s="263"/>
      <c r="T1260" s="264"/>
      <c r="U1260" s="15"/>
      <c r="V1260" s="15"/>
      <c r="W1260" s="15"/>
      <c r="X1260" s="15"/>
      <c r="Y1260" s="15"/>
      <c r="Z1260" s="15"/>
      <c r="AA1260" s="15"/>
      <c r="AB1260" s="15"/>
      <c r="AC1260" s="15"/>
      <c r="AD1260" s="15"/>
      <c r="AE1260" s="15"/>
      <c r="AT1260" s="265" t="s">
        <v>148</v>
      </c>
      <c r="AU1260" s="265" t="s">
        <v>91</v>
      </c>
      <c r="AV1260" s="15" t="s">
        <v>146</v>
      </c>
      <c r="AW1260" s="15" t="s">
        <v>36</v>
      </c>
      <c r="AX1260" s="15" t="s">
        <v>89</v>
      </c>
      <c r="AY1260" s="265" t="s">
        <v>139</v>
      </c>
    </row>
    <row r="1261" s="2" customFormat="1" ht="16.5" customHeight="1">
      <c r="A1261" s="40"/>
      <c r="B1261" s="41"/>
      <c r="C1261" s="281" t="s">
        <v>1660</v>
      </c>
      <c r="D1261" s="281" t="s">
        <v>317</v>
      </c>
      <c r="E1261" s="282" t="s">
        <v>791</v>
      </c>
      <c r="F1261" s="283" t="s">
        <v>792</v>
      </c>
      <c r="G1261" s="284" t="s">
        <v>498</v>
      </c>
      <c r="H1261" s="285">
        <v>2</v>
      </c>
      <c r="I1261" s="286"/>
      <c r="J1261" s="287">
        <f>ROUND(I1261*H1261,2)</f>
        <v>0</v>
      </c>
      <c r="K1261" s="283" t="s">
        <v>145</v>
      </c>
      <c r="L1261" s="288"/>
      <c r="M1261" s="289" t="s">
        <v>1</v>
      </c>
      <c r="N1261" s="290" t="s">
        <v>46</v>
      </c>
      <c r="O1261" s="93"/>
      <c r="P1261" s="229">
        <f>O1261*H1261</f>
        <v>0</v>
      </c>
      <c r="Q1261" s="229">
        <v>0.00089999999999999998</v>
      </c>
      <c r="R1261" s="229">
        <f>Q1261*H1261</f>
        <v>0.0018</v>
      </c>
      <c r="S1261" s="229">
        <v>0</v>
      </c>
      <c r="T1261" s="230">
        <f>S1261*H1261</f>
        <v>0</v>
      </c>
      <c r="U1261" s="40"/>
      <c r="V1261" s="40"/>
      <c r="W1261" s="40"/>
      <c r="X1261" s="40"/>
      <c r="Y1261" s="40"/>
      <c r="Z1261" s="40"/>
      <c r="AA1261" s="40"/>
      <c r="AB1261" s="40"/>
      <c r="AC1261" s="40"/>
      <c r="AD1261" s="40"/>
      <c r="AE1261" s="40"/>
      <c r="AR1261" s="231" t="s">
        <v>200</v>
      </c>
      <c r="AT1261" s="231" t="s">
        <v>317</v>
      </c>
      <c r="AU1261" s="231" t="s">
        <v>91</v>
      </c>
      <c r="AY1261" s="19" t="s">
        <v>139</v>
      </c>
      <c r="BE1261" s="232">
        <f>IF(N1261="základní",J1261,0)</f>
        <v>0</v>
      </c>
      <c r="BF1261" s="232">
        <f>IF(N1261="snížená",J1261,0)</f>
        <v>0</v>
      </c>
      <c r="BG1261" s="232">
        <f>IF(N1261="zákl. přenesená",J1261,0)</f>
        <v>0</v>
      </c>
      <c r="BH1261" s="232">
        <f>IF(N1261="sníž. přenesená",J1261,0)</f>
        <v>0</v>
      </c>
      <c r="BI1261" s="232">
        <f>IF(N1261="nulová",J1261,0)</f>
        <v>0</v>
      </c>
      <c r="BJ1261" s="19" t="s">
        <v>89</v>
      </c>
      <c r="BK1261" s="232">
        <f>ROUND(I1261*H1261,2)</f>
        <v>0</v>
      </c>
      <c r="BL1261" s="19" t="s">
        <v>146</v>
      </c>
      <c r="BM1261" s="231" t="s">
        <v>1661</v>
      </c>
    </row>
    <row r="1262" s="13" customFormat="1">
      <c r="A1262" s="13"/>
      <c r="B1262" s="233"/>
      <c r="C1262" s="234"/>
      <c r="D1262" s="235" t="s">
        <v>148</v>
      </c>
      <c r="E1262" s="236" t="s">
        <v>1</v>
      </c>
      <c r="F1262" s="237" t="s">
        <v>1392</v>
      </c>
      <c r="G1262" s="234"/>
      <c r="H1262" s="236" t="s">
        <v>1</v>
      </c>
      <c r="I1262" s="238"/>
      <c r="J1262" s="234"/>
      <c r="K1262" s="234"/>
      <c r="L1262" s="239"/>
      <c r="M1262" s="240"/>
      <c r="N1262" s="241"/>
      <c r="O1262" s="241"/>
      <c r="P1262" s="241"/>
      <c r="Q1262" s="241"/>
      <c r="R1262" s="241"/>
      <c r="S1262" s="241"/>
      <c r="T1262" s="242"/>
      <c r="U1262" s="13"/>
      <c r="V1262" s="13"/>
      <c r="W1262" s="13"/>
      <c r="X1262" s="13"/>
      <c r="Y1262" s="13"/>
      <c r="Z1262" s="13"/>
      <c r="AA1262" s="13"/>
      <c r="AB1262" s="13"/>
      <c r="AC1262" s="13"/>
      <c r="AD1262" s="13"/>
      <c r="AE1262" s="13"/>
      <c r="AT1262" s="243" t="s">
        <v>148</v>
      </c>
      <c r="AU1262" s="243" t="s">
        <v>91</v>
      </c>
      <c r="AV1262" s="13" t="s">
        <v>89</v>
      </c>
      <c r="AW1262" s="13" t="s">
        <v>36</v>
      </c>
      <c r="AX1262" s="13" t="s">
        <v>81</v>
      </c>
      <c r="AY1262" s="243" t="s">
        <v>139</v>
      </c>
    </row>
    <row r="1263" s="14" customFormat="1">
      <c r="A1263" s="14"/>
      <c r="B1263" s="244"/>
      <c r="C1263" s="245"/>
      <c r="D1263" s="235" t="s">
        <v>148</v>
      </c>
      <c r="E1263" s="246" t="s">
        <v>1</v>
      </c>
      <c r="F1263" s="247" t="s">
        <v>1656</v>
      </c>
      <c r="G1263" s="245"/>
      <c r="H1263" s="248">
        <v>1</v>
      </c>
      <c r="I1263" s="249"/>
      <c r="J1263" s="245"/>
      <c r="K1263" s="245"/>
      <c r="L1263" s="250"/>
      <c r="M1263" s="251"/>
      <c r="N1263" s="252"/>
      <c r="O1263" s="252"/>
      <c r="P1263" s="252"/>
      <c r="Q1263" s="252"/>
      <c r="R1263" s="252"/>
      <c r="S1263" s="252"/>
      <c r="T1263" s="253"/>
      <c r="U1263" s="14"/>
      <c r="V1263" s="14"/>
      <c r="W1263" s="14"/>
      <c r="X1263" s="14"/>
      <c r="Y1263" s="14"/>
      <c r="Z1263" s="14"/>
      <c r="AA1263" s="14"/>
      <c r="AB1263" s="14"/>
      <c r="AC1263" s="14"/>
      <c r="AD1263" s="14"/>
      <c r="AE1263" s="14"/>
      <c r="AT1263" s="254" t="s">
        <v>148</v>
      </c>
      <c r="AU1263" s="254" t="s">
        <v>91</v>
      </c>
      <c r="AV1263" s="14" t="s">
        <v>91</v>
      </c>
      <c r="AW1263" s="14" t="s">
        <v>36</v>
      </c>
      <c r="AX1263" s="14" t="s">
        <v>81</v>
      </c>
      <c r="AY1263" s="254" t="s">
        <v>139</v>
      </c>
    </row>
    <row r="1264" s="14" customFormat="1">
      <c r="A1264" s="14"/>
      <c r="B1264" s="244"/>
      <c r="C1264" s="245"/>
      <c r="D1264" s="235" t="s">
        <v>148</v>
      </c>
      <c r="E1264" s="246" t="s">
        <v>1</v>
      </c>
      <c r="F1264" s="247" t="s">
        <v>1657</v>
      </c>
      <c r="G1264" s="245"/>
      <c r="H1264" s="248">
        <v>1</v>
      </c>
      <c r="I1264" s="249"/>
      <c r="J1264" s="245"/>
      <c r="K1264" s="245"/>
      <c r="L1264" s="250"/>
      <c r="M1264" s="251"/>
      <c r="N1264" s="252"/>
      <c r="O1264" s="252"/>
      <c r="P1264" s="252"/>
      <c r="Q1264" s="252"/>
      <c r="R1264" s="252"/>
      <c r="S1264" s="252"/>
      <c r="T1264" s="253"/>
      <c r="U1264" s="14"/>
      <c r="V1264" s="14"/>
      <c r="W1264" s="14"/>
      <c r="X1264" s="14"/>
      <c r="Y1264" s="14"/>
      <c r="Z1264" s="14"/>
      <c r="AA1264" s="14"/>
      <c r="AB1264" s="14"/>
      <c r="AC1264" s="14"/>
      <c r="AD1264" s="14"/>
      <c r="AE1264" s="14"/>
      <c r="AT1264" s="254" t="s">
        <v>148</v>
      </c>
      <c r="AU1264" s="254" t="s">
        <v>91</v>
      </c>
      <c r="AV1264" s="14" t="s">
        <v>91</v>
      </c>
      <c r="AW1264" s="14" t="s">
        <v>36</v>
      </c>
      <c r="AX1264" s="14" t="s">
        <v>81</v>
      </c>
      <c r="AY1264" s="254" t="s">
        <v>139</v>
      </c>
    </row>
    <row r="1265" s="15" customFormat="1">
      <c r="A1265" s="15"/>
      <c r="B1265" s="255"/>
      <c r="C1265" s="256"/>
      <c r="D1265" s="235" t="s">
        <v>148</v>
      </c>
      <c r="E1265" s="257" t="s">
        <v>1</v>
      </c>
      <c r="F1265" s="258" t="s">
        <v>151</v>
      </c>
      <c r="G1265" s="256"/>
      <c r="H1265" s="259">
        <v>2</v>
      </c>
      <c r="I1265" s="260"/>
      <c r="J1265" s="256"/>
      <c r="K1265" s="256"/>
      <c r="L1265" s="261"/>
      <c r="M1265" s="262"/>
      <c r="N1265" s="263"/>
      <c r="O1265" s="263"/>
      <c r="P1265" s="263"/>
      <c r="Q1265" s="263"/>
      <c r="R1265" s="263"/>
      <c r="S1265" s="263"/>
      <c r="T1265" s="264"/>
      <c r="U1265" s="15"/>
      <c r="V1265" s="15"/>
      <c r="W1265" s="15"/>
      <c r="X1265" s="15"/>
      <c r="Y1265" s="15"/>
      <c r="Z1265" s="15"/>
      <c r="AA1265" s="15"/>
      <c r="AB1265" s="15"/>
      <c r="AC1265" s="15"/>
      <c r="AD1265" s="15"/>
      <c r="AE1265" s="15"/>
      <c r="AT1265" s="265" t="s">
        <v>148</v>
      </c>
      <c r="AU1265" s="265" t="s">
        <v>91</v>
      </c>
      <c r="AV1265" s="15" t="s">
        <v>146</v>
      </c>
      <c r="AW1265" s="15" t="s">
        <v>36</v>
      </c>
      <c r="AX1265" s="15" t="s">
        <v>89</v>
      </c>
      <c r="AY1265" s="265" t="s">
        <v>139</v>
      </c>
    </row>
    <row r="1266" s="2" customFormat="1" ht="21.75" customHeight="1">
      <c r="A1266" s="40"/>
      <c r="B1266" s="41"/>
      <c r="C1266" s="220" t="s">
        <v>1662</v>
      </c>
      <c r="D1266" s="220" t="s">
        <v>141</v>
      </c>
      <c r="E1266" s="221" t="s">
        <v>1663</v>
      </c>
      <c r="F1266" s="222" t="s">
        <v>1664</v>
      </c>
      <c r="G1266" s="223" t="s">
        <v>498</v>
      </c>
      <c r="H1266" s="224">
        <v>5</v>
      </c>
      <c r="I1266" s="225"/>
      <c r="J1266" s="226">
        <f>ROUND(I1266*H1266,2)</f>
        <v>0</v>
      </c>
      <c r="K1266" s="222" t="s">
        <v>145</v>
      </c>
      <c r="L1266" s="46"/>
      <c r="M1266" s="227" t="s">
        <v>1</v>
      </c>
      <c r="N1266" s="228" t="s">
        <v>46</v>
      </c>
      <c r="O1266" s="93"/>
      <c r="P1266" s="229">
        <f>O1266*H1266</f>
        <v>0</v>
      </c>
      <c r="Q1266" s="229">
        <v>0.0013699999999999999</v>
      </c>
      <c r="R1266" s="229">
        <f>Q1266*H1266</f>
        <v>0.0068499999999999993</v>
      </c>
      <c r="S1266" s="229">
        <v>0</v>
      </c>
      <c r="T1266" s="230">
        <f>S1266*H1266</f>
        <v>0</v>
      </c>
      <c r="U1266" s="40"/>
      <c r="V1266" s="40"/>
      <c r="W1266" s="40"/>
      <c r="X1266" s="40"/>
      <c r="Y1266" s="40"/>
      <c r="Z1266" s="40"/>
      <c r="AA1266" s="40"/>
      <c r="AB1266" s="40"/>
      <c r="AC1266" s="40"/>
      <c r="AD1266" s="40"/>
      <c r="AE1266" s="40"/>
      <c r="AR1266" s="231" t="s">
        <v>146</v>
      </c>
      <c r="AT1266" s="231" t="s">
        <v>141</v>
      </c>
      <c r="AU1266" s="231" t="s">
        <v>91</v>
      </c>
      <c r="AY1266" s="19" t="s">
        <v>139</v>
      </c>
      <c r="BE1266" s="232">
        <f>IF(N1266="základní",J1266,0)</f>
        <v>0</v>
      </c>
      <c r="BF1266" s="232">
        <f>IF(N1266="snížená",J1266,0)</f>
        <v>0</v>
      </c>
      <c r="BG1266" s="232">
        <f>IF(N1266="zákl. přenesená",J1266,0)</f>
        <v>0</v>
      </c>
      <c r="BH1266" s="232">
        <f>IF(N1266="sníž. přenesená",J1266,0)</f>
        <v>0</v>
      </c>
      <c r="BI1266" s="232">
        <f>IF(N1266="nulová",J1266,0)</f>
        <v>0</v>
      </c>
      <c r="BJ1266" s="19" t="s">
        <v>89</v>
      </c>
      <c r="BK1266" s="232">
        <f>ROUND(I1266*H1266,2)</f>
        <v>0</v>
      </c>
      <c r="BL1266" s="19" t="s">
        <v>146</v>
      </c>
      <c r="BM1266" s="231" t="s">
        <v>1665</v>
      </c>
    </row>
    <row r="1267" s="13" customFormat="1">
      <c r="A1267" s="13"/>
      <c r="B1267" s="233"/>
      <c r="C1267" s="234"/>
      <c r="D1267" s="235" t="s">
        <v>148</v>
      </c>
      <c r="E1267" s="236" t="s">
        <v>1</v>
      </c>
      <c r="F1267" s="237" t="s">
        <v>1364</v>
      </c>
      <c r="G1267" s="234"/>
      <c r="H1267" s="236" t="s">
        <v>1</v>
      </c>
      <c r="I1267" s="238"/>
      <c r="J1267" s="234"/>
      <c r="K1267" s="234"/>
      <c r="L1267" s="239"/>
      <c r="M1267" s="240"/>
      <c r="N1267" s="241"/>
      <c r="O1267" s="241"/>
      <c r="P1267" s="241"/>
      <c r="Q1267" s="241"/>
      <c r="R1267" s="241"/>
      <c r="S1267" s="241"/>
      <c r="T1267" s="242"/>
      <c r="U1267" s="13"/>
      <c r="V1267" s="13"/>
      <c r="W1267" s="13"/>
      <c r="X1267" s="13"/>
      <c r="Y1267" s="13"/>
      <c r="Z1267" s="13"/>
      <c r="AA1267" s="13"/>
      <c r="AB1267" s="13"/>
      <c r="AC1267" s="13"/>
      <c r="AD1267" s="13"/>
      <c r="AE1267" s="13"/>
      <c r="AT1267" s="243" t="s">
        <v>148</v>
      </c>
      <c r="AU1267" s="243" t="s">
        <v>91</v>
      </c>
      <c r="AV1267" s="13" t="s">
        <v>89</v>
      </c>
      <c r="AW1267" s="13" t="s">
        <v>36</v>
      </c>
      <c r="AX1267" s="13" t="s">
        <v>81</v>
      </c>
      <c r="AY1267" s="243" t="s">
        <v>139</v>
      </c>
    </row>
    <row r="1268" s="13" customFormat="1">
      <c r="A1268" s="13"/>
      <c r="B1268" s="233"/>
      <c r="C1268" s="234"/>
      <c r="D1268" s="235" t="s">
        <v>148</v>
      </c>
      <c r="E1268" s="236" t="s">
        <v>1</v>
      </c>
      <c r="F1268" s="237" t="s">
        <v>1016</v>
      </c>
      <c r="G1268" s="234"/>
      <c r="H1268" s="236" t="s">
        <v>1</v>
      </c>
      <c r="I1268" s="238"/>
      <c r="J1268" s="234"/>
      <c r="K1268" s="234"/>
      <c r="L1268" s="239"/>
      <c r="M1268" s="240"/>
      <c r="N1268" s="241"/>
      <c r="O1268" s="241"/>
      <c r="P1268" s="241"/>
      <c r="Q1268" s="241"/>
      <c r="R1268" s="241"/>
      <c r="S1268" s="241"/>
      <c r="T1268" s="242"/>
      <c r="U1268" s="13"/>
      <c r="V1268" s="13"/>
      <c r="W1268" s="13"/>
      <c r="X1268" s="13"/>
      <c r="Y1268" s="13"/>
      <c r="Z1268" s="13"/>
      <c r="AA1268" s="13"/>
      <c r="AB1268" s="13"/>
      <c r="AC1268" s="13"/>
      <c r="AD1268" s="13"/>
      <c r="AE1268" s="13"/>
      <c r="AT1268" s="243" t="s">
        <v>148</v>
      </c>
      <c r="AU1268" s="243" t="s">
        <v>91</v>
      </c>
      <c r="AV1268" s="13" t="s">
        <v>89</v>
      </c>
      <c r="AW1268" s="13" t="s">
        <v>36</v>
      </c>
      <c r="AX1268" s="13" t="s">
        <v>81</v>
      </c>
      <c r="AY1268" s="243" t="s">
        <v>139</v>
      </c>
    </row>
    <row r="1269" s="14" customFormat="1">
      <c r="A1269" s="14"/>
      <c r="B1269" s="244"/>
      <c r="C1269" s="245"/>
      <c r="D1269" s="235" t="s">
        <v>148</v>
      </c>
      <c r="E1269" s="246" t="s">
        <v>1</v>
      </c>
      <c r="F1269" s="247" t="s">
        <v>1666</v>
      </c>
      <c r="G1269" s="245"/>
      <c r="H1269" s="248">
        <v>5</v>
      </c>
      <c r="I1269" s="249"/>
      <c r="J1269" s="245"/>
      <c r="K1269" s="245"/>
      <c r="L1269" s="250"/>
      <c r="M1269" s="251"/>
      <c r="N1269" s="252"/>
      <c r="O1269" s="252"/>
      <c r="P1269" s="252"/>
      <c r="Q1269" s="252"/>
      <c r="R1269" s="252"/>
      <c r="S1269" s="252"/>
      <c r="T1269" s="253"/>
      <c r="U1269" s="14"/>
      <c r="V1269" s="14"/>
      <c r="W1269" s="14"/>
      <c r="X1269" s="14"/>
      <c r="Y1269" s="14"/>
      <c r="Z1269" s="14"/>
      <c r="AA1269" s="14"/>
      <c r="AB1269" s="14"/>
      <c r="AC1269" s="14"/>
      <c r="AD1269" s="14"/>
      <c r="AE1269" s="14"/>
      <c r="AT1269" s="254" t="s">
        <v>148</v>
      </c>
      <c r="AU1269" s="254" t="s">
        <v>91</v>
      </c>
      <c r="AV1269" s="14" t="s">
        <v>91</v>
      </c>
      <c r="AW1269" s="14" t="s">
        <v>36</v>
      </c>
      <c r="AX1269" s="14" t="s">
        <v>81</v>
      </c>
      <c r="AY1269" s="254" t="s">
        <v>139</v>
      </c>
    </row>
    <row r="1270" s="15" customFormat="1">
      <c r="A1270" s="15"/>
      <c r="B1270" s="255"/>
      <c r="C1270" s="256"/>
      <c r="D1270" s="235" t="s">
        <v>148</v>
      </c>
      <c r="E1270" s="257" t="s">
        <v>1</v>
      </c>
      <c r="F1270" s="258" t="s">
        <v>151</v>
      </c>
      <c r="G1270" s="256"/>
      <c r="H1270" s="259">
        <v>5</v>
      </c>
      <c r="I1270" s="260"/>
      <c r="J1270" s="256"/>
      <c r="K1270" s="256"/>
      <c r="L1270" s="261"/>
      <c r="M1270" s="262"/>
      <c r="N1270" s="263"/>
      <c r="O1270" s="263"/>
      <c r="P1270" s="263"/>
      <c r="Q1270" s="263"/>
      <c r="R1270" s="263"/>
      <c r="S1270" s="263"/>
      <c r="T1270" s="264"/>
      <c r="U1270" s="15"/>
      <c r="V1270" s="15"/>
      <c r="W1270" s="15"/>
      <c r="X1270" s="15"/>
      <c r="Y1270" s="15"/>
      <c r="Z1270" s="15"/>
      <c r="AA1270" s="15"/>
      <c r="AB1270" s="15"/>
      <c r="AC1270" s="15"/>
      <c r="AD1270" s="15"/>
      <c r="AE1270" s="15"/>
      <c r="AT1270" s="265" t="s">
        <v>148</v>
      </c>
      <c r="AU1270" s="265" t="s">
        <v>91</v>
      </c>
      <c r="AV1270" s="15" t="s">
        <v>146</v>
      </c>
      <c r="AW1270" s="15" t="s">
        <v>36</v>
      </c>
      <c r="AX1270" s="15" t="s">
        <v>89</v>
      </c>
      <c r="AY1270" s="265" t="s">
        <v>139</v>
      </c>
    </row>
    <row r="1271" s="2" customFormat="1" ht="21.75" customHeight="1">
      <c r="A1271" s="40"/>
      <c r="B1271" s="41"/>
      <c r="C1271" s="220" t="s">
        <v>1667</v>
      </c>
      <c r="D1271" s="220" t="s">
        <v>141</v>
      </c>
      <c r="E1271" s="221" t="s">
        <v>1668</v>
      </c>
      <c r="F1271" s="222" t="s">
        <v>1669</v>
      </c>
      <c r="G1271" s="223" t="s">
        <v>498</v>
      </c>
      <c r="H1271" s="224">
        <v>1</v>
      </c>
      <c r="I1271" s="225"/>
      <c r="J1271" s="226">
        <f>ROUND(I1271*H1271,2)</f>
        <v>0</v>
      </c>
      <c r="K1271" s="222" t="s">
        <v>145</v>
      </c>
      <c r="L1271" s="46"/>
      <c r="M1271" s="227" t="s">
        <v>1</v>
      </c>
      <c r="N1271" s="228" t="s">
        <v>46</v>
      </c>
      <c r="O1271" s="93"/>
      <c r="P1271" s="229">
        <f>O1271*H1271</f>
        <v>0</v>
      </c>
      <c r="Q1271" s="229">
        <v>0.012460000000000001</v>
      </c>
      <c r="R1271" s="229">
        <f>Q1271*H1271</f>
        <v>0.012460000000000001</v>
      </c>
      <c r="S1271" s="229">
        <v>0</v>
      </c>
      <c r="T1271" s="230">
        <f>S1271*H1271</f>
        <v>0</v>
      </c>
      <c r="U1271" s="40"/>
      <c r="V1271" s="40"/>
      <c r="W1271" s="40"/>
      <c r="X1271" s="40"/>
      <c r="Y1271" s="40"/>
      <c r="Z1271" s="40"/>
      <c r="AA1271" s="40"/>
      <c r="AB1271" s="40"/>
      <c r="AC1271" s="40"/>
      <c r="AD1271" s="40"/>
      <c r="AE1271" s="40"/>
      <c r="AR1271" s="231" t="s">
        <v>146</v>
      </c>
      <c r="AT1271" s="231" t="s">
        <v>141</v>
      </c>
      <c r="AU1271" s="231" t="s">
        <v>91</v>
      </c>
      <c r="AY1271" s="19" t="s">
        <v>139</v>
      </c>
      <c r="BE1271" s="232">
        <f>IF(N1271="základní",J1271,0)</f>
        <v>0</v>
      </c>
      <c r="BF1271" s="232">
        <f>IF(N1271="snížená",J1271,0)</f>
        <v>0</v>
      </c>
      <c r="BG1271" s="232">
        <f>IF(N1271="zákl. přenesená",J1271,0)</f>
        <v>0</v>
      </c>
      <c r="BH1271" s="232">
        <f>IF(N1271="sníž. přenesená",J1271,0)</f>
        <v>0</v>
      </c>
      <c r="BI1271" s="232">
        <f>IF(N1271="nulová",J1271,0)</f>
        <v>0</v>
      </c>
      <c r="BJ1271" s="19" t="s">
        <v>89</v>
      </c>
      <c r="BK1271" s="232">
        <f>ROUND(I1271*H1271,2)</f>
        <v>0</v>
      </c>
      <c r="BL1271" s="19" t="s">
        <v>146</v>
      </c>
      <c r="BM1271" s="231" t="s">
        <v>1670</v>
      </c>
    </row>
    <row r="1272" s="13" customFormat="1">
      <c r="A1272" s="13"/>
      <c r="B1272" s="233"/>
      <c r="C1272" s="234"/>
      <c r="D1272" s="235" t="s">
        <v>148</v>
      </c>
      <c r="E1272" s="236" t="s">
        <v>1</v>
      </c>
      <c r="F1272" s="237" t="s">
        <v>1364</v>
      </c>
      <c r="G1272" s="234"/>
      <c r="H1272" s="236" t="s">
        <v>1</v>
      </c>
      <c r="I1272" s="238"/>
      <c r="J1272" s="234"/>
      <c r="K1272" s="234"/>
      <c r="L1272" s="239"/>
      <c r="M1272" s="240"/>
      <c r="N1272" s="241"/>
      <c r="O1272" s="241"/>
      <c r="P1272" s="241"/>
      <c r="Q1272" s="241"/>
      <c r="R1272" s="241"/>
      <c r="S1272" s="241"/>
      <c r="T1272" s="242"/>
      <c r="U1272" s="13"/>
      <c r="V1272" s="13"/>
      <c r="W1272" s="13"/>
      <c r="X1272" s="13"/>
      <c r="Y1272" s="13"/>
      <c r="Z1272" s="13"/>
      <c r="AA1272" s="13"/>
      <c r="AB1272" s="13"/>
      <c r="AC1272" s="13"/>
      <c r="AD1272" s="13"/>
      <c r="AE1272" s="13"/>
      <c r="AT1272" s="243" t="s">
        <v>148</v>
      </c>
      <c r="AU1272" s="243" t="s">
        <v>91</v>
      </c>
      <c r="AV1272" s="13" t="s">
        <v>89</v>
      </c>
      <c r="AW1272" s="13" t="s">
        <v>36</v>
      </c>
      <c r="AX1272" s="13" t="s">
        <v>81</v>
      </c>
      <c r="AY1272" s="243" t="s">
        <v>139</v>
      </c>
    </row>
    <row r="1273" s="13" customFormat="1">
      <c r="A1273" s="13"/>
      <c r="B1273" s="233"/>
      <c r="C1273" s="234"/>
      <c r="D1273" s="235" t="s">
        <v>148</v>
      </c>
      <c r="E1273" s="236" t="s">
        <v>1</v>
      </c>
      <c r="F1273" s="237" t="s">
        <v>1016</v>
      </c>
      <c r="G1273" s="234"/>
      <c r="H1273" s="236" t="s">
        <v>1</v>
      </c>
      <c r="I1273" s="238"/>
      <c r="J1273" s="234"/>
      <c r="K1273" s="234"/>
      <c r="L1273" s="239"/>
      <c r="M1273" s="240"/>
      <c r="N1273" s="241"/>
      <c r="O1273" s="241"/>
      <c r="P1273" s="241"/>
      <c r="Q1273" s="241"/>
      <c r="R1273" s="241"/>
      <c r="S1273" s="241"/>
      <c r="T1273" s="242"/>
      <c r="U1273" s="13"/>
      <c r="V1273" s="13"/>
      <c r="W1273" s="13"/>
      <c r="X1273" s="13"/>
      <c r="Y1273" s="13"/>
      <c r="Z1273" s="13"/>
      <c r="AA1273" s="13"/>
      <c r="AB1273" s="13"/>
      <c r="AC1273" s="13"/>
      <c r="AD1273" s="13"/>
      <c r="AE1273" s="13"/>
      <c r="AT1273" s="243" t="s">
        <v>148</v>
      </c>
      <c r="AU1273" s="243" t="s">
        <v>91</v>
      </c>
      <c r="AV1273" s="13" t="s">
        <v>89</v>
      </c>
      <c r="AW1273" s="13" t="s">
        <v>36</v>
      </c>
      <c r="AX1273" s="13" t="s">
        <v>81</v>
      </c>
      <c r="AY1273" s="243" t="s">
        <v>139</v>
      </c>
    </row>
    <row r="1274" s="14" customFormat="1">
      <c r="A1274" s="14"/>
      <c r="B1274" s="244"/>
      <c r="C1274" s="245"/>
      <c r="D1274" s="235" t="s">
        <v>148</v>
      </c>
      <c r="E1274" s="246" t="s">
        <v>1</v>
      </c>
      <c r="F1274" s="247" t="s">
        <v>1671</v>
      </c>
      <c r="G1274" s="245"/>
      <c r="H1274" s="248">
        <v>1</v>
      </c>
      <c r="I1274" s="249"/>
      <c r="J1274" s="245"/>
      <c r="K1274" s="245"/>
      <c r="L1274" s="250"/>
      <c r="M1274" s="251"/>
      <c r="N1274" s="252"/>
      <c r="O1274" s="252"/>
      <c r="P1274" s="252"/>
      <c r="Q1274" s="252"/>
      <c r="R1274" s="252"/>
      <c r="S1274" s="252"/>
      <c r="T1274" s="253"/>
      <c r="U1274" s="14"/>
      <c r="V1274" s="14"/>
      <c r="W1274" s="14"/>
      <c r="X1274" s="14"/>
      <c r="Y1274" s="14"/>
      <c r="Z1274" s="14"/>
      <c r="AA1274" s="14"/>
      <c r="AB1274" s="14"/>
      <c r="AC1274" s="14"/>
      <c r="AD1274" s="14"/>
      <c r="AE1274" s="14"/>
      <c r="AT1274" s="254" t="s">
        <v>148</v>
      </c>
      <c r="AU1274" s="254" t="s">
        <v>91</v>
      </c>
      <c r="AV1274" s="14" t="s">
        <v>91</v>
      </c>
      <c r="AW1274" s="14" t="s">
        <v>36</v>
      </c>
      <c r="AX1274" s="14" t="s">
        <v>81</v>
      </c>
      <c r="AY1274" s="254" t="s">
        <v>139</v>
      </c>
    </row>
    <row r="1275" s="15" customFormat="1">
      <c r="A1275" s="15"/>
      <c r="B1275" s="255"/>
      <c r="C1275" s="256"/>
      <c r="D1275" s="235" t="s">
        <v>148</v>
      </c>
      <c r="E1275" s="257" t="s">
        <v>1</v>
      </c>
      <c r="F1275" s="258" t="s">
        <v>151</v>
      </c>
      <c r="G1275" s="256"/>
      <c r="H1275" s="259">
        <v>1</v>
      </c>
      <c r="I1275" s="260"/>
      <c r="J1275" s="256"/>
      <c r="K1275" s="256"/>
      <c r="L1275" s="261"/>
      <c r="M1275" s="262"/>
      <c r="N1275" s="263"/>
      <c r="O1275" s="263"/>
      <c r="P1275" s="263"/>
      <c r="Q1275" s="263"/>
      <c r="R1275" s="263"/>
      <c r="S1275" s="263"/>
      <c r="T1275" s="264"/>
      <c r="U1275" s="15"/>
      <c r="V1275" s="15"/>
      <c r="W1275" s="15"/>
      <c r="X1275" s="15"/>
      <c r="Y1275" s="15"/>
      <c r="Z1275" s="15"/>
      <c r="AA1275" s="15"/>
      <c r="AB1275" s="15"/>
      <c r="AC1275" s="15"/>
      <c r="AD1275" s="15"/>
      <c r="AE1275" s="15"/>
      <c r="AT1275" s="265" t="s">
        <v>148</v>
      </c>
      <c r="AU1275" s="265" t="s">
        <v>91</v>
      </c>
      <c r="AV1275" s="15" t="s">
        <v>146</v>
      </c>
      <c r="AW1275" s="15" t="s">
        <v>36</v>
      </c>
      <c r="AX1275" s="15" t="s">
        <v>89</v>
      </c>
      <c r="AY1275" s="265" t="s">
        <v>139</v>
      </c>
    </row>
    <row r="1276" s="2" customFormat="1" ht="16.5" customHeight="1">
      <c r="A1276" s="40"/>
      <c r="B1276" s="41"/>
      <c r="C1276" s="220" t="s">
        <v>1672</v>
      </c>
      <c r="D1276" s="220" t="s">
        <v>141</v>
      </c>
      <c r="E1276" s="221" t="s">
        <v>807</v>
      </c>
      <c r="F1276" s="222" t="s">
        <v>808</v>
      </c>
      <c r="G1276" s="223" t="s">
        <v>498</v>
      </c>
      <c r="H1276" s="224">
        <v>5</v>
      </c>
      <c r="I1276" s="225"/>
      <c r="J1276" s="226">
        <f>ROUND(I1276*H1276,2)</f>
        <v>0</v>
      </c>
      <c r="K1276" s="222" t="s">
        <v>145</v>
      </c>
      <c r="L1276" s="46"/>
      <c r="M1276" s="227" t="s">
        <v>1</v>
      </c>
      <c r="N1276" s="228" t="s">
        <v>46</v>
      </c>
      <c r="O1276" s="93"/>
      <c r="P1276" s="229">
        <f>O1276*H1276</f>
        <v>0</v>
      </c>
      <c r="Q1276" s="229">
        <v>0.00033</v>
      </c>
      <c r="R1276" s="229">
        <f>Q1276*H1276</f>
        <v>0.00165</v>
      </c>
      <c r="S1276" s="229">
        <v>0</v>
      </c>
      <c r="T1276" s="230">
        <f>S1276*H1276</f>
        <v>0</v>
      </c>
      <c r="U1276" s="40"/>
      <c r="V1276" s="40"/>
      <c r="W1276" s="40"/>
      <c r="X1276" s="40"/>
      <c r="Y1276" s="40"/>
      <c r="Z1276" s="40"/>
      <c r="AA1276" s="40"/>
      <c r="AB1276" s="40"/>
      <c r="AC1276" s="40"/>
      <c r="AD1276" s="40"/>
      <c r="AE1276" s="40"/>
      <c r="AR1276" s="231" t="s">
        <v>146</v>
      </c>
      <c r="AT1276" s="231" t="s">
        <v>141</v>
      </c>
      <c r="AU1276" s="231" t="s">
        <v>91</v>
      </c>
      <c r="AY1276" s="19" t="s">
        <v>139</v>
      </c>
      <c r="BE1276" s="232">
        <f>IF(N1276="základní",J1276,0)</f>
        <v>0</v>
      </c>
      <c r="BF1276" s="232">
        <f>IF(N1276="snížená",J1276,0)</f>
        <v>0</v>
      </c>
      <c r="BG1276" s="232">
        <f>IF(N1276="zákl. přenesená",J1276,0)</f>
        <v>0</v>
      </c>
      <c r="BH1276" s="232">
        <f>IF(N1276="sníž. přenesená",J1276,0)</f>
        <v>0</v>
      </c>
      <c r="BI1276" s="232">
        <f>IF(N1276="nulová",J1276,0)</f>
        <v>0</v>
      </c>
      <c r="BJ1276" s="19" t="s">
        <v>89</v>
      </c>
      <c r="BK1276" s="232">
        <f>ROUND(I1276*H1276,2)</f>
        <v>0</v>
      </c>
      <c r="BL1276" s="19" t="s">
        <v>146</v>
      </c>
      <c r="BM1276" s="231" t="s">
        <v>1673</v>
      </c>
    </row>
    <row r="1277" s="13" customFormat="1">
      <c r="A1277" s="13"/>
      <c r="B1277" s="233"/>
      <c r="C1277" s="234"/>
      <c r="D1277" s="235" t="s">
        <v>148</v>
      </c>
      <c r="E1277" s="236" t="s">
        <v>1</v>
      </c>
      <c r="F1277" s="237" t="s">
        <v>810</v>
      </c>
      <c r="G1277" s="234"/>
      <c r="H1277" s="236" t="s">
        <v>1</v>
      </c>
      <c r="I1277" s="238"/>
      <c r="J1277" s="234"/>
      <c r="K1277" s="234"/>
      <c r="L1277" s="239"/>
      <c r="M1277" s="240"/>
      <c r="N1277" s="241"/>
      <c r="O1277" s="241"/>
      <c r="P1277" s="241"/>
      <c r="Q1277" s="241"/>
      <c r="R1277" s="241"/>
      <c r="S1277" s="241"/>
      <c r="T1277" s="242"/>
      <c r="U1277" s="13"/>
      <c r="V1277" s="13"/>
      <c r="W1277" s="13"/>
      <c r="X1277" s="13"/>
      <c r="Y1277" s="13"/>
      <c r="Z1277" s="13"/>
      <c r="AA1277" s="13"/>
      <c r="AB1277" s="13"/>
      <c r="AC1277" s="13"/>
      <c r="AD1277" s="13"/>
      <c r="AE1277" s="13"/>
      <c r="AT1277" s="243" t="s">
        <v>148</v>
      </c>
      <c r="AU1277" s="243" t="s">
        <v>91</v>
      </c>
      <c r="AV1277" s="13" t="s">
        <v>89</v>
      </c>
      <c r="AW1277" s="13" t="s">
        <v>36</v>
      </c>
      <c r="AX1277" s="13" t="s">
        <v>81</v>
      </c>
      <c r="AY1277" s="243" t="s">
        <v>139</v>
      </c>
    </row>
    <row r="1278" s="13" customFormat="1">
      <c r="A1278" s="13"/>
      <c r="B1278" s="233"/>
      <c r="C1278" s="234"/>
      <c r="D1278" s="235" t="s">
        <v>148</v>
      </c>
      <c r="E1278" s="236" t="s">
        <v>1</v>
      </c>
      <c r="F1278" s="237" t="s">
        <v>811</v>
      </c>
      <c r="G1278" s="234"/>
      <c r="H1278" s="236" t="s">
        <v>1</v>
      </c>
      <c r="I1278" s="238"/>
      <c r="J1278" s="234"/>
      <c r="K1278" s="234"/>
      <c r="L1278" s="239"/>
      <c r="M1278" s="240"/>
      <c r="N1278" s="241"/>
      <c r="O1278" s="241"/>
      <c r="P1278" s="241"/>
      <c r="Q1278" s="241"/>
      <c r="R1278" s="241"/>
      <c r="S1278" s="241"/>
      <c r="T1278" s="242"/>
      <c r="U1278" s="13"/>
      <c r="V1278" s="13"/>
      <c r="W1278" s="13"/>
      <c r="X1278" s="13"/>
      <c r="Y1278" s="13"/>
      <c r="Z1278" s="13"/>
      <c r="AA1278" s="13"/>
      <c r="AB1278" s="13"/>
      <c r="AC1278" s="13"/>
      <c r="AD1278" s="13"/>
      <c r="AE1278" s="13"/>
      <c r="AT1278" s="243" t="s">
        <v>148</v>
      </c>
      <c r="AU1278" s="243" t="s">
        <v>91</v>
      </c>
      <c r="AV1278" s="13" t="s">
        <v>89</v>
      </c>
      <c r="AW1278" s="13" t="s">
        <v>36</v>
      </c>
      <c r="AX1278" s="13" t="s">
        <v>81</v>
      </c>
      <c r="AY1278" s="243" t="s">
        <v>139</v>
      </c>
    </row>
    <row r="1279" s="13" customFormat="1">
      <c r="A1279" s="13"/>
      <c r="B1279" s="233"/>
      <c r="C1279" s="234"/>
      <c r="D1279" s="235" t="s">
        <v>148</v>
      </c>
      <c r="E1279" s="236" t="s">
        <v>1</v>
      </c>
      <c r="F1279" s="237" t="s">
        <v>812</v>
      </c>
      <c r="G1279" s="234"/>
      <c r="H1279" s="236" t="s">
        <v>1</v>
      </c>
      <c r="I1279" s="238"/>
      <c r="J1279" s="234"/>
      <c r="K1279" s="234"/>
      <c r="L1279" s="239"/>
      <c r="M1279" s="240"/>
      <c r="N1279" s="241"/>
      <c r="O1279" s="241"/>
      <c r="P1279" s="241"/>
      <c r="Q1279" s="241"/>
      <c r="R1279" s="241"/>
      <c r="S1279" s="241"/>
      <c r="T1279" s="242"/>
      <c r="U1279" s="13"/>
      <c r="V1279" s="13"/>
      <c r="W1279" s="13"/>
      <c r="X1279" s="13"/>
      <c r="Y1279" s="13"/>
      <c r="Z1279" s="13"/>
      <c r="AA1279" s="13"/>
      <c r="AB1279" s="13"/>
      <c r="AC1279" s="13"/>
      <c r="AD1279" s="13"/>
      <c r="AE1279" s="13"/>
      <c r="AT1279" s="243" t="s">
        <v>148</v>
      </c>
      <c r="AU1279" s="243" t="s">
        <v>91</v>
      </c>
      <c r="AV1279" s="13" t="s">
        <v>89</v>
      </c>
      <c r="AW1279" s="13" t="s">
        <v>36</v>
      </c>
      <c r="AX1279" s="13" t="s">
        <v>81</v>
      </c>
      <c r="AY1279" s="243" t="s">
        <v>139</v>
      </c>
    </row>
    <row r="1280" s="13" customFormat="1">
      <c r="A1280" s="13"/>
      <c r="B1280" s="233"/>
      <c r="C1280" s="234"/>
      <c r="D1280" s="235" t="s">
        <v>148</v>
      </c>
      <c r="E1280" s="236" t="s">
        <v>1</v>
      </c>
      <c r="F1280" s="237" t="s">
        <v>1674</v>
      </c>
      <c r="G1280" s="234"/>
      <c r="H1280" s="236" t="s">
        <v>1</v>
      </c>
      <c r="I1280" s="238"/>
      <c r="J1280" s="234"/>
      <c r="K1280" s="234"/>
      <c r="L1280" s="239"/>
      <c r="M1280" s="240"/>
      <c r="N1280" s="241"/>
      <c r="O1280" s="241"/>
      <c r="P1280" s="241"/>
      <c r="Q1280" s="241"/>
      <c r="R1280" s="241"/>
      <c r="S1280" s="241"/>
      <c r="T1280" s="242"/>
      <c r="U1280" s="13"/>
      <c r="V1280" s="13"/>
      <c r="W1280" s="13"/>
      <c r="X1280" s="13"/>
      <c r="Y1280" s="13"/>
      <c r="Z1280" s="13"/>
      <c r="AA1280" s="13"/>
      <c r="AB1280" s="13"/>
      <c r="AC1280" s="13"/>
      <c r="AD1280" s="13"/>
      <c r="AE1280" s="13"/>
      <c r="AT1280" s="243" t="s">
        <v>148</v>
      </c>
      <c r="AU1280" s="243" t="s">
        <v>91</v>
      </c>
      <c r="AV1280" s="13" t="s">
        <v>89</v>
      </c>
      <c r="AW1280" s="13" t="s">
        <v>36</v>
      </c>
      <c r="AX1280" s="13" t="s">
        <v>81</v>
      </c>
      <c r="AY1280" s="243" t="s">
        <v>139</v>
      </c>
    </row>
    <row r="1281" s="14" customFormat="1">
      <c r="A1281" s="14"/>
      <c r="B1281" s="244"/>
      <c r="C1281" s="245"/>
      <c r="D1281" s="235" t="s">
        <v>148</v>
      </c>
      <c r="E1281" s="246" t="s">
        <v>1</v>
      </c>
      <c r="F1281" s="247" t="s">
        <v>1675</v>
      </c>
      <c r="G1281" s="245"/>
      <c r="H1281" s="248">
        <v>9</v>
      </c>
      <c r="I1281" s="249"/>
      <c r="J1281" s="245"/>
      <c r="K1281" s="245"/>
      <c r="L1281" s="250"/>
      <c r="M1281" s="251"/>
      <c r="N1281" s="252"/>
      <c r="O1281" s="252"/>
      <c r="P1281" s="252"/>
      <c r="Q1281" s="252"/>
      <c r="R1281" s="252"/>
      <c r="S1281" s="252"/>
      <c r="T1281" s="253"/>
      <c r="U1281" s="14"/>
      <c r="V1281" s="14"/>
      <c r="W1281" s="14"/>
      <c r="X1281" s="14"/>
      <c r="Y1281" s="14"/>
      <c r="Z1281" s="14"/>
      <c r="AA1281" s="14"/>
      <c r="AB1281" s="14"/>
      <c r="AC1281" s="14"/>
      <c r="AD1281" s="14"/>
      <c r="AE1281" s="14"/>
      <c r="AT1281" s="254" t="s">
        <v>148</v>
      </c>
      <c r="AU1281" s="254" t="s">
        <v>91</v>
      </c>
      <c r="AV1281" s="14" t="s">
        <v>91</v>
      </c>
      <c r="AW1281" s="14" t="s">
        <v>36</v>
      </c>
      <c r="AX1281" s="14" t="s">
        <v>81</v>
      </c>
      <c r="AY1281" s="254" t="s">
        <v>139</v>
      </c>
    </row>
    <row r="1282" s="16" customFormat="1">
      <c r="A1282" s="16"/>
      <c r="B1282" s="266"/>
      <c r="C1282" s="267"/>
      <c r="D1282" s="235" t="s">
        <v>148</v>
      </c>
      <c r="E1282" s="268" t="s">
        <v>1</v>
      </c>
      <c r="F1282" s="269" t="s">
        <v>253</v>
      </c>
      <c r="G1282" s="267"/>
      <c r="H1282" s="270">
        <v>9</v>
      </c>
      <c r="I1282" s="271"/>
      <c r="J1282" s="267"/>
      <c r="K1282" s="267"/>
      <c r="L1282" s="272"/>
      <c r="M1282" s="273"/>
      <c r="N1282" s="274"/>
      <c r="O1282" s="274"/>
      <c r="P1282" s="274"/>
      <c r="Q1282" s="274"/>
      <c r="R1282" s="274"/>
      <c r="S1282" s="274"/>
      <c r="T1282" s="275"/>
      <c r="U1282" s="16"/>
      <c r="V1282" s="16"/>
      <c r="W1282" s="16"/>
      <c r="X1282" s="16"/>
      <c r="Y1282" s="16"/>
      <c r="Z1282" s="16"/>
      <c r="AA1282" s="16"/>
      <c r="AB1282" s="16"/>
      <c r="AC1282" s="16"/>
      <c r="AD1282" s="16"/>
      <c r="AE1282" s="16"/>
      <c r="AT1282" s="276" t="s">
        <v>148</v>
      </c>
      <c r="AU1282" s="276" t="s">
        <v>91</v>
      </c>
      <c r="AV1282" s="16" t="s">
        <v>157</v>
      </c>
      <c r="AW1282" s="16" t="s">
        <v>36</v>
      </c>
      <c r="AX1282" s="16" t="s">
        <v>81</v>
      </c>
      <c r="AY1282" s="276" t="s">
        <v>139</v>
      </c>
    </row>
    <row r="1283" s="13" customFormat="1">
      <c r="A1283" s="13"/>
      <c r="B1283" s="233"/>
      <c r="C1283" s="234"/>
      <c r="D1283" s="235" t="s">
        <v>148</v>
      </c>
      <c r="E1283" s="236" t="s">
        <v>1</v>
      </c>
      <c r="F1283" s="237" t="s">
        <v>817</v>
      </c>
      <c r="G1283" s="234"/>
      <c r="H1283" s="236" t="s">
        <v>1</v>
      </c>
      <c r="I1283" s="238"/>
      <c r="J1283" s="234"/>
      <c r="K1283" s="234"/>
      <c r="L1283" s="239"/>
      <c r="M1283" s="240"/>
      <c r="N1283" s="241"/>
      <c r="O1283" s="241"/>
      <c r="P1283" s="241"/>
      <c r="Q1283" s="241"/>
      <c r="R1283" s="241"/>
      <c r="S1283" s="241"/>
      <c r="T1283" s="242"/>
      <c r="U1283" s="13"/>
      <c r="V1283" s="13"/>
      <c r="W1283" s="13"/>
      <c r="X1283" s="13"/>
      <c r="Y1283" s="13"/>
      <c r="Z1283" s="13"/>
      <c r="AA1283" s="13"/>
      <c r="AB1283" s="13"/>
      <c r="AC1283" s="13"/>
      <c r="AD1283" s="13"/>
      <c r="AE1283" s="13"/>
      <c r="AT1283" s="243" t="s">
        <v>148</v>
      </c>
      <c r="AU1283" s="243" t="s">
        <v>91</v>
      </c>
      <c r="AV1283" s="13" t="s">
        <v>89</v>
      </c>
      <c r="AW1283" s="13" t="s">
        <v>36</v>
      </c>
      <c r="AX1283" s="13" t="s">
        <v>81</v>
      </c>
      <c r="AY1283" s="243" t="s">
        <v>139</v>
      </c>
    </row>
    <row r="1284" s="14" customFormat="1">
      <c r="A1284" s="14"/>
      <c r="B1284" s="244"/>
      <c r="C1284" s="245"/>
      <c r="D1284" s="235" t="s">
        <v>148</v>
      </c>
      <c r="E1284" s="246" t="s">
        <v>1</v>
      </c>
      <c r="F1284" s="247" t="s">
        <v>1676</v>
      </c>
      <c r="G1284" s="245"/>
      <c r="H1284" s="248">
        <v>5</v>
      </c>
      <c r="I1284" s="249"/>
      <c r="J1284" s="245"/>
      <c r="K1284" s="245"/>
      <c r="L1284" s="250"/>
      <c r="M1284" s="251"/>
      <c r="N1284" s="252"/>
      <c r="O1284" s="252"/>
      <c r="P1284" s="252"/>
      <c r="Q1284" s="252"/>
      <c r="R1284" s="252"/>
      <c r="S1284" s="252"/>
      <c r="T1284" s="253"/>
      <c r="U1284" s="14"/>
      <c r="V1284" s="14"/>
      <c r="W1284" s="14"/>
      <c r="X1284" s="14"/>
      <c r="Y1284" s="14"/>
      <c r="Z1284" s="14"/>
      <c r="AA1284" s="14"/>
      <c r="AB1284" s="14"/>
      <c r="AC1284" s="14"/>
      <c r="AD1284" s="14"/>
      <c r="AE1284" s="14"/>
      <c r="AT1284" s="254" t="s">
        <v>148</v>
      </c>
      <c r="AU1284" s="254" t="s">
        <v>91</v>
      </c>
      <c r="AV1284" s="14" t="s">
        <v>91</v>
      </c>
      <c r="AW1284" s="14" t="s">
        <v>36</v>
      </c>
      <c r="AX1284" s="14" t="s">
        <v>81</v>
      </c>
      <c r="AY1284" s="254" t="s">
        <v>139</v>
      </c>
    </row>
    <row r="1285" s="16" customFormat="1">
      <c r="A1285" s="16"/>
      <c r="B1285" s="266"/>
      <c r="C1285" s="267"/>
      <c r="D1285" s="235" t="s">
        <v>148</v>
      </c>
      <c r="E1285" s="268" t="s">
        <v>1</v>
      </c>
      <c r="F1285" s="269" t="s">
        <v>253</v>
      </c>
      <c r="G1285" s="267"/>
      <c r="H1285" s="270">
        <v>5</v>
      </c>
      <c r="I1285" s="271"/>
      <c r="J1285" s="267"/>
      <c r="K1285" s="267"/>
      <c r="L1285" s="272"/>
      <c r="M1285" s="273"/>
      <c r="N1285" s="274"/>
      <c r="O1285" s="274"/>
      <c r="P1285" s="274"/>
      <c r="Q1285" s="274"/>
      <c r="R1285" s="274"/>
      <c r="S1285" s="274"/>
      <c r="T1285" s="275"/>
      <c r="U1285" s="16"/>
      <c r="V1285" s="16"/>
      <c r="W1285" s="16"/>
      <c r="X1285" s="16"/>
      <c r="Y1285" s="16"/>
      <c r="Z1285" s="16"/>
      <c r="AA1285" s="16"/>
      <c r="AB1285" s="16"/>
      <c r="AC1285" s="16"/>
      <c r="AD1285" s="16"/>
      <c r="AE1285" s="16"/>
      <c r="AT1285" s="276" t="s">
        <v>148</v>
      </c>
      <c r="AU1285" s="276" t="s">
        <v>91</v>
      </c>
      <c r="AV1285" s="16" t="s">
        <v>157</v>
      </c>
      <c r="AW1285" s="16" t="s">
        <v>36</v>
      </c>
      <c r="AX1285" s="16" t="s">
        <v>89</v>
      </c>
      <c r="AY1285" s="276" t="s">
        <v>139</v>
      </c>
    </row>
    <row r="1286" s="2" customFormat="1" ht="24.15" customHeight="1">
      <c r="A1286" s="40"/>
      <c r="B1286" s="41"/>
      <c r="C1286" s="220" t="s">
        <v>1677</v>
      </c>
      <c r="D1286" s="220" t="s">
        <v>141</v>
      </c>
      <c r="E1286" s="221" t="s">
        <v>820</v>
      </c>
      <c r="F1286" s="222" t="s">
        <v>821</v>
      </c>
      <c r="G1286" s="223" t="s">
        <v>498</v>
      </c>
      <c r="H1286" s="224">
        <v>4</v>
      </c>
      <c r="I1286" s="225"/>
      <c r="J1286" s="226">
        <f>ROUND(I1286*H1286,2)</f>
        <v>0</v>
      </c>
      <c r="K1286" s="222" t="s">
        <v>145</v>
      </c>
      <c r="L1286" s="46"/>
      <c r="M1286" s="227" t="s">
        <v>1</v>
      </c>
      <c r="N1286" s="228" t="s">
        <v>46</v>
      </c>
      <c r="O1286" s="93"/>
      <c r="P1286" s="229">
        <f>O1286*H1286</f>
        <v>0</v>
      </c>
      <c r="Q1286" s="229">
        <v>0.00016000000000000001</v>
      </c>
      <c r="R1286" s="229">
        <f>Q1286*H1286</f>
        <v>0.00064000000000000005</v>
      </c>
      <c r="S1286" s="229">
        <v>0</v>
      </c>
      <c r="T1286" s="230">
        <f>S1286*H1286</f>
        <v>0</v>
      </c>
      <c r="U1286" s="40"/>
      <c r="V1286" s="40"/>
      <c r="W1286" s="40"/>
      <c r="X1286" s="40"/>
      <c r="Y1286" s="40"/>
      <c r="Z1286" s="40"/>
      <c r="AA1286" s="40"/>
      <c r="AB1286" s="40"/>
      <c r="AC1286" s="40"/>
      <c r="AD1286" s="40"/>
      <c r="AE1286" s="40"/>
      <c r="AR1286" s="231" t="s">
        <v>146</v>
      </c>
      <c r="AT1286" s="231" t="s">
        <v>141</v>
      </c>
      <c r="AU1286" s="231" t="s">
        <v>91</v>
      </c>
      <c r="AY1286" s="19" t="s">
        <v>139</v>
      </c>
      <c r="BE1286" s="232">
        <f>IF(N1286="základní",J1286,0)</f>
        <v>0</v>
      </c>
      <c r="BF1286" s="232">
        <f>IF(N1286="snížená",J1286,0)</f>
        <v>0</v>
      </c>
      <c r="BG1286" s="232">
        <f>IF(N1286="zákl. přenesená",J1286,0)</f>
        <v>0</v>
      </c>
      <c r="BH1286" s="232">
        <f>IF(N1286="sníž. přenesená",J1286,0)</f>
        <v>0</v>
      </c>
      <c r="BI1286" s="232">
        <f>IF(N1286="nulová",J1286,0)</f>
        <v>0</v>
      </c>
      <c r="BJ1286" s="19" t="s">
        <v>89</v>
      </c>
      <c r="BK1286" s="232">
        <f>ROUND(I1286*H1286,2)</f>
        <v>0</v>
      </c>
      <c r="BL1286" s="19" t="s">
        <v>146</v>
      </c>
      <c r="BM1286" s="231" t="s">
        <v>1678</v>
      </c>
    </row>
    <row r="1287" s="13" customFormat="1">
      <c r="A1287" s="13"/>
      <c r="B1287" s="233"/>
      <c r="C1287" s="234"/>
      <c r="D1287" s="235" t="s">
        <v>148</v>
      </c>
      <c r="E1287" s="236" t="s">
        <v>1</v>
      </c>
      <c r="F1287" s="237" t="s">
        <v>810</v>
      </c>
      <c r="G1287" s="234"/>
      <c r="H1287" s="236" t="s">
        <v>1</v>
      </c>
      <c r="I1287" s="238"/>
      <c r="J1287" s="234"/>
      <c r="K1287" s="234"/>
      <c r="L1287" s="239"/>
      <c r="M1287" s="240"/>
      <c r="N1287" s="241"/>
      <c r="O1287" s="241"/>
      <c r="P1287" s="241"/>
      <c r="Q1287" s="241"/>
      <c r="R1287" s="241"/>
      <c r="S1287" s="241"/>
      <c r="T1287" s="242"/>
      <c r="U1287" s="13"/>
      <c r="V1287" s="13"/>
      <c r="W1287" s="13"/>
      <c r="X1287" s="13"/>
      <c r="Y1287" s="13"/>
      <c r="Z1287" s="13"/>
      <c r="AA1287" s="13"/>
      <c r="AB1287" s="13"/>
      <c r="AC1287" s="13"/>
      <c r="AD1287" s="13"/>
      <c r="AE1287" s="13"/>
      <c r="AT1287" s="243" t="s">
        <v>148</v>
      </c>
      <c r="AU1287" s="243" t="s">
        <v>91</v>
      </c>
      <c r="AV1287" s="13" t="s">
        <v>89</v>
      </c>
      <c r="AW1287" s="13" t="s">
        <v>36</v>
      </c>
      <c r="AX1287" s="13" t="s">
        <v>81</v>
      </c>
      <c r="AY1287" s="243" t="s">
        <v>139</v>
      </c>
    </row>
    <row r="1288" s="13" customFormat="1">
      <c r="A1288" s="13"/>
      <c r="B1288" s="233"/>
      <c r="C1288" s="234"/>
      <c r="D1288" s="235" t="s">
        <v>148</v>
      </c>
      <c r="E1288" s="236" t="s">
        <v>1</v>
      </c>
      <c r="F1288" s="237" t="s">
        <v>811</v>
      </c>
      <c r="G1288" s="234"/>
      <c r="H1288" s="236" t="s">
        <v>1</v>
      </c>
      <c r="I1288" s="238"/>
      <c r="J1288" s="234"/>
      <c r="K1288" s="234"/>
      <c r="L1288" s="239"/>
      <c r="M1288" s="240"/>
      <c r="N1288" s="241"/>
      <c r="O1288" s="241"/>
      <c r="P1288" s="241"/>
      <c r="Q1288" s="241"/>
      <c r="R1288" s="241"/>
      <c r="S1288" s="241"/>
      <c r="T1288" s="242"/>
      <c r="U1288" s="13"/>
      <c r="V1288" s="13"/>
      <c r="W1288" s="13"/>
      <c r="X1288" s="13"/>
      <c r="Y1288" s="13"/>
      <c r="Z1288" s="13"/>
      <c r="AA1288" s="13"/>
      <c r="AB1288" s="13"/>
      <c r="AC1288" s="13"/>
      <c r="AD1288" s="13"/>
      <c r="AE1288" s="13"/>
      <c r="AT1288" s="243" t="s">
        <v>148</v>
      </c>
      <c r="AU1288" s="243" t="s">
        <v>91</v>
      </c>
      <c r="AV1288" s="13" t="s">
        <v>89</v>
      </c>
      <c r="AW1288" s="13" t="s">
        <v>36</v>
      </c>
      <c r="AX1288" s="13" t="s">
        <v>81</v>
      </c>
      <c r="AY1288" s="243" t="s">
        <v>139</v>
      </c>
    </row>
    <row r="1289" s="13" customFormat="1">
      <c r="A1289" s="13"/>
      <c r="B1289" s="233"/>
      <c r="C1289" s="234"/>
      <c r="D1289" s="235" t="s">
        <v>148</v>
      </c>
      <c r="E1289" s="236" t="s">
        <v>1</v>
      </c>
      <c r="F1289" s="237" t="s">
        <v>812</v>
      </c>
      <c r="G1289" s="234"/>
      <c r="H1289" s="236" t="s">
        <v>1</v>
      </c>
      <c r="I1289" s="238"/>
      <c r="J1289" s="234"/>
      <c r="K1289" s="234"/>
      <c r="L1289" s="239"/>
      <c r="M1289" s="240"/>
      <c r="N1289" s="241"/>
      <c r="O1289" s="241"/>
      <c r="P1289" s="241"/>
      <c r="Q1289" s="241"/>
      <c r="R1289" s="241"/>
      <c r="S1289" s="241"/>
      <c r="T1289" s="242"/>
      <c r="U1289" s="13"/>
      <c r="V1289" s="13"/>
      <c r="W1289" s="13"/>
      <c r="X1289" s="13"/>
      <c r="Y1289" s="13"/>
      <c r="Z1289" s="13"/>
      <c r="AA1289" s="13"/>
      <c r="AB1289" s="13"/>
      <c r="AC1289" s="13"/>
      <c r="AD1289" s="13"/>
      <c r="AE1289" s="13"/>
      <c r="AT1289" s="243" t="s">
        <v>148</v>
      </c>
      <c r="AU1289" s="243" t="s">
        <v>91</v>
      </c>
      <c r="AV1289" s="13" t="s">
        <v>89</v>
      </c>
      <c r="AW1289" s="13" t="s">
        <v>36</v>
      </c>
      <c r="AX1289" s="13" t="s">
        <v>81</v>
      </c>
      <c r="AY1289" s="243" t="s">
        <v>139</v>
      </c>
    </row>
    <row r="1290" s="13" customFormat="1">
      <c r="A1290" s="13"/>
      <c r="B1290" s="233"/>
      <c r="C1290" s="234"/>
      <c r="D1290" s="235" t="s">
        <v>148</v>
      </c>
      <c r="E1290" s="236" t="s">
        <v>1</v>
      </c>
      <c r="F1290" s="237" t="s">
        <v>1674</v>
      </c>
      <c r="G1290" s="234"/>
      <c r="H1290" s="236" t="s">
        <v>1</v>
      </c>
      <c r="I1290" s="238"/>
      <c r="J1290" s="234"/>
      <c r="K1290" s="234"/>
      <c r="L1290" s="239"/>
      <c r="M1290" s="240"/>
      <c r="N1290" s="241"/>
      <c r="O1290" s="241"/>
      <c r="P1290" s="241"/>
      <c r="Q1290" s="241"/>
      <c r="R1290" s="241"/>
      <c r="S1290" s="241"/>
      <c r="T1290" s="242"/>
      <c r="U1290" s="13"/>
      <c r="V1290" s="13"/>
      <c r="W1290" s="13"/>
      <c r="X1290" s="13"/>
      <c r="Y1290" s="13"/>
      <c r="Z1290" s="13"/>
      <c r="AA1290" s="13"/>
      <c r="AB1290" s="13"/>
      <c r="AC1290" s="13"/>
      <c r="AD1290" s="13"/>
      <c r="AE1290" s="13"/>
      <c r="AT1290" s="243" t="s">
        <v>148</v>
      </c>
      <c r="AU1290" s="243" t="s">
        <v>91</v>
      </c>
      <c r="AV1290" s="13" t="s">
        <v>89</v>
      </c>
      <c r="AW1290" s="13" t="s">
        <v>36</v>
      </c>
      <c r="AX1290" s="13" t="s">
        <v>81</v>
      </c>
      <c r="AY1290" s="243" t="s">
        <v>139</v>
      </c>
    </row>
    <row r="1291" s="14" customFormat="1">
      <c r="A1291" s="14"/>
      <c r="B1291" s="244"/>
      <c r="C1291" s="245"/>
      <c r="D1291" s="235" t="s">
        <v>148</v>
      </c>
      <c r="E1291" s="246" t="s">
        <v>1</v>
      </c>
      <c r="F1291" s="247" t="s">
        <v>1675</v>
      </c>
      <c r="G1291" s="245"/>
      <c r="H1291" s="248">
        <v>9</v>
      </c>
      <c r="I1291" s="249"/>
      <c r="J1291" s="245"/>
      <c r="K1291" s="245"/>
      <c r="L1291" s="250"/>
      <c r="M1291" s="251"/>
      <c r="N1291" s="252"/>
      <c r="O1291" s="252"/>
      <c r="P1291" s="252"/>
      <c r="Q1291" s="252"/>
      <c r="R1291" s="252"/>
      <c r="S1291" s="252"/>
      <c r="T1291" s="253"/>
      <c r="U1291" s="14"/>
      <c r="V1291" s="14"/>
      <c r="W1291" s="14"/>
      <c r="X1291" s="14"/>
      <c r="Y1291" s="14"/>
      <c r="Z1291" s="14"/>
      <c r="AA1291" s="14"/>
      <c r="AB1291" s="14"/>
      <c r="AC1291" s="14"/>
      <c r="AD1291" s="14"/>
      <c r="AE1291" s="14"/>
      <c r="AT1291" s="254" t="s">
        <v>148</v>
      </c>
      <c r="AU1291" s="254" t="s">
        <v>91</v>
      </c>
      <c r="AV1291" s="14" t="s">
        <v>91</v>
      </c>
      <c r="AW1291" s="14" t="s">
        <v>36</v>
      </c>
      <c r="AX1291" s="14" t="s">
        <v>81</v>
      </c>
      <c r="AY1291" s="254" t="s">
        <v>139</v>
      </c>
    </row>
    <row r="1292" s="16" customFormat="1">
      <c r="A1292" s="16"/>
      <c r="B1292" s="266"/>
      <c r="C1292" s="267"/>
      <c r="D1292" s="235" t="s">
        <v>148</v>
      </c>
      <c r="E1292" s="268" t="s">
        <v>1</v>
      </c>
      <c r="F1292" s="269" t="s">
        <v>253</v>
      </c>
      <c r="G1292" s="267"/>
      <c r="H1292" s="270">
        <v>9</v>
      </c>
      <c r="I1292" s="271"/>
      <c r="J1292" s="267"/>
      <c r="K1292" s="267"/>
      <c r="L1292" s="272"/>
      <c r="M1292" s="273"/>
      <c r="N1292" s="274"/>
      <c r="O1292" s="274"/>
      <c r="P1292" s="274"/>
      <c r="Q1292" s="274"/>
      <c r="R1292" s="274"/>
      <c r="S1292" s="274"/>
      <c r="T1292" s="275"/>
      <c r="U1292" s="16"/>
      <c r="V1292" s="16"/>
      <c r="W1292" s="16"/>
      <c r="X1292" s="16"/>
      <c r="Y1292" s="16"/>
      <c r="Z1292" s="16"/>
      <c r="AA1292" s="16"/>
      <c r="AB1292" s="16"/>
      <c r="AC1292" s="16"/>
      <c r="AD1292" s="16"/>
      <c r="AE1292" s="16"/>
      <c r="AT1292" s="276" t="s">
        <v>148</v>
      </c>
      <c r="AU1292" s="276" t="s">
        <v>91</v>
      </c>
      <c r="AV1292" s="16" t="s">
        <v>157</v>
      </c>
      <c r="AW1292" s="16" t="s">
        <v>36</v>
      </c>
      <c r="AX1292" s="16" t="s">
        <v>81</v>
      </c>
      <c r="AY1292" s="276" t="s">
        <v>139</v>
      </c>
    </row>
    <row r="1293" s="13" customFormat="1">
      <c r="A1293" s="13"/>
      <c r="B1293" s="233"/>
      <c r="C1293" s="234"/>
      <c r="D1293" s="235" t="s">
        <v>148</v>
      </c>
      <c r="E1293" s="236" t="s">
        <v>1</v>
      </c>
      <c r="F1293" s="237" t="s">
        <v>817</v>
      </c>
      <c r="G1293" s="234"/>
      <c r="H1293" s="236" t="s">
        <v>1</v>
      </c>
      <c r="I1293" s="238"/>
      <c r="J1293" s="234"/>
      <c r="K1293" s="234"/>
      <c r="L1293" s="239"/>
      <c r="M1293" s="240"/>
      <c r="N1293" s="241"/>
      <c r="O1293" s="241"/>
      <c r="P1293" s="241"/>
      <c r="Q1293" s="241"/>
      <c r="R1293" s="241"/>
      <c r="S1293" s="241"/>
      <c r="T1293" s="242"/>
      <c r="U1293" s="13"/>
      <c r="V1293" s="13"/>
      <c r="W1293" s="13"/>
      <c r="X1293" s="13"/>
      <c r="Y1293" s="13"/>
      <c r="Z1293" s="13"/>
      <c r="AA1293" s="13"/>
      <c r="AB1293" s="13"/>
      <c r="AC1293" s="13"/>
      <c r="AD1293" s="13"/>
      <c r="AE1293" s="13"/>
      <c r="AT1293" s="243" t="s">
        <v>148</v>
      </c>
      <c r="AU1293" s="243" t="s">
        <v>91</v>
      </c>
      <c r="AV1293" s="13" t="s">
        <v>89</v>
      </c>
      <c r="AW1293" s="13" t="s">
        <v>36</v>
      </c>
      <c r="AX1293" s="13" t="s">
        <v>81</v>
      </c>
      <c r="AY1293" s="243" t="s">
        <v>139</v>
      </c>
    </row>
    <row r="1294" s="14" customFormat="1">
      <c r="A1294" s="14"/>
      <c r="B1294" s="244"/>
      <c r="C1294" s="245"/>
      <c r="D1294" s="235" t="s">
        <v>148</v>
      </c>
      <c r="E1294" s="246" t="s">
        <v>1</v>
      </c>
      <c r="F1294" s="247" t="s">
        <v>1679</v>
      </c>
      <c r="G1294" s="245"/>
      <c r="H1294" s="248">
        <v>4</v>
      </c>
      <c r="I1294" s="249"/>
      <c r="J1294" s="245"/>
      <c r="K1294" s="245"/>
      <c r="L1294" s="250"/>
      <c r="M1294" s="251"/>
      <c r="N1294" s="252"/>
      <c r="O1294" s="252"/>
      <c r="P1294" s="252"/>
      <c r="Q1294" s="252"/>
      <c r="R1294" s="252"/>
      <c r="S1294" s="252"/>
      <c r="T1294" s="253"/>
      <c r="U1294" s="14"/>
      <c r="V1294" s="14"/>
      <c r="W1294" s="14"/>
      <c r="X1294" s="14"/>
      <c r="Y1294" s="14"/>
      <c r="Z1294" s="14"/>
      <c r="AA1294" s="14"/>
      <c r="AB1294" s="14"/>
      <c r="AC1294" s="14"/>
      <c r="AD1294" s="14"/>
      <c r="AE1294" s="14"/>
      <c r="AT1294" s="254" t="s">
        <v>148</v>
      </c>
      <c r="AU1294" s="254" t="s">
        <v>91</v>
      </c>
      <c r="AV1294" s="14" t="s">
        <v>91</v>
      </c>
      <c r="AW1294" s="14" t="s">
        <v>36</v>
      </c>
      <c r="AX1294" s="14" t="s">
        <v>81</v>
      </c>
      <c r="AY1294" s="254" t="s">
        <v>139</v>
      </c>
    </row>
    <row r="1295" s="16" customFormat="1">
      <c r="A1295" s="16"/>
      <c r="B1295" s="266"/>
      <c r="C1295" s="267"/>
      <c r="D1295" s="235" t="s">
        <v>148</v>
      </c>
      <c r="E1295" s="268" t="s">
        <v>1</v>
      </c>
      <c r="F1295" s="269" t="s">
        <v>253</v>
      </c>
      <c r="G1295" s="267"/>
      <c r="H1295" s="270">
        <v>4</v>
      </c>
      <c r="I1295" s="271"/>
      <c r="J1295" s="267"/>
      <c r="K1295" s="267"/>
      <c r="L1295" s="272"/>
      <c r="M1295" s="273"/>
      <c r="N1295" s="274"/>
      <c r="O1295" s="274"/>
      <c r="P1295" s="274"/>
      <c r="Q1295" s="274"/>
      <c r="R1295" s="274"/>
      <c r="S1295" s="274"/>
      <c r="T1295" s="275"/>
      <c r="U1295" s="16"/>
      <c r="V1295" s="16"/>
      <c r="W1295" s="16"/>
      <c r="X1295" s="16"/>
      <c r="Y1295" s="16"/>
      <c r="Z1295" s="16"/>
      <c r="AA1295" s="16"/>
      <c r="AB1295" s="16"/>
      <c r="AC1295" s="16"/>
      <c r="AD1295" s="16"/>
      <c r="AE1295" s="16"/>
      <c r="AT1295" s="276" t="s">
        <v>148</v>
      </c>
      <c r="AU1295" s="276" t="s">
        <v>91</v>
      </c>
      <c r="AV1295" s="16" t="s">
        <v>157</v>
      </c>
      <c r="AW1295" s="16" t="s">
        <v>36</v>
      </c>
      <c r="AX1295" s="16" t="s">
        <v>89</v>
      </c>
      <c r="AY1295" s="276" t="s">
        <v>139</v>
      </c>
    </row>
    <row r="1296" s="2" customFormat="1" ht="16.5" customHeight="1">
      <c r="A1296" s="40"/>
      <c r="B1296" s="41"/>
      <c r="C1296" s="220" t="s">
        <v>1680</v>
      </c>
      <c r="D1296" s="220" t="s">
        <v>141</v>
      </c>
      <c r="E1296" s="221" t="s">
        <v>824</v>
      </c>
      <c r="F1296" s="222" t="s">
        <v>825</v>
      </c>
      <c r="G1296" s="223" t="s">
        <v>160</v>
      </c>
      <c r="H1296" s="224">
        <v>62.659999999999997</v>
      </c>
      <c r="I1296" s="225"/>
      <c r="J1296" s="226">
        <f>ROUND(I1296*H1296,2)</f>
        <v>0</v>
      </c>
      <c r="K1296" s="222" t="s">
        <v>145</v>
      </c>
      <c r="L1296" s="46"/>
      <c r="M1296" s="227" t="s">
        <v>1</v>
      </c>
      <c r="N1296" s="228" t="s">
        <v>46</v>
      </c>
      <c r="O1296" s="93"/>
      <c r="P1296" s="229">
        <f>O1296*H1296</f>
        <v>0</v>
      </c>
      <c r="Q1296" s="229">
        <v>0.00019000000000000001</v>
      </c>
      <c r="R1296" s="229">
        <f>Q1296*H1296</f>
        <v>0.0119054</v>
      </c>
      <c r="S1296" s="229">
        <v>0</v>
      </c>
      <c r="T1296" s="230">
        <f>S1296*H1296</f>
        <v>0</v>
      </c>
      <c r="U1296" s="40"/>
      <c r="V1296" s="40"/>
      <c r="W1296" s="40"/>
      <c r="X1296" s="40"/>
      <c r="Y1296" s="40"/>
      <c r="Z1296" s="40"/>
      <c r="AA1296" s="40"/>
      <c r="AB1296" s="40"/>
      <c r="AC1296" s="40"/>
      <c r="AD1296" s="40"/>
      <c r="AE1296" s="40"/>
      <c r="AR1296" s="231" t="s">
        <v>146</v>
      </c>
      <c r="AT1296" s="231" t="s">
        <v>141</v>
      </c>
      <c r="AU1296" s="231" t="s">
        <v>91</v>
      </c>
      <c r="AY1296" s="19" t="s">
        <v>139</v>
      </c>
      <c r="BE1296" s="232">
        <f>IF(N1296="základní",J1296,0)</f>
        <v>0</v>
      </c>
      <c r="BF1296" s="232">
        <f>IF(N1296="snížená",J1296,0)</f>
        <v>0</v>
      </c>
      <c r="BG1296" s="232">
        <f>IF(N1296="zákl. přenesená",J1296,0)</f>
        <v>0</v>
      </c>
      <c r="BH1296" s="232">
        <f>IF(N1296="sníž. přenesená",J1296,0)</f>
        <v>0</v>
      </c>
      <c r="BI1296" s="232">
        <f>IF(N1296="nulová",J1296,0)</f>
        <v>0</v>
      </c>
      <c r="BJ1296" s="19" t="s">
        <v>89</v>
      </c>
      <c r="BK1296" s="232">
        <f>ROUND(I1296*H1296,2)</f>
        <v>0</v>
      </c>
      <c r="BL1296" s="19" t="s">
        <v>146</v>
      </c>
      <c r="BM1296" s="231" t="s">
        <v>1681</v>
      </c>
    </row>
    <row r="1297" s="13" customFormat="1">
      <c r="A1297" s="13"/>
      <c r="B1297" s="233"/>
      <c r="C1297" s="234"/>
      <c r="D1297" s="235" t="s">
        <v>148</v>
      </c>
      <c r="E1297" s="236" t="s">
        <v>1</v>
      </c>
      <c r="F1297" s="237" t="s">
        <v>1623</v>
      </c>
      <c r="G1297" s="234"/>
      <c r="H1297" s="236" t="s">
        <v>1</v>
      </c>
      <c r="I1297" s="238"/>
      <c r="J1297" s="234"/>
      <c r="K1297" s="234"/>
      <c r="L1297" s="239"/>
      <c r="M1297" s="240"/>
      <c r="N1297" s="241"/>
      <c r="O1297" s="241"/>
      <c r="P1297" s="241"/>
      <c r="Q1297" s="241"/>
      <c r="R1297" s="241"/>
      <c r="S1297" s="241"/>
      <c r="T1297" s="242"/>
      <c r="U1297" s="13"/>
      <c r="V1297" s="13"/>
      <c r="W1297" s="13"/>
      <c r="X1297" s="13"/>
      <c r="Y1297" s="13"/>
      <c r="Z1297" s="13"/>
      <c r="AA1297" s="13"/>
      <c r="AB1297" s="13"/>
      <c r="AC1297" s="13"/>
      <c r="AD1297" s="13"/>
      <c r="AE1297" s="13"/>
      <c r="AT1297" s="243" t="s">
        <v>148</v>
      </c>
      <c r="AU1297" s="243" t="s">
        <v>91</v>
      </c>
      <c r="AV1297" s="13" t="s">
        <v>89</v>
      </c>
      <c r="AW1297" s="13" t="s">
        <v>36</v>
      </c>
      <c r="AX1297" s="13" t="s">
        <v>81</v>
      </c>
      <c r="AY1297" s="243" t="s">
        <v>139</v>
      </c>
    </row>
    <row r="1298" s="14" customFormat="1">
      <c r="A1298" s="14"/>
      <c r="B1298" s="244"/>
      <c r="C1298" s="245"/>
      <c r="D1298" s="235" t="s">
        <v>148</v>
      </c>
      <c r="E1298" s="246" t="s">
        <v>1</v>
      </c>
      <c r="F1298" s="247" t="s">
        <v>1393</v>
      </c>
      <c r="G1298" s="245"/>
      <c r="H1298" s="248">
        <v>5.79</v>
      </c>
      <c r="I1298" s="249"/>
      <c r="J1298" s="245"/>
      <c r="K1298" s="245"/>
      <c r="L1298" s="250"/>
      <c r="M1298" s="251"/>
      <c r="N1298" s="252"/>
      <c r="O1298" s="252"/>
      <c r="P1298" s="252"/>
      <c r="Q1298" s="252"/>
      <c r="R1298" s="252"/>
      <c r="S1298" s="252"/>
      <c r="T1298" s="253"/>
      <c r="U1298" s="14"/>
      <c r="V1298" s="14"/>
      <c r="W1298" s="14"/>
      <c r="X1298" s="14"/>
      <c r="Y1298" s="14"/>
      <c r="Z1298" s="14"/>
      <c r="AA1298" s="14"/>
      <c r="AB1298" s="14"/>
      <c r="AC1298" s="14"/>
      <c r="AD1298" s="14"/>
      <c r="AE1298" s="14"/>
      <c r="AT1298" s="254" t="s">
        <v>148</v>
      </c>
      <c r="AU1298" s="254" t="s">
        <v>91</v>
      </c>
      <c r="AV1298" s="14" t="s">
        <v>91</v>
      </c>
      <c r="AW1298" s="14" t="s">
        <v>36</v>
      </c>
      <c r="AX1298" s="14" t="s">
        <v>81</v>
      </c>
      <c r="AY1298" s="254" t="s">
        <v>139</v>
      </c>
    </row>
    <row r="1299" s="14" customFormat="1">
      <c r="A1299" s="14"/>
      <c r="B1299" s="244"/>
      <c r="C1299" s="245"/>
      <c r="D1299" s="235" t="s">
        <v>148</v>
      </c>
      <c r="E1299" s="246" t="s">
        <v>1</v>
      </c>
      <c r="F1299" s="247" t="s">
        <v>1394</v>
      </c>
      <c r="G1299" s="245"/>
      <c r="H1299" s="248">
        <v>5.8300000000000001</v>
      </c>
      <c r="I1299" s="249"/>
      <c r="J1299" s="245"/>
      <c r="K1299" s="245"/>
      <c r="L1299" s="250"/>
      <c r="M1299" s="251"/>
      <c r="N1299" s="252"/>
      <c r="O1299" s="252"/>
      <c r="P1299" s="252"/>
      <c r="Q1299" s="252"/>
      <c r="R1299" s="252"/>
      <c r="S1299" s="252"/>
      <c r="T1299" s="253"/>
      <c r="U1299" s="14"/>
      <c r="V1299" s="14"/>
      <c r="W1299" s="14"/>
      <c r="X1299" s="14"/>
      <c r="Y1299" s="14"/>
      <c r="Z1299" s="14"/>
      <c r="AA1299" s="14"/>
      <c r="AB1299" s="14"/>
      <c r="AC1299" s="14"/>
      <c r="AD1299" s="14"/>
      <c r="AE1299" s="14"/>
      <c r="AT1299" s="254" t="s">
        <v>148</v>
      </c>
      <c r="AU1299" s="254" t="s">
        <v>91</v>
      </c>
      <c r="AV1299" s="14" t="s">
        <v>91</v>
      </c>
      <c r="AW1299" s="14" t="s">
        <v>36</v>
      </c>
      <c r="AX1299" s="14" t="s">
        <v>81</v>
      </c>
      <c r="AY1299" s="254" t="s">
        <v>139</v>
      </c>
    </row>
    <row r="1300" s="13" customFormat="1">
      <c r="A1300" s="13"/>
      <c r="B1300" s="233"/>
      <c r="C1300" s="234"/>
      <c r="D1300" s="235" t="s">
        <v>148</v>
      </c>
      <c r="E1300" s="236" t="s">
        <v>1</v>
      </c>
      <c r="F1300" s="237" t="s">
        <v>1624</v>
      </c>
      <c r="G1300" s="234"/>
      <c r="H1300" s="236" t="s">
        <v>1</v>
      </c>
      <c r="I1300" s="238"/>
      <c r="J1300" s="234"/>
      <c r="K1300" s="234"/>
      <c r="L1300" s="239"/>
      <c r="M1300" s="240"/>
      <c r="N1300" s="241"/>
      <c r="O1300" s="241"/>
      <c r="P1300" s="241"/>
      <c r="Q1300" s="241"/>
      <c r="R1300" s="241"/>
      <c r="S1300" s="241"/>
      <c r="T1300" s="242"/>
      <c r="U1300" s="13"/>
      <c r="V1300" s="13"/>
      <c r="W1300" s="13"/>
      <c r="X1300" s="13"/>
      <c r="Y1300" s="13"/>
      <c r="Z1300" s="13"/>
      <c r="AA1300" s="13"/>
      <c r="AB1300" s="13"/>
      <c r="AC1300" s="13"/>
      <c r="AD1300" s="13"/>
      <c r="AE1300" s="13"/>
      <c r="AT1300" s="243" t="s">
        <v>148</v>
      </c>
      <c r="AU1300" s="243" t="s">
        <v>91</v>
      </c>
      <c r="AV1300" s="13" t="s">
        <v>89</v>
      </c>
      <c r="AW1300" s="13" t="s">
        <v>36</v>
      </c>
      <c r="AX1300" s="13" t="s">
        <v>81</v>
      </c>
      <c r="AY1300" s="243" t="s">
        <v>139</v>
      </c>
    </row>
    <row r="1301" s="14" customFormat="1">
      <c r="A1301" s="14"/>
      <c r="B1301" s="244"/>
      <c r="C1301" s="245"/>
      <c r="D1301" s="235" t="s">
        <v>148</v>
      </c>
      <c r="E1301" s="246" t="s">
        <v>1</v>
      </c>
      <c r="F1301" s="247" t="s">
        <v>1404</v>
      </c>
      <c r="G1301" s="245"/>
      <c r="H1301" s="248">
        <v>5.9100000000000001</v>
      </c>
      <c r="I1301" s="249"/>
      <c r="J1301" s="245"/>
      <c r="K1301" s="245"/>
      <c r="L1301" s="250"/>
      <c r="M1301" s="251"/>
      <c r="N1301" s="252"/>
      <c r="O1301" s="252"/>
      <c r="P1301" s="252"/>
      <c r="Q1301" s="252"/>
      <c r="R1301" s="252"/>
      <c r="S1301" s="252"/>
      <c r="T1301" s="253"/>
      <c r="U1301" s="14"/>
      <c r="V1301" s="14"/>
      <c r="W1301" s="14"/>
      <c r="X1301" s="14"/>
      <c r="Y1301" s="14"/>
      <c r="Z1301" s="14"/>
      <c r="AA1301" s="14"/>
      <c r="AB1301" s="14"/>
      <c r="AC1301" s="14"/>
      <c r="AD1301" s="14"/>
      <c r="AE1301" s="14"/>
      <c r="AT1301" s="254" t="s">
        <v>148</v>
      </c>
      <c r="AU1301" s="254" t="s">
        <v>91</v>
      </c>
      <c r="AV1301" s="14" t="s">
        <v>91</v>
      </c>
      <c r="AW1301" s="14" t="s">
        <v>36</v>
      </c>
      <c r="AX1301" s="14" t="s">
        <v>81</v>
      </c>
      <c r="AY1301" s="254" t="s">
        <v>139</v>
      </c>
    </row>
    <row r="1302" s="14" customFormat="1">
      <c r="A1302" s="14"/>
      <c r="B1302" s="244"/>
      <c r="C1302" s="245"/>
      <c r="D1302" s="235" t="s">
        <v>148</v>
      </c>
      <c r="E1302" s="246" t="s">
        <v>1</v>
      </c>
      <c r="F1302" s="247" t="s">
        <v>1405</v>
      </c>
      <c r="G1302" s="245"/>
      <c r="H1302" s="248">
        <v>4.9000000000000004</v>
      </c>
      <c r="I1302" s="249"/>
      <c r="J1302" s="245"/>
      <c r="K1302" s="245"/>
      <c r="L1302" s="250"/>
      <c r="M1302" s="251"/>
      <c r="N1302" s="252"/>
      <c r="O1302" s="252"/>
      <c r="P1302" s="252"/>
      <c r="Q1302" s="252"/>
      <c r="R1302" s="252"/>
      <c r="S1302" s="252"/>
      <c r="T1302" s="253"/>
      <c r="U1302" s="14"/>
      <c r="V1302" s="14"/>
      <c r="W1302" s="14"/>
      <c r="X1302" s="14"/>
      <c r="Y1302" s="14"/>
      <c r="Z1302" s="14"/>
      <c r="AA1302" s="14"/>
      <c r="AB1302" s="14"/>
      <c r="AC1302" s="14"/>
      <c r="AD1302" s="14"/>
      <c r="AE1302" s="14"/>
      <c r="AT1302" s="254" t="s">
        <v>148</v>
      </c>
      <c r="AU1302" s="254" t="s">
        <v>91</v>
      </c>
      <c r="AV1302" s="14" t="s">
        <v>91</v>
      </c>
      <c r="AW1302" s="14" t="s">
        <v>36</v>
      </c>
      <c r="AX1302" s="14" t="s">
        <v>81</v>
      </c>
      <c r="AY1302" s="254" t="s">
        <v>139</v>
      </c>
    </row>
    <row r="1303" s="14" customFormat="1">
      <c r="A1303" s="14"/>
      <c r="B1303" s="244"/>
      <c r="C1303" s="245"/>
      <c r="D1303" s="235" t="s">
        <v>148</v>
      </c>
      <c r="E1303" s="246" t="s">
        <v>1</v>
      </c>
      <c r="F1303" s="247" t="s">
        <v>1406</v>
      </c>
      <c r="G1303" s="245"/>
      <c r="H1303" s="248">
        <v>5.1399999999999997</v>
      </c>
      <c r="I1303" s="249"/>
      <c r="J1303" s="245"/>
      <c r="K1303" s="245"/>
      <c r="L1303" s="250"/>
      <c r="M1303" s="251"/>
      <c r="N1303" s="252"/>
      <c r="O1303" s="252"/>
      <c r="P1303" s="252"/>
      <c r="Q1303" s="252"/>
      <c r="R1303" s="252"/>
      <c r="S1303" s="252"/>
      <c r="T1303" s="253"/>
      <c r="U1303" s="14"/>
      <c r="V1303" s="14"/>
      <c r="W1303" s="14"/>
      <c r="X1303" s="14"/>
      <c r="Y1303" s="14"/>
      <c r="Z1303" s="14"/>
      <c r="AA1303" s="14"/>
      <c r="AB1303" s="14"/>
      <c r="AC1303" s="14"/>
      <c r="AD1303" s="14"/>
      <c r="AE1303" s="14"/>
      <c r="AT1303" s="254" t="s">
        <v>148</v>
      </c>
      <c r="AU1303" s="254" t="s">
        <v>91</v>
      </c>
      <c r="AV1303" s="14" t="s">
        <v>91</v>
      </c>
      <c r="AW1303" s="14" t="s">
        <v>36</v>
      </c>
      <c r="AX1303" s="14" t="s">
        <v>81</v>
      </c>
      <c r="AY1303" s="254" t="s">
        <v>139</v>
      </c>
    </row>
    <row r="1304" s="14" customFormat="1">
      <c r="A1304" s="14"/>
      <c r="B1304" s="244"/>
      <c r="C1304" s="245"/>
      <c r="D1304" s="235" t="s">
        <v>148</v>
      </c>
      <c r="E1304" s="246" t="s">
        <v>1</v>
      </c>
      <c r="F1304" s="247" t="s">
        <v>1407</v>
      </c>
      <c r="G1304" s="245"/>
      <c r="H1304" s="248">
        <v>5.2199999999999998</v>
      </c>
      <c r="I1304" s="249"/>
      <c r="J1304" s="245"/>
      <c r="K1304" s="245"/>
      <c r="L1304" s="250"/>
      <c r="M1304" s="251"/>
      <c r="N1304" s="252"/>
      <c r="O1304" s="252"/>
      <c r="P1304" s="252"/>
      <c r="Q1304" s="252"/>
      <c r="R1304" s="252"/>
      <c r="S1304" s="252"/>
      <c r="T1304" s="253"/>
      <c r="U1304" s="14"/>
      <c r="V1304" s="14"/>
      <c r="W1304" s="14"/>
      <c r="X1304" s="14"/>
      <c r="Y1304" s="14"/>
      <c r="Z1304" s="14"/>
      <c r="AA1304" s="14"/>
      <c r="AB1304" s="14"/>
      <c r="AC1304" s="14"/>
      <c r="AD1304" s="14"/>
      <c r="AE1304" s="14"/>
      <c r="AT1304" s="254" t="s">
        <v>148</v>
      </c>
      <c r="AU1304" s="254" t="s">
        <v>91</v>
      </c>
      <c r="AV1304" s="14" t="s">
        <v>91</v>
      </c>
      <c r="AW1304" s="14" t="s">
        <v>36</v>
      </c>
      <c r="AX1304" s="14" t="s">
        <v>81</v>
      </c>
      <c r="AY1304" s="254" t="s">
        <v>139</v>
      </c>
    </row>
    <row r="1305" s="13" customFormat="1">
      <c r="A1305" s="13"/>
      <c r="B1305" s="233"/>
      <c r="C1305" s="234"/>
      <c r="D1305" s="235" t="s">
        <v>148</v>
      </c>
      <c r="E1305" s="236" t="s">
        <v>1</v>
      </c>
      <c r="F1305" s="237" t="s">
        <v>1625</v>
      </c>
      <c r="G1305" s="234"/>
      <c r="H1305" s="236" t="s">
        <v>1</v>
      </c>
      <c r="I1305" s="238"/>
      <c r="J1305" s="234"/>
      <c r="K1305" s="234"/>
      <c r="L1305" s="239"/>
      <c r="M1305" s="240"/>
      <c r="N1305" s="241"/>
      <c r="O1305" s="241"/>
      <c r="P1305" s="241"/>
      <c r="Q1305" s="241"/>
      <c r="R1305" s="241"/>
      <c r="S1305" s="241"/>
      <c r="T1305" s="242"/>
      <c r="U1305" s="13"/>
      <c r="V1305" s="13"/>
      <c r="W1305" s="13"/>
      <c r="X1305" s="13"/>
      <c r="Y1305" s="13"/>
      <c r="Z1305" s="13"/>
      <c r="AA1305" s="13"/>
      <c r="AB1305" s="13"/>
      <c r="AC1305" s="13"/>
      <c r="AD1305" s="13"/>
      <c r="AE1305" s="13"/>
      <c r="AT1305" s="243" t="s">
        <v>148</v>
      </c>
      <c r="AU1305" s="243" t="s">
        <v>91</v>
      </c>
      <c r="AV1305" s="13" t="s">
        <v>89</v>
      </c>
      <c r="AW1305" s="13" t="s">
        <v>36</v>
      </c>
      <c r="AX1305" s="13" t="s">
        <v>81</v>
      </c>
      <c r="AY1305" s="243" t="s">
        <v>139</v>
      </c>
    </row>
    <row r="1306" s="14" customFormat="1">
      <c r="A1306" s="14"/>
      <c r="B1306" s="244"/>
      <c r="C1306" s="245"/>
      <c r="D1306" s="235" t="s">
        <v>148</v>
      </c>
      <c r="E1306" s="246" t="s">
        <v>1</v>
      </c>
      <c r="F1306" s="247" t="s">
        <v>1419</v>
      </c>
      <c r="G1306" s="245"/>
      <c r="H1306" s="248">
        <v>5.7699999999999996</v>
      </c>
      <c r="I1306" s="249"/>
      <c r="J1306" s="245"/>
      <c r="K1306" s="245"/>
      <c r="L1306" s="250"/>
      <c r="M1306" s="251"/>
      <c r="N1306" s="252"/>
      <c r="O1306" s="252"/>
      <c r="P1306" s="252"/>
      <c r="Q1306" s="252"/>
      <c r="R1306" s="252"/>
      <c r="S1306" s="252"/>
      <c r="T1306" s="253"/>
      <c r="U1306" s="14"/>
      <c r="V1306" s="14"/>
      <c r="W1306" s="14"/>
      <c r="X1306" s="14"/>
      <c r="Y1306" s="14"/>
      <c r="Z1306" s="14"/>
      <c r="AA1306" s="14"/>
      <c r="AB1306" s="14"/>
      <c r="AC1306" s="14"/>
      <c r="AD1306" s="14"/>
      <c r="AE1306" s="14"/>
      <c r="AT1306" s="254" t="s">
        <v>148</v>
      </c>
      <c r="AU1306" s="254" t="s">
        <v>91</v>
      </c>
      <c r="AV1306" s="14" t="s">
        <v>91</v>
      </c>
      <c r="AW1306" s="14" t="s">
        <v>36</v>
      </c>
      <c r="AX1306" s="14" t="s">
        <v>81</v>
      </c>
      <c r="AY1306" s="254" t="s">
        <v>139</v>
      </c>
    </row>
    <row r="1307" s="13" customFormat="1">
      <c r="A1307" s="13"/>
      <c r="B1307" s="233"/>
      <c r="C1307" s="234"/>
      <c r="D1307" s="235" t="s">
        <v>148</v>
      </c>
      <c r="E1307" s="236" t="s">
        <v>1</v>
      </c>
      <c r="F1307" s="237" t="s">
        <v>1626</v>
      </c>
      <c r="G1307" s="234"/>
      <c r="H1307" s="236" t="s">
        <v>1</v>
      </c>
      <c r="I1307" s="238"/>
      <c r="J1307" s="234"/>
      <c r="K1307" s="234"/>
      <c r="L1307" s="239"/>
      <c r="M1307" s="240"/>
      <c r="N1307" s="241"/>
      <c r="O1307" s="241"/>
      <c r="P1307" s="241"/>
      <c r="Q1307" s="241"/>
      <c r="R1307" s="241"/>
      <c r="S1307" s="241"/>
      <c r="T1307" s="242"/>
      <c r="U1307" s="13"/>
      <c r="V1307" s="13"/>
      <c r="W1307" s="13"/>
      <c r="X1307" s="13"/>
      <c r="Y1307" s="13"/>
      <c r="Z1307" s="13"/>
      <c r="AA1307" s="13"/>
      <c r="AB1307" s="13"/>
      <c r="AC1307" s="13"/>
      <c r="AD1307" s="13"/>
      <c r="AE1307" s="13"/>
      <c r="AT1307" s="243" t="s">
        <v>148</v>
      </c>
      <c r="AU1307" s="243" t="s">
        <v>91</v>
      </c>
      <c r="AV1307" s="13" t="s">
        <v>89</v>
      </c>
      <c r="AW1307" s="13" t="s">
        <v>36</v>
      </c>
      <c r="AX1307" s="13" t="s">
        <v>81</v>
      </c>
      <c r="AY1307" s="243" t="s">
        <v>139</v>
      </c>
    </row>
    <row r="1308" s="14" customFormat="1">
      <c r="A1308" s="14"/>
      <c r="B1308" s="244"/>
      <c r="C1308" s="245"/>
      <c r="D1308" s="235" t="s">
        <v>148</v>
      </c>
      <c r="E1308" s="246" t="s">
        <v>1</v>
      </c>
      <c r="F1308" s="247" t="s">
        <v>1428</v>
      </c>
      <c r="G1308" s="245"/>
      <c r="H1308" s="248">
        <v>14.48</v>
      </c>
      <c r="I1308" s="249"/>
      <c r="J1308" s="245"/>
      <c r="K1308" s="245"/>
      <c r="L1308" s="250"/>
      <c r="M1308" s="251"/>
      <c r="N1308" s="252"/>
      <c r="O1308" s="252"/>
      <c r="P1308" s="252"/>
      <c r="Q1308" s="252"/>
      <c r="R1308" s="252"/>
      <c r="S1308" s="252"/>
      <c r="T1308" s="253"/>
      <c r="U1308" s="14"/>
      <c r="V1308" s="14"/>
      <c r="W1308" s="14"/>
      <c r="X1308" s="14"/>
      <c r="Y1308" s="14"/>
      <c r="Z1308" s="14"/>
      <c r="AA1308" s="14"/>
      <c r="AB1308" s="14"/>
      <c r="AC1308" s="14"/>
      <c r="AD1308" s="14"/>
      <c r="AE1308" s="14"/>
      <c r="AT1308" s="254" t="s">
        <v>148</v>
      </c>
      <c r="AU1308" s="254" t="s">
        <v>91</v>
      </c>
      <c r="AV1308" s="14" t="s">
        <v>91</v>
      </c>
      <c r="AW1308" s="14" t="s">
        <v>36</v>
      </c>
      <c r="AX1308" s="14" t="s">
        <v>81</v>
      </c>
      <c r="AY1308" s="254" t="s">
        <v>139</v>
      </c>
    </row>
    <row r="1309" s="13" customFormat="1">
      <c r="A1309" s="13"/>
      <c r="B1309" s="233"/>
      <c r="C1309" s="234"/>
      <c r="D1309" s="235" t="s">
        <v>148</v>
      </c>
      <c r="E1309" s="236" t="s">
        <v>1</v>
      </c>
      <c r="F1309" s="237" t="s">
        <v>1628</v>
      </c>
      <c r="G1309" s="234"/>
      <c r="H1309" s="236" t="s">
        <v>1</v>
      </c>
      <c r="I1309" s="238"/>
      <c r="J1309" s="234"/>
      <c r="K1309" s="234"/>
      <c r="L1309" s="239"/>
      <c r="M1309" s="240"/>
      <c r="N1309" s="241"/>
      <c r="O1309" s="241"/>
      <c r="P1309" s="241"/>
      <c r="Q1309" s="241"/>
      <c r="R1309" s="241"/>
      <c r="S1309" s="241"/>
      <c r="T1309" s="242"/>
      <c r="U1309" s="13"/>
      <c r="V1309" s="13"/>
      <c r="W1309" s="13"/>
      <c r="X1309" s="13"/>
      <c r="Y1309" s="13"/>
      <c r="Z1309" s="13"/>
      <c r="AA1309" s="13"/>
      <c r="AB1309" s="13"/>
      <c r="AC1309" s="13"/>
      <c r="AD1309" s="13"/>
      <c r="AE1309" s="13"/>
      <c r="AT1309" s="243" t="s">
        <v>148</v>
      </c>
      <c r="AU1309" s="243" t="s">
        <v>91</v>
      </c>
      <c r="AV1309" s="13" t="s">
        <v>89</v>
      </c>
      <c r="AW1309" s="13" t="s">
        <v>36</v>
      </c>
      <c r="AX1309" s="13" t="s">
        <v>81</v>
      </c>
      <c r="AY1309" s="243" t="s">
        <v>139</v>
      </c>
    </row>
    <row r="1310" s="14" customFormat="1">
      <c r="A1310" s="14"/>
      <c r="B1310" s="244"/>
      <c r="C1310" s="245"/>
      <c r="D1310" s="235" t="s">
        <v>148</v>
      </c>
      <c r="E1310" s="246" t="s">
        <v>1</v>
      </c>
      <c r="F1310" s="247" t="s">
        <v>1437</v>
      </c>
      <c r="G1310" s="245"/>
      <c r="H1310" s="248">
        <v>5.96</v>
      </c>
      <c r="I1310" s="249"/>
      <c r="J1310" s="245"/>
      <c r="K1310" s="245"/>
      <c r="L1310" s="250"/>
      <c r="M1310" s="251"/>
      <c r="N1310" s="252"/>
      <c r="O1310" s="252"/>
      <c r="P1310" s="252"/>
      <c r="Q1310" s="252"/>
      <c r="R1310" s="252"/>
      <c r="S1310" s="252"/>
      <c r="T1310" s="253"/>
      <c r="U1310" s="14"/>
      <c r="V1310" s="14"/>
      <c r="W1310" s="14"/>
      <c r="X1310" s="14"/>
      <c r="Y1310" s="14"/>
      <c r="Z1310" s="14"/>
      <c r="AA1310" s="14"/>
      <c r="AB1310" s="14"/>
      <c r="AC1310" s="14"/>
      <c r="AD1310" s="14"/>
      <c r="AE1310" s="14"/>
      <c r="AT1310" s="254" t="s">
        <v>148</v>
      </c>
      <c r="AU1310" s="254" t="s">
        <v>91</v>
      </c>
      <c r="AV1310" s="14" t="s">
        <v>91</v>
      </c>
      <c r="AW1310" s="14" t="s">
        <v>36</v>
      </c>
      <c r="AX1310" s="14" t="s">
        <v>81</v>
      </c>
      <c r="AY1310" s="254" t="s">
        <v>139</v>
      </c>
    </row>
    <row r="1311" s="14" customFormat="1">
      <c r="A1311" s="14"/>
      <c r="B1311" s="244"/>
      <c r="C1311" s="245"/>
      <c r="D1311" s="235" t="s">
        <v>148</v>
      </c>
      <c r="E1311" s="246" t="s">
        <v>1</v>
      </c>
      <c r="F1311" s="247" t="s">
        <v>1629</v>
      </c>
      <c r="G1311" s="245"/>
      <c r="H1311" s="248">
        <v>3.6600000000000001</v>
      </c>
      <c r="I1311" s="249"/>
      <c r="J1311" s="245"/>
      <c r="K1311" s="245"/>
      <c r="L1311" s="250"/>
      <c r="M1311" s="251"/>
      <c r="N1311" s="252"/>
      <c r="O1311" s="252"/>
      <c r="P1311" s="252"/>
      <c r="Q1311" s="252"/>
      <c r="R1311" s="252"/>
      <c r="S1311" s="252"/>
      <c r="T1311" s="253"/>
      <c r="U1311" s="14"/>
      <c r="V1311" s="14"/>
      <c r="W1311" s="14"/>
      <c r="X1311" s="14"/>
      <c r="Y1311" s="14"/>
      <c r="Z1311" s="14"/>
      <c r="AA1311" s="14"/>
      <c r="AB1311" s="14"/>
      <c r="AC1311" s="14"/>
      <c r="AD1311" s="14"/>
      <c r="AE1311" s="14"/>
      <c r="AT1311" s="254" t="s">
        <v>148</v>
      </c>
      <c r="AU1311" s="254" t="s">
        <v>91</v>
      </c>
      <c r="AV1311" s="14" t="s">
        <v>91</v>
      </c>
      <c r="AW1311" s="14" t="s">
        <v>36</v>
      </c>
      <c r="AX1311" s="14" t="s">
        <v>81</v>
      </c>
      <c r="AY1311" s="254" t="s">
        <v>139</v>
      </c>
    </row>
    <row r="1312" s="15" customFormat="1">
      <c r="A1312" s="15"/>
      <c r="B1312" s="255"/>
      <c r="C1312" s="256"/>
      <c r="D1312" s="235" t="s">
        <v>148</v>
      </c>
      <c r="E1312" s="257" t="s">
        <v>1</v>
      </c>
      <c r="F1312" s="258" t="s">
        <v>151</v>
      </c>
      <c r="G1312" s="256"/>
      <c r="H1312" s="259">
        <v>62.659999999999997</v>
      </c>
      <c r="I1312" s="260"/>
      <c r="J1312" s="256"/>
      <c r="K1312" s="256"/>
      <c r="L1312" s="261"/>
      <c r="M1312" s="262"/>
      <c r="N1312" s="263"/>
      <c r="O1312" s="263"/>
      <c r="P1312" s="263"/>
      <c r="Q1312" s="263"/>
      <c r="R1312" s="263"/>
      <c r="S1312" s="263"/>
      <c r="T1312" s="264"/>
      <c r="U1312" s="15"/>
      <c r="V1312" s="15"/>
      <c r="W1312" s="15"/>
      <c r="X1312" s="15"/>
      <c r="Y1312" s="15"/>
      <c r="Z1312" s="15"/>
      <c r="AA1312" s="15"/>
      <c r="AB1312" s="15"/>
      <c r="AC1312" s="15"/>
      <c r="AD1312" s="15"/>
      <c r="AE1312" s="15"/>
      <c r="AT1312" s="265" t="s">
        <v>148</v>
      </c>
      <c r="AU1312" s="265" t="s">
        <v>91</v>
      </c>
      <c r="AV1312" s="15" t="s">
        <v>146</v>
      </c>
      <c r="AW1312" s="15" t="s">
        <v>36</v>
      </c>
      <c r="AX1312" s="15" t="s">
        <v>89</v>
      </c>
      <c r="AY1312" s="265" t="s">
        <v>139</v>
      </c>
    </row>
    <row r="1313" s="2" customFormat="1" ht="16.5" customHeight="1">
      <c r="A1313" s="40"/>
      <c r="B1313" s="41"/>
      <c r="C1313" s="220" t="s">
        <v>1682</v>
      </c>
      <c r="D1313" s="220" t="s">
        <v>141</v>
      </c>
      <c r="E1313" s="221" t="s">
        <v>828</v>
      </c>
      <c r="F1313" s="222" t="s">
        <v>829</v>
      </c>
      <c r="G1313" s="223" t="s">
        <v>160</v>
      </c>
      <c r="H1313" s="224">
        <v>25.239999999999998</v>
      </c>
      <c r="I1313" s="225"/>
      <c r="J1313" s="226">
        <f>ROUND(I1313*H1313,2)</f>
        <v>0</v>
      </c>
      <c r="K1313" s="222" t="s">
        <v>145</v>
      </c>
      <c r="L1313" s="46"/>
      <c r="M1313" s="227" t="s">
        <v>1</v>
      </c>
      <c r="N1313" s="228" t="s">
        <v>46</v>
      </c>
      <c r="O1313" s="93"/>
      <c r="P1313" s="229">
        <f>O1313*H1313</f>
        <v>0</v>
      </c>
      <c r="Q1313" s="229">
        <v>0.00020000000000000001</v>
      </c>
      <c r="R1313" s="229">
        <f>Q1313*H1313</f>
        <v>0.0050479999999999995</v>
      </c>
      <c r="S1313" s="229">
        <v>0</v>
      </c>
      <c r="T1313" s="230">
        <f>S1313*H1313</f>
        <v>0</v>
      </c>
      <c r="U1313" s="40"/>
      <c r="V1313" s="40"/>
      <c r="W1313" s="40"/>
      <c r="X1313" s="40"/>
      <c r="Y1313" s="40"/>
      <c r="Z1313" s="40"/>
      <c r="AA1313" s="40"/>
      <c r="AB1313" s="40"/>
      <c r="AC1313" s="40"/>
      <c r="AD1313" s="40"/>
      <c r="AE1313" s="40"/>
      <c r="AR1313" s="231" t="s">
        <v>146</v>
      </c>
      <c r="AT1313" s="231" t="s">
        <v>141</v>
      </c>
      <c r="AU1313" s="231" t="s">
        <v>91</v>
      </c>
      <c r="AY1313" s="19" t="s">
        <v>139</v>
      </c>
      <c r="BE1313" s="232">
        <f>IF(N1313="základní",J1313,0)</f>
        <v>0</v>
      </c>
      <c r="BF1313" s="232">
        <f>IF(N1313="snížená",J1313,0)</f>
        <v>0</v>
      </c>
      <c r="BG1313" s="232">
        <f>IF(N1313="zákl. přenesená",J1313,0)</f>
        <v>0</v>
      </c>
      <c r="BH1313" s="232">
        <f>IF(N1313="sníž. přenesená",J1313,0)</f>
        <v>0</v>
      </c>
      <c r="BI1313" s="232">
        <f>IF(N1313="nulová",J1313,0)</f>
        <v>0</v>
      </c>
      <c r="BJ1313" s="19" t="s">
        <v>89</v>
      </c>
      <c r="BK1313" s="232">
        <f>ROUND(I1313*H1313,2)</f>
        <v>0</v>
      </c>
      <c r="BL1313" s="19" t="s">
        <v>146</v>
      </c>
      <c r="BM1313" s="231" t="s">
        <v>1683</v>
      </c>
    </row>
    <row r="1314" s="14" customFormat="1">
      <c r="A1314" s="14"/>
      <c r="B1314" s="244"/>
      <c r="C1314" s="245"/>
      <c r="D1314" s="235" t="s">
        <v>148</v>
      </c>
      <c r="E1314" s="246" t="s">
        <v>1</v>
      </c>
      <c r="F1314" s="247" t="s">
        <v>1632</v>
      </c>
      <c r="G1314" s="245"/>
      <c r="H1314" s="248">
        <v>25.239999999999998</v>
      </c>
      <c r="I1314" s="249"/>
      <c r="J1314" s="245"/>
      <c r="K1314" s="245"/>
      <c r="L1314" s="250"/>
      <c r="M1314" s="251"/>
      <c r="N1314" s="252"/>
      <c r="O1314" s="252"/>
      <c r="P1314" s="252"/>
      <c r="Q1314" s="252"/>
      <c r="R1314" s="252"/>
      <c r="S1314" s="252"/>
      <c r="T1314" s="253"/>
      <c r="U1314" s="14"/>
      <c r="V1314" s="14"/>
      <c r="W1314" s="14"/>
      <c r="X1314" s="14"/>
      <c r="Y1314" s="14"/>
      <c r="Z1314" s="14"/>
      <c r="AA1314" s="14"/>
      <c r="AB1314" s="14"/>
      <c r="AC1314" s="14"/>
      <c r="AD1314" s="14"/>
      <c r="AE1314" s="14"/>
      <c r="AT1314" s="254" t="s">
        <v>148</v>
      </c>
      <c r="AU1314" s="254" t="s">
        <v>91</v>
      </c>
      <c r="AV1314" s="14" t="s">
        <v>91</v>
      </c>
      <c r="AW1314" s="14" t="s">
        <v>36</v>
      </c>
      <c r="AX1314" s="14" t="s">
        <v>81</v>
      </c>
      <c r="AY1314" s="254" t="s">
        <v>139</v>
      </c>
    </row>
    <row r="1315" s="15" customFormat="1">
      <c r="A1315" s="15"/>
      <c r="B1315" s="255"/>
      <c r="C1315" s="256"/>
      <c r="D1315" s="235" t="s">
        <v>148</v>
      </c>
      <c r="E1315" s="257" t="s">
        <v>1</v>
      </c>
      <c r="F1315" s="258" t="s">
        <v>151</v>
      </c>
      <c r="G1315" s="256"/>
      <c r="H1315" s="259">
        <v>25.239999999999998</v>
      </c>
      <c r="I1315" s="260"/>
      <c r="J1315" s="256"/>
      <c r="K1315" s="256"/>
      <c r="L1315" s="261"/>
      <c r="M1315" s="262"/>
      <c r="N1315" s="263"/>
      <c r="O1315" s="263"/>
      <c r="P1315" s="263"/>
      <c r="Q1315" s="263"/>
      <c r="R1315" s="263"/>
      <c r="S1315" s="263"/>
      <c r="T1315" s="264"/>
      <c r="U1315" s="15"/>
      <c r="V1315" s="15"/>
      <c r="W1315" s="15"/>
      <c r="X1315" s="15"/>
      <c r="Y1315" s="15"/>
      <c r="Z1315" s="15"/>
      <c r="AA1315" s="15"/>
      <c r="AB1315" s="15"/>
      <c r="AC1315" s="15"/>
      <c r="AD1315" s="15"/>
      <c r="AE1315" s="15"/>
      <c r="AT1315" s="265" t="s">
        <v>148</v>
      </c>
      <c r="AU1315" s="265" t="s">
        <v>91</v>
      </c>
      <c r="AV1315" s="15" t="s">
        <v>146</v>
      </c>
      <c r="AW1315" s="15" t="s">
        <v>36</v>
      </c>
      <c r="AX1315" s="15" t="s">
        <v>89</v>
      </c>
      <c r="AY1315" s="265" t="s">
        <v>139</v>
      </c>
    </row>
    <row r="1316" s="2" customFormat="1" ht="21.75" customHeight="1">
      <c r="A1316" s="40"/>
      <c r="B1316" s="41"/>
      <c r="C1316" s="220" t="s">
        <v>1684</v>
      </c>
      <c r="D1316" s="220" t="s">
        <v>141</v>
      </c>
      <c r="E1316" s="221" t="s">
        <v>832</v>
      </c>
      <c r="F1316" s="222" t="s">
        <v>833</v>
      </c>
      <c r="G1316" s="223" t="s">
        <v>160</v>
      </c>
      <c r="H1316" s="224">
        <v>87.900000000000006</v>
      </c>
      <c r="I1316" s="225"/>
      <c r="J1316" s="226">
        <f>ROUND(I1316*H1316,2)</f>
        <v>0</v>
      </c>
      <c r="K1316" s="222" t="s">
        <v>145</v>
      </c>
      <c r="L1316" s="46"/>
      <c r="M1316" s="227" t="s">
        <v>1</v>
      </c>
      <c r="N1316" s="228" t="s">
        <v>46</v>
      </c>
      <c r="O1316" s="93"/>
      <c r="P1316" s="229">
        <f>O1316*H1316</f>
        <v>0</v>
      </c>
      <c r="Q1316" s="229">
        <v>6.0000000000000002E-05</v>
      </c>
      <c r="R1316" s="229">
        <f>Q1316*H1316</f>
        <v>0.005274</v>
      </c>
      <c r="S1316" s="229">
        <v>0</v>
      </c>
      <c r="T1316" s="230">
        <f>S1316*H1316</f>
        <v>0</v>
      </c>
      <c r="U1316" s="40"/>
      <c r="V1316" s="40"/>
      <c r="W1316" s="40"/>
      <c r="X1316" s="40"/>
      <c r="Y1316" s="40"/>
      <c r="Z1316" s="40"/>
      <c r="AA1316" s="40"/>
      <c r="AB1316" s="40"/>
      <c r="AC1316" s="40"/>
      <c r="AD1316" s="40"/>
      <c r="AE1316" s="40"/>
      <c r="AR1316" s="231" t="s">
        <v>146</v>
      </c>
      <c r="AT1316" s="231" t="s">
        <v>141</v>
      </c>
      <c r="AU1316" s="231" t="s">
        <v>91</v>
      </c>
      <c r="AY1316" s="19" t="s">
        <v>139</v>
      </c>
      <c r="BE1316" s="232">
        <f>IF(N1316="základní",J1316,0)</f>
        <v>0</v>
      </c>
      <c r="BF1316" s="232">
        <f>IF(N1316="snížená",J1316,0)</f>
        <v>0</v>
      </c>
      <c r="BG1316" s="232">
        <f>IF(N1316="zákl. přenesená",J1316,0)</f>
        <v>0</v>
      </c>
      <c r="BH1316" s="232">
        <f>IF(N1316="sníž. přenesená",J1316,0)</f>
        <v>0</v>
      </c>
      <c r="BI1316" s="232">
        <f>IF(N1316="nulová",J1316,0)</f>
        <v>0</v>
      </c>
      <c r="BJ1316" s="19" t="s">
        <v>89</v>
      </c>
      <c r="BK1316" s="232">
        <f>ROUND(I1316*H1316,2)</f>
        <v>0</v>
      </c>
      <c r="BL1316" s="19" t="s">
        <v>146</v>
      </c>
      <c r="BM1316" s="231" t="s">
        <v>1685</v>
      </c>
    </row>
    <row r="1317" s="13" customFormat="1">
      <c r="A1317" s="13"/>
      <c r="B1317" s="233"/>
      <c r="C1317" s="234"/>
      <c r="D1317" s="235" t="s">
        <v>148</v>
      </c>
      <c r="E1317" s="236" t="s">
        <v>1</v>
      </c>
      <c r="F1317" s="237" t="s">
        <v>1623</v>
      </c>
      <c r="G1317" s="234"/>
      <c r="H1317" s="236" t="s">
        <v>1</v>
      </c>
      <c r="I1317" s="238"/>
      <c r="J1317" s="234"/>
      <c r="K1317" s="234"/>
      <c r="L1317" s="239"/>
      <c r="M1317" s="240"/>
      <c r="N1317" s="241"/>
      <c r="O1317" s="241"/>
      <c r="P1317" s="241"/>
      <c r="Q1317" s="241"/>
      <c r="R1317" s="241"/>
      <c r="S1317" s="241"/>
      <c r="T1317" s="242"/>
      <c r="U1317" s="13"/>
      <c r="V1317" s="13"/>
      <c r="W1317" s="13"/>
      <c r="X1317" s="13"/>
      <c r="Y1317" s="13"/>
      <c r="Z1317" s="13"/>
      <c r="AA1317" s="13"/>
      <c r="AB1317" s="13"/>
      <c r="AC1317" s="13"/>
      <c r="AD1317" s="13"/>
      <c r="AE1317" s="13"/>
      <c r="AT1317" s="243" t="s">
        <v>148</v>
      </c>
      <c r="AU1317" s="243" t="s">
        <v>91</v>
      </c>
      <c r="AV1317" s="13" t="s">
        <v>89</v>
      </c>
      <c r="AW1317" s="13" t="s">
        <v>36</v>
      </c>
      <c r="AX1317" s="13" t="s">
        <v>81</v>
      </c>
      <c r="AY1317" s="243" t="s">
        <v>139</v>
      </c>
    </row>
    <row r="1318" s="14" customFormat="1">
      <c r="A1318" s="14"/>
      <c r="B1318" s="244"/>
      <c r="C1318" s="245"/>
      <c r="D1318" s="235" t="s">
        <v>148</v>
      </c>
      <c r="E1318" s="246" t="s">
        <v>1</v>
      </c>
      <c r="F1318" s="247" t="s">
        <v>1393</v>
      </c>
      <c r="G1318" s="245"/>
      <c r="H1318" s="248">
        <v>5.79</v>
      </c>
      <c r="I1318" s="249"/>
      <c r="J1318" s="245"/>
      <c r="K1318" s="245"/>
      <c r="L1318" s="250"/>
      <c r="M1318" s="251"/>
      <c r="N1318" s="252"/>
      <c r="O1318" s="252"/>
      <c r="P1318" s="252"/>
      <c r="Q1318" s="252"/>
      <c r="R1318" s="252"/>
      <c r="S1318" s="252"/>
      <c r="T1318" s="253"/>
      <c r="U1318" s="14"/>
      <c r="V1318" s="14"/>
      <c r="W1318" s="14"/>
      <c r="X1318" s="14"/>
      <c r="Y1318" s="14"/>
      <c r="Z1318" s="14"/>
      <c r="AA1318" s="14"/>
      <c r="AB1318" s="14"/>
      <c r="AC1318" s="14"/>
      <c r="AD1318" s="14"/>
      <c r="AE1318" s="14"/>
      <c r="AT1318" s="254" t="s">
        <v>148</v>
      </c>
      <c r="AU1318" s="254" t="s">
        <v>91</v>
      </c>
      <c r="AV1318" s="14" t="s">
        <v>91</v>
      </c>
      <c r="AW1318" s="14" t="s">
        <v>36</v>
      </c>
      <c r="AX1318" s="14" t="s">
        <v>81</v>
      </c>
      <c r="AY1318" s="254" t="s">
        <v>139</v>
      </c>
    </row>
    <row r="1319" s="14" customFormat="1">
      <c r="A1319" s="14"/>
      <c r="B1319" s="244"/>
      <c r="C1319" s="245"/>
      <c r="D1319" s="235" t="s">
        <v>148</v>
      </c>
      <c r="E1319" s="246" t="s">
        <v>1</v>
      </c>
      <c r="F1319" s="247" t="s">
        <v>1394</v>
      </c>
      <c r="G1319" s="245"/>
      <c r="H1319" s="248">
        <v>5.8300000000000001</v>
      </c>
      <c r="I1319" s="249"/>
      <c r="J1319" s="245"/>
      <c r="K1319" s="245"/>
      <c r="L1319" s="250"/>
      <c r="M1319" s="251"/>
      <c r="N1319" s="252"/>
      <c r="O1319" s="252"/>
      <c r="P1319" s="252"/>
      <c r="Q1319" s="252"/>
      <c r="R1319" s="252"/>
      <c r="S1319" s="252"/>
      <c r="T1319" s="253"/>
      <c r="U1319" s="14"/>
      <c r="V1319" s="14"/>
      <c r="W1319" s="14"/>
      <c r="X1319" s="14"/>
      <c r="Y1319" s="14"/>
      <c r="Z1319" s="14"/>
      <c r="AA1319" s="14"/>
      <c r="AB1319" s="14"/>
      <c r="AC1319" s="14"/>
      <c r="AD1319" s="14"/>
      <c r="AE1319" s="14"/>
      <c r="AT1319" s="254" t="s">
        <v>148</v>
      </c>
      <c r="AU1319" s="254" t="s">
        <v>91</v>
      </c>
      <c r="AV1319" s="14" t="s">
        <v>91</v>
      </c>
      <c r="AW1319" s="14" t="s">
        <v>36</v>
      </c>
      <c r="AX1319" s="14" t="s">
        <v>81</v>
      </c>
      <c r="AY1319" s="254" t="s">
        <v>139</v>
      </c>
    </row>
    <row r="1320" s="13" customFormat="1">
      <c r="A1320" s="13"/>
      <c r="B1320" s="233"/>
      <c r="C1320" s="234"/>
      <c r="D1320" s="235" t="s">
        <v>148</v>
      </c>
      <c r="E1320" s="236" t="s">
        <v>1</v>
      </c>
      <c r="F1320" s="237" t="s">
        <v>1624</v>
      </c>
      <c r="G1320" s="234"/>
      <c r="H1320" s="236" t="s">
        <v>1</v>
      </c>
      <c r="I1320" s="238"/>
      <c r="J1320" s="234"/>
      <c r="K1320" s="234"/>
      <c r="L1320" s="239"/>
      <c r="M1320" s="240"/>
      <c r="N1320" s="241"/>
      <c r="O1320" s="241"/>
      <c r="P1320" s="241"/>
      <c r="Q1320" s="241"/>
      <c r="R1320" s="241"/>
      <c r="S1320" s="241"/>
      <c r="T1320" s="242"/>
      <c r="U1320" s="13"/>
      <c r="V1320" s="13"/>
      <c r="W1320" s="13"/>
      <c r="X1320" s="13"/>
      <c r="Y1320" s="13"/>
      <c r="Z1320" s="13"/>
      <c r="AA1320" s="13"/>
      <c r="AB1320" s="13"/>
      <c r="AC1320" s="13"/>
      <c r="AD1320" s="13"/>
      <c r="AE1320" s="13"/>
      <c r="AT1320" s="243" t="s">
        <v>148</v>
      </c>
      <c r="AU1320" s="243" t="s">
        <v>91</v>
      </c>
      <c r="AV1320" s="13" t="s">
        <v>89</v>
      </c>
      <c r="AW1320" s="13" t="s">
        <v>36</v>
      </c>
      <c r="AX1320" s="13" t="s">
        <v>81</v>
      </c>
      <c r="AY1320" s="243" t="s">
        <v>139</v>
      </c>
    </row>
    <row r="1321" s="14" customFormat="1">
      <c r="A1321" s="14"/>
      <c r="B1321" s="244"/>
      <c r="C1321" s="245"/>
      <c r="D1321" s="235" t="s">
        <v>148</v>
      </c>
      <c r="E1321" s="246" t="s">
        <v>1</v>
      </c>
      <c r="F1321" s="247" t="s">
        <v>1404</v>
      </c>
      <c r="G1321" s="245"/>
      <c r="H1321" s="248">
        <v>5.9100000000000001</v>
      </c>
      <c r="I1321" s="249"/>
      <c r="J1321" s="245"/>
      <c r="K1321" s="245"/>
      <c r="L1321" s="250"/>
      <c r="M1321" s="251"/>
      <c r="N1321" s="252"/>
      <c r="O1321" s="252"/>
      <c r="P1321" s="252"/>
      <c r="Q1321" s="252"/>
      <c r="R1321" s="252"/>
      <c r="S1321" s="252"/>
      <c r="T1321" s="253"/>
      <c r="U1321" s="14"/>
      <c r="V1321" s="14"/>
      <c r="W1321" s="14"/>
      <c r="X1321" s="14"/>
      <c r="Y1321" s="14"/>
      <c r="Z1321" s="14"/>
      <c r="AA1321" s="14"/>
      <c r="AB1321" s="14"/>
      <c r="AC1321" s="14"/>
      <c r="AD1321" s="14"/>
      <c r="AE1321" s="14"/>
      <c r="AT1321" s="254" t="s">
        <v>148</v>
      </c>
      <c r="AU1321" s="254" t="s">
        <v>91</v>
      </c>
      <c r="AV1321" s="14" t="s">
        <v>91</v>
      </c>
      <c r="AW1321" s="14" t="s">
        <v>36</v>
      </c>
      <c r="AX1321" s="14" t="s">
        <v>81</v>
      </c>
      <c r="AY1321" s="254" t="s">
        <v>139</v>
      </c>
    </row>
    <row r="1322" s="14" customFormat="1">
      <c r="A1322" s="14"/>
      <c r="B1322" s="244"/>
      <c r="C1322" s="245"/>
      <c r="D1322" s="235" t="s">
        <v>148</v>
      </c>
      <c r="E1322" s="246" t="s">
        <v>1</v>
      </c>
      <c r="F1322" s="247" t="s">
        <v>1405</v>
      </c>
      <c r="G1322" s="245"/>
      <c r="H1322" s="248">
        <v>4.9000000000000004</v>
      </c>
      <c r="I1322" s="249"/>
      <c r="J1322" s="245"/>
      <c r="K1322" s="245"/>
      <c r="L1322" s="250"/>
      <c r="M1322" s="251"/>
      <c r="N1322" s="252"/>
      <c r="O1322" s="252"/>
      <c r="P1322" s="252"/>
      <c r="Q1322" s="252"/>
      <c r="R1322" s="252"/>
      <c r="S1322" s="252"/>
      <c r="T1322" s="253"/>
      <c r="U1322" s="14"/>
      <c r="V1322" s="14"/>
      <c r="W1322" s="14"/>
      <c r="X1322" s="14"/>
      <c r="Y1322" s="14"/>
      <c r="Z1322" s="14"/>
      <c r="AA1322" s="14"/>
      <c r="AB1322" s="14"/>
      <c r="AC1322" s="14"/>
      <c r="AD1322" s="14"/>
      <c r="AE1322" s="14"/>
      <c r="AT1322" s="254" t="s">
        <v>148</v>
      </c>
      <c r="AU1322" s="254" t="s">
        <v>91</v>
      </c>
      <c r="AV1322" s="14" t="s">
        <v>91</v>
      </c>
      <c r="AW1322" s="14" t="s">
        <v>36</v>
      </c>
      <c r="AX1322" s="14" t="s">
        <v>81</v>
      </c>
      <c r="AY1322" s="254" t="s">
        <v>139</v>
      </c>
    </row>
    <row r="1323" s="14" customFormat="1">
      <c r="A1323" s="14"/>
      <c r="B1323" s="244"/>
      <c r="C1323" s="245"/>
      <c r="D1323" s="235" t="s">
        <v>148</v>
      </c>
      <c r="E1323" s="246" t="s">
        <v>1</v>
      </c>
      <c r="F1323" s="247" t="s">
        <v>1406</v>
      </c>
      <c r="G1323" s="245"/>
      <c r="H1323" s="248">
        <v>5.1399999999999997</v>
      </c>
      <c r="I1323" s="249"/>
      <c r="J1323" s="245"/>
      <c r="K1323" s="245"/>
      <c r="L1323" s="250"/>
      <c r="M1323" s="251"/>
      <c r="N1323" s="252"/>
      <c r="O1323" s="252"/>
      <c r="P1323" s="252"/>
      <c r="Q1323" s="252"/>
      <c r="R1323" s="252"/>
      <c r="S1323" s="252"/>
      <c r="T1323" s="253"/>
      <c r="U1323" s="14"/>
      <c r="V1323" s="14"/>
      <c r="W1323" s="14"/>
      <c r="X1323" s="14"/>
      <c r="Y1323" s="14"/>
      <c r="Z1323" s="14"/>
      <c r="AA1323" s="14"/>
      <c r="AB1323" s="14"/>
      <c r="AC1323" s="14"/>
      <c r="AD1323" s="14"/>
      <c r="AE1323" s="14"/>
      <c r="AT1323" s="254" t="s">
        <v>148</v>
      </c>
      <c r="AU1323" s="254" t="s">
        <v>91</v>
      </c>
      <c r="AV1323" s="14" t="s">
        <v>91</v>
      </c>
      <c r="AW1323" s="14" t="s">
        <v>36</v>
      </c>
      <c r="AX1323" s="14" t="s">
        <v>81</v>
      </c>
      <c r="AY1323" s="254" t="s">
        <v>139</v>
      </c>
    </row>
    <row r="1324" s="14" customFormat="1">
      <c r="A1324" s="14"/>
      <c r="B1324" s="244"/>
      <c r="C1324" s="245"/>
      <c r="D1324" s="235" t="s">
        <v>148</v>
      </c>
      <c r="E1324" s="246" t="s">
        <v>1</v>
      </c>
      <c r="F1324" s="247" t="s">
        <v>1407</v>
      </c>
      <c r="G1324" s="245"/>
      <c r="H1324" s="248">
        <v>5.2199999999999998</v>
      </c>
      <c r="I1324" s="249"/>
      <c r="J1324" s="245"/>
      <c r="K1324" s="245"/>
      <c r="L1324" s="250"/>
      <c r="M1324" s="251"/>
      <c r="N1324" s="252"/>
      <c r="O1324" s="252"/>
      <c r="P1324" s="252"/>
      <c r="Q1324" s="252"/>
      <c r="R1324" s="252"/>
      <c r="S1324" s="252"/>
      <c r="T1324" s="253"/>
      <c r="U1324" s="14"/>
      <c r="V1324" s="14"/>
      <c r="W1324" s="14"/>
      <c r="X1324" s="14"/>
      <c r="Y1324" s="14"/>
      <c r="Z1324" s="14"/>
      <c r="AA1324" s="14"/>
      <c r="AB1324" s="14"/>
      <c r="AC1324" s="14"/>
      <c r="AD1324" s="14"/>
      <c r="AE1324" s="14"/>
      <c r="AT1324" s="254" t="s">
        <v>148</v>
      </c>
      <c r="AU1324" s="254" t="s">
        <v>91</v>
      </c>
      <c r="AV1324" s="14" t="s">
        <v>91</v>
      </c>
      <c r="AW1324" s="14" t="s">
        <v>36</v>
      </c>
      <c r="AX1324" s="14" t="s">
        <v>81</v>
      </c>
      <c r="AY1324" s="254" t="s">
        <v>139</v>
      </c>
    </row>
    <row r="1325" s="13" customFormat="1">
      <c r="A1325" s="13"/>
      <c r="B1325" s="233"/>
      <c r="C1325" s="234"/>
      <c r="D1325" s="235" t="s">
        <v>148</v>
      </c>
      <c r="E1325" s="236" t="s">
        <v>1</v>
      </c>
      <c r="F1325" s="237" t="s">
        <v>1625</v>
      </c>
      <c r="G1325" s="234"/>
      <c r="H1325" s="236" t="s">
        <v>1</v>
      </c>
      <c r="I1325" s="238"/>
      <c r="J1325" s="234"/>
      <c r="K1325" s="234"/>
      <c r="L1325" s="239"/>
      <c r="M1325" s="240"/>
      <c r="N1325" s="241"/>
      <c r="O1325" s="241"/>
      <c r="P1325" s="241"/>
      <c r="Q1325" s="241"/>
      <c r="R1325" s="241"/>
      <c r="S1325" s="241"/>
      <c r="T1325" s="242"/>
      <c r="U1325" s="13"/>
      <c r="V1325" s="13"/>
      <c r="W1325" s="13"/>
      <c r="X1325" s="13"/>
      <c r="Y1325" s="13"/>
      <c r="Z1325" s="13"/>
      <c r="AA1325" s="13"/>
      <c r="AB1325" s="13"/>
      <c r="AC1325" s="13"/>
      <c r="AD1325" s="13"/>
      <c r="AE1325" s="13"/>
      <c r="AT1325" s="243" t="s">
        <v>148</v>
      </c>
      <c r="AU1325" s="243" t="s">
        <v>91</v>
      </c>
      <c r="AV1325" s="13" t="s">
        <v>89</v>
      </c>
      <c r="AW1325" s="13" t="s">
        <v>36</v>
      </c>
      <c r="AX1325" s="13" t="s">
        <v>81</v>
      </c>
      <c r="AY1325" s="243" t="s">
        <v>139</v>
      </c>
    </row>
    <row r="1326" s="14" customFormat="1">
      <c r="A1326" s="14"/>
      <c r="B1326" s="244"/>
      <c r="C1326" s="245"/>
      <c r="D1326" s="235" t="s">
        <v>148</v>
      </c>
      <c r="E1326" s="246" t="s">
        <v>1</v>
      </c>
      <c r="F1326" s="247" t="s">
        <v>1419</v>
      </c>
      <c r="G1326" s="245"/>
      <c r="H1326" s="248">
        <v>5.7699999999999996</v>
      </c>
      <c r="I1326" s="249"/>
      <c r="J1326" s="245"/>
      <c r="K1326" s="245"/>
      <c r="L1326" s="250"/>
      <c r="M1326" s="251"/>
      <c r="N1326" s="252"/>
      <c r="O1326" s="252"/>
      <c r="P1326" s="252"/>
      <c r="Q1326" s="252"/>
      <c r="R1326" s="252"/>
      <c r="S1326" s="252"/>
      <c r="T1326" s="253"/>
      <c r="U1326" s="14"/>
      <c r="V1326" s="14"/>
      <c r="W1326" s="14"/>
      <c r="X1326" s="14"/>
      <c r="Y1326" s="14"/>
      <c r="Z1326" s="14"/>
      <c r="AA1326" s="14"/>
      <c r="AB1326" s="14"/>
      <c r="AC1326" s="14"/>
      <c r="AD1326" s="14"/>
      <c r="AE1326" s="14"/>
      <c r="AT1326" s="254" t="s">
        <v>148</v>
      </c>
      <c r="AU1326" s="254" t="s">
        <v>91</v>
      </c>
      <c r="AV1326" s="14" t="s">
        <v>91</v>
      </c>
      <c r="AW1326" s="14" t="s">
        <v>36</v>
      </c>
      <c r="AX1326" s="14" t="s">
        <v>81</v>
      </c>
      <c r="AY1326" s="254" t="s">
        <v>139</v>
      </c>
    </row>
    <row r="1327" s="13" customFormat="1">
      <c r="A1327" s="13"/>
      <c r="B1327" s="233"/>
      <c r="C1327" s="234"/>
      <c r="D1327" s="235" t="s">
        <v>148</v>
      </c>
      <c r="E1327" s="236" t="s">
        <v>1</v>
      </c>
      <c r="F1327" s="237" t="s">
        <v>1626</v>
      </c>
      <c r="G1327" s="234"/>
      <c r="H1327" s="236" t="s">
        <v>1</v>
      </c>
      <c r="I1327" s="238"/>
      <c r="J1327" s="234"/>
      <c r="K1327" s="234"/>
      <c r="L1327" s="239"/>
      <c r="M1327" s="240"/>
      <c r="N1327" s="241"/>
      <c r="O1327" s="241"/>
      <c r="P1327" s="241"/>
      <c r="Q1327" s="241"/>
      <c r="R1327" s="241"/>
      <c r="S1327" s="241"/>
      <c r="T1327" s="242"/>
      <c r="U1327" s="13"/>
      <c r="V1327" s="13"/>
      <c r="W1327" s="13"/>
      <c r="X1327" s="13"/>
      <c r="Y1327" s="13"/>
      <c r="Z1327" s="13"/>
      <c r="AA1327" s="13"/>
      <c r="AB1327" s="13"/>
      <c r="AC1327" s="13"/>
      <c r="AD1327" s="13"/>
      <c r="AE1327" s="13"/>
      <c r="AT1327" s="243" t="s">
        <v>148</v>
      </c>
      <c r="AU1327" s="243" t="s">
        <v>91</v>
      </c>
      <c r="AV1327" s="13" t="s">
        <v>89</v>
      </c>
      <c r="AW1327" s="13" t="s">
        <v>36</v>
      </c>
      <c r="AX1327" s="13" t="s">
        <v>81</v>
      </c>
      <c r="AY1327" s="243" t="s">
        <v>139</v>
      </c>
    </row>
    <row r="1328" s="14" customFormat="1">
      <c r="A1328" s="14"/>
      <c r="B1328" s="244"/>
      <c r="C1328" s="245"/>
      <c r="D1328" s="235" t="s">
        <v>148</v>
      </c>
      <c r="E1328" s="246" t="s">
        <v>1</v>
      </c>
      <c r="F1328" s="247" t="s">
        <v>1428</v>
      </c>
      <c r="G1328" s="245"/>
      <c r="H1328" s="248">
        <v>14.48</v>
      </c>
      <c r="I1328" s="249"/>
      <c r="J1328" s="245"/>
      <c r="K1328" s="245"/>
      <c r="L1328" s="250"/>
      <c r="M1328" s="251"/>
      <c r="N1328" s="252"/>
      <c r="O1328" s="252"/>
      <c r="P1328" s="252"/>
      <c r="Q1328" s="252"/>
      <c r="R1328" s="252"/>
      <c r="S1328" s="252"/>
      <c r="T1328" s="253"/>
      <c r="U1328" s="14"/>
      <c r="V1328" s="14"/>
      <c r="W1328" s="14"/>
      <c r="X1328" s="14"/>
      <c r="Y1328" s="14"/>
      <c r="Z1328" s="14"/>
      <c r="AA1328" s="14"/>
      <c r="AB1328" s="14"/>
      <c r="AC1328" s="14"/>
      <c r="AD1328" s="14"/>
      <c r="AE1328" s="14"/>
      <c r="AT1328" s="254" t="s">
        <v>148</v>
      </c>
      <c r="AU1328" s="254" t="s">
        <v>91</v>
      </c>
      <c r="AV1328" s="14" t="s">
        <v>91</v>
      </c>
      <c r="AW1328" s="14" t="s">
        <v>36</v>
      </c>
      <c r="AX1328" s="14" t="s">
        <v>81</v>
      </c>
      <c r="AY1328" s="254" t="s">
        <v>139</v>
      </c>
    </row>
    <row r="1329" s="13" customFormat="1">
      <c r="A1329" s="13"/>
      <c r="B1329" s="233"/>
      <c r="C1329" s="234"/>
      <c r="D1329" s="235" t="s">
        <v>148</v>
      </c>
      <c r="E1329" s="236" t="s">
        <v>1</v>
      </c>
      <c r="F1329" s="237" t="s">
        <v>1628</v>
      </c>
      <c r="G1329" s="234"/>
      <c r="H1329" s="236" t="s">
        <v>1</v>
      </c>
      <c r="I1329" s="238"/>
      <c r="J1329" s="234"/>
      <c r="K1329" s="234"/>
      <c r="L1329" s="239"/>
      <c r="M1329" s="240"/>
      <c r="N1329" s="241"/>
      <c r="O1329" s="241"/>
      <c r="P1329" s="241"/>
      <c r="Q1329" s="241"/>
      <c r="R1329" s="241"/>
      <c r="S1329" s="241"/>
      <c r="T1329" s="242"/>
      <c r="U1329" s="13"/>
      <c r="V1329" s="13"/>
      <c r="W1329" s="13"/>
      <c r="X1329" s="13"/>
      <c r="Y1329" s="13"/>
      <c r="Z1329" s="13"/>
      <c r="AA1329" s="13"/>
      <c r="AB1329" s="13"/>
      <c r="AC1329" s="13"/>
      <c r="AD1329" s="13"/>
      <c r="AE1329" s="13"/>
      <c r="AT1329" s="243" t="s">
        <v>148</v>
      </c>
      <c r="AU1329" s="243" t="s">
        <v>91</v>
      </c>
      <c r="AV1329" s="13" t="s">
        <v>89</v>
      </c>
      <c r="AW1329" s="13" t="s">
        <v>36</v>
      </c>
      <c r="AX1329" s="13" t="s">
        <v>81</v>
      </c>
      <c r="AY1329" s="243" t="s">
        <v>139</v>
      </c>
    </row>
    <row r="1330" s="14" customFormat="1">
      <c r="A1330" s="14"/>
      <c r="B1330" s="244"/>
      <c r="C1330" s="245"/>
      <c r="D1330" s="235" t="s">
        <v>148</v>
      </c>
      <c r="E1330" s="246" t="s">
        <v>1</v>
      </c>
      <c r="F1330" s="247" t="s">
        <v>1437</v>
      </c>
      <c r="G1330" s="245"/>
      <c r="H1330" s="248">
        <v>5.96</v>
      </c>
      <c r="I1330" s="249"/>
      <c r="J1330" s="245"/>
      <c r="K1330" s="245"/>
      <c r="L1330" s="250"/>
      <c r="M1330" s="251"/>
      <c r="N1330" s="252"/>
      <c r="O1330" s="252"/>
      <c r="P1330" s="252"/>
      <c r="Q1330" s="252"/>
      <c r="R1330" s="252"/>
      <c r="S1330" s="252"/>
      <c r="T1330" s="253"/>
      <c r="U1330" s="14"/>
      <c r="V1330" s="14"/>
      <c r="W1330" s="14"/>
      <c r="X1330" s="14"/>
      <c r="Y1330" s="14"/>
      <c r="Z1330" s="14"/>
      <c r="AA1330" s="14"/>
      <c r="AB1330" s="14"/>
      <c r="AC1330" s="14"/>
      <c r="AD1330" s="14"/>
      <c r="AE1330" s="14"/>
      <c r="AT1330" s="254" t="s">
        <v>148</v>
      </c>
      <c r="AU1330" s="254" t="s">
        <v>91</v>
      </c>
      <c r="AV1330" s="14" t="s">
        <v>91</v>
      </c>
      <c r="AW1330" s="14" t="s">
        <v>36</v>
      </c>
      <c r="AX1330" s="14" t="s">
        <v>81</v>
      </c>
      <c r="AY1330" s="254" t="s">
        <v>139</v>
      </c>
    </row>
    <row r="1331" s="14" customFormat="1">
      <c r="A1331" s="14"/>
      <c r="B1331" s="244"/>
      <c r="C1331" s="245"/>
      <c r="D1331" s="235" t="s">
        <v>148</v>
      </c>
      <c r="E1331" s="246" t="s">
        <v>1</v>
      </c>
      <c r="F1331" s="247" t="s">
        <v>1629</v>
      </c>
      <c r="G1331" s="245"/>
      <c r="H1331" s="248">
        <v>3.6600000000000001</v>
      </c>
      <c r="I1331" s="249"/>
      <c r="J1331" s="245"/>
      <c r="K1331" s="245"/>
      <c r="L1331" s="250"/>
      <c r="M1331" s="251"/>
      <c r="N1331" s="252"/>
      <c r="O1331" s="252"/>
      <c r="P1331" s="252"/>
      <c r="Q1331" s="252"/>
      <c r="R1331" s="252"/>
      <c r="S1331" s="252"/>
      <c r="T1331" s="253"/>
      <c r="U1331" s="14"/>
      <c r="V1331" s="14"/>
      <c r="W1331" s="14"/>
      <c r="X1331" s="14"/>
      <c r="Y1331" s="14"/>
      <c r="Z1331" s="14"/>
      <c r="AA1331" s="14"/>
      <c r="AB1331" s="14"/>
      <c r="AC1331" s="14"/>
      <c r="AD1331" s="14"/>
      <c r="AE1331" s="14"/>
      <c r="AT1331" s="254" t="s">
        <v>148</v>
      </c>
      <c r="AU1331" s="254" t="s">
        <v>91</v>
      </c>
      <c r="AV1331" s="14" t="s">
        <v>91</v>
      </c>
      <c r="AW1331" s="14" t="s">
        <v>36</v>
      </c>
      <c r="AX1331" s="14" t="s">
        <v>81</v>
      </c>
      <c r="AY1331" s="254" t="s">
        <v>139</v>
      </c>
    </row>
    <row r="1332" s="14" customFormat="1">
      <c r="A1332" s="14"/>
      <c r="B1332" s="244"/>
      <c r="C1332" s="245"/>
      <c r="D1332" s="235" t="s">
        <v>148</v>
      </c>
      <c r="E1332" s="246" t="s">
        <v>1</v>
      </c>
      <c r="F1332" s="247" t="s">
        <v>1632</v>
      </c>
      <c r="G1332" s="245"/>
      <c r="H1332" s="248">
        <v>25.239999999999998</v>
      </c>
      <c r="I1332" s="249"/>
      <c r="J1332" s="245"/>
      <c r="K1332" s="245"/>
      <c r="L1332" s="250"/>
      <c r="M1332" s="251"/>
      <c r="N1332" s="252"/>
      <c r="O1332" s="252"/>
      <c r="P1332" s="252"/>
      <c r="Q1332" s="252"/>
      <c r="R1332" s="252"/>
      <c r="S1332" s="252"/>
      <c r="T1332" s="253"/>
      <c r="U1332" s="14"/>
      <c r="V1332" s="14"/>
      <c r="W1332" s="14"/>
      <c r="X1332" s="14"/>
      <c r="Y1332" s="14"/>
      <c r="Z1332" s="14"/>
      <c r="AA1332" s="14"/>
      <c r="AB1332" s="14"/>
      <c r="AC1332" s="14"/>
      <c r="AD1332" s="14"/>
      <c r="AE1332" s="14"/>
      <c r="AT1332" s="254" t="s">
        <v>148</v>
      </c>
      <c r="AU1332" s="254" t="s">
        <v>91</v>
      </c>
      <c r="AV1332" s="14" t="s">
        <v>91</v>
      </c>
      <c r="AW1332" s="14" t="s">
        <v>36</v>
      </c>
      <c r="AX1332" s="14" t="s">
        <v>81</v>
      </c>
      <c r="AY1332" s="254" t="s">
        <v>139</v>
      </c>
    </row>
    <row r="1333" s="15" customFormat="1">
      <c r="A1333" s="15"/>
      <c r="B1333" s="255"/>
      <c r="C1333" s="256"/>
      <c r="D1333" s="235" t="s">
        <v>148</v>
      </c>
      <c r="E1333" s="257" t="s">
        <v>1</v>
      </c>
      <c r="F1333" s="258" t="s">
        <v>151</v>
      </c>
      <c r="G1333" s="256"/>
      <c r="H1333" s="259">
        <v>87.900000000000006</v>
      </c>
      <c r="I1333" s="260"/>
      <c r="J1333" s="256"/>
      <c r="K1333" s="256"/>
      <c r="L1333" s="261"/>
      <c r="M1333" s="262"/>
      <c r="N1333" s="263"/>
      <c r="O1333" s="263"/>
      <c r="P1333" s="263"/>
      <c r="Q1333" s="263"/>
      <c r="R1333" s="263"/>
      <c r="S1333" s="263"/>
      <c r="T1333" s="264"/>
      <c r="U1333" s="15"/>
      <c r="V1333" s="15"/>
      <c r="W1333" s="15"/>
      <c r="X1333" s="15"/>
      <c r="Y1333" s="15"/>
      <c r="Z1333" s="15"/>
      <c r="AA1333" s="15"/>
      <c r="AB1333" s="15"/>
      <c r="AC1333" s="15"/>
      <c r="AD1333" s="15"/>
      <c r="AE1333" s="15"/>
      <c r="AT1333" s="265" t="s">
        <v>148</v>
      </c>
      <c r="AU1333" s="265" t="s">
        <v>91</v>
      </c>
      <c r="AV1333" s="15" t="s">
        <v>146</v>
      </c>
      <c r="AW1333" s="15" t="s">
        <v>36</v>
      </c>
      <c r="AX1333" s="15" t="s">
        <v>89</v>
      </c>
      <c r="AY1333" s="265" t="s">
        <v>139</v>
      </c>
    </row>
    <row r="1334" s="2" customFormat="1" ht="24.15" customHeight="1">
      <c r="A1334" s="40"/>
      <c r="B1334" s="41"/>
      <c r="C1334" s="220" t="s">
        <v>1686</v>
      </c>
      <c r="D1334" s="220" t="s">
        <v>141</v>
      </c>
      <c r="E1334" s="221" t="s">
        <v>836</v>
      </c>
      <c r="F1334" s="222" t="s">
        <v>837</v>
      </c>
      <c r="G1334" s="223" t="s">
        <v>498</v>
      </c>
      <c r="H1334" s="224">
        <v>10</v>
      </c>
      <c r="I1334" s="225"/>
      <c r="J1334" s="226">
        <f>ROUND(I1334*H1334,2)</f>
        <v>0</v>
      </c>
      <c r="K1334" s="222" t="s">
        <v>1</v>
      </c>
      <c r="L1334" s="46"/>
      <c r="M1334" s="227" t="s">
        <v>1</v>
      </c>
      <c r="N1334" s="228" t="s">
        <v>46</v>
      </c>
      <c r="O1334" s="93"/>
      <c r="P1334" s="229">
        <f>O1334*H1334</f>
        <v>0</v>
      </c>
      <c r="Q1334" s="229">
        <v>0.00021000000000000001</v>
      </c>
      <c r="R1334" s="229">
        <f>Q1334*H1334</f>
        <v>0.0021000000000000003</v>
      </c>
      <c r="S1334" s="229">
        <v>0</v>
      </c>
      <c r="T1334" s="230">
        <f>S1334*H1334</f>
        <v>0</v>
      </c>
      <c r="U1334" s="40"/>
      <c r="V1334" s="40"/>
      <c r="W1334" s="40"/>
      <c r="X1334" s="40"/>
      <c r="Y1334" s="40"/>
      <c r="Z1334" s="40"/>
      <c r="AA1334" s="40"/>
      <c r="AB1334" s="40"/>
      <c r="AC1334" s="40"/>
      <c r="AD1334" s="40"/>
      <c r="AE1334" s="40"/>
      <c r="AR1334" s="231" t="s">
        <v>146</v>
      </c>
      <c r="AT1334" s="231" t="s">
        <v>141</v>
      </c>
      <c r="AU1334" s="231" t="s">
        <v>91</v>
      </c>
      <c r="AY1334" s="19" t="s">
        <v>139</v>
      </c>
      <c r="BE1334" s="232">
        <f>IF(N1334="základní",J1334,0)</f>
        <v>0</v>
      </c>
      <c r="BF1334" s="232">
        <f>IF(N1334="snížená",J1334,0)</f>
        <v>0</v>
      </c>
      <c r="BG1334" s="232">
        <f>IF(N1334="zákl. přenesená",J1334,0)</f>
        <v>0</v>
      </c>
      <c r="BH1334" s="232">
        <f>IF(N1334="sníž. přenesená",J1334,0)</f>
        <v>0</v>
      </c>
      <c r="BI1334" s="232">
        <f>IF(N1334="nulová",J1334,0)</f>
        <v>0</v>
      </c>
      <c r="BJ1334" s="19" t="s">
        <v>89</v>
      </c>
      <c r="BK1334" s="232">
        <f>ROUND(I1334*H1334,2)</f>
        <v>0</v>
      </c>
      <c r="BL1334" s="19" t="s">
        <v>146</v>
      </c>
      <c r="BM1334" s="231" t="s">
        <v>1687</v>
      </c>
    </row>
    <row r="1335" s="13" customFormat="1">
      <c r="A1335" s="13"/>
      <c r="B1335" s="233"/>
      <c r="C1335" s="234"/>
      <c r="D1335" s="235" t="s">
        <v>148</v>
      </c>
      <c r="E1335" s="236" t="s">
        <v>1</v>
      </c>
      <c r="F1335" s="237" t="s">
        <v>453</v>
      </c>
      <c r="G1335" s="234"/>
      <c r="H1335" s="236" t="s">
        <v>1</v>
      </c>
      <c r="I1335" s="238"/>
      <c r="J1335" s="234"/>
      <c r="K1335" s="234"/>
      <c r="L1335" s="239"/>
      <c r="M1335" s="240"/>
      <c r="N1335" s="241"/>
      <c r="O1335" s="241"/>
      <c r="P1335" s="241"/>
      <c r="Q1335" s="241"/>
      <c r="R1335" s="241"/>
      <c r="S1335" s="241"/>
      <c r="T1335" s="242"/>
      <c r="U1335" s="13"/>
      <c r="V1335" s="13"/>
      <c r="W1335" s="13"/>
      <c r="X1335" s="13"/>
      <c r="Y1335" s="13"/>
      <c r="Z1335" s="13"/>
      <c r="AA1335" s="13"/>
      <c r="AB1335" s="13"/>
      <c r="AC1335" s="13"/>
      <c r="AD1335" s="13"/>
      <c r="AE1335" s="13"/>
      <c r="AT1335" s="243" t="s">
        <v>148</v>
      </c>
      <c r="AU1335" s="243" t="s">
        <v>91</v>
      </c>
      <c r="AV1335" s="13" t="s">
        <v>89</v>
      </c>
      <c r="AW1335" s="13" t="s">
        <v>36</v>
      </c>
      <c r="AX1335" s="13" t="s">
        <v>81</v>
      </c>
      <c r="AY1335" s="243" t="s">
        <v>139</v>
      </c>
    </row>
    <row r="1336" s="14" customFormat="1">
      <c r="A1336" s="14"/>
      <c r="B1336" s="244"/>
      <c r="C1336" s="245"/>
      <c r="D1336" s="235" t="s">
        <v>148</v>
      </c>
      <c r="E1336" s="246" t="s">
        <v>1</v>
      </c>
      <c r="F1336" s="247" t="s">
        <v>1688</v>
      </c>
      <c r="G1336" s="245"/>
      <c r="H1336" s="248">
        <v>10</v>
      </c>
      <c r="I1336" s="249"/>
      <c r="J1336" s="245"/>
      <c r="K1336" s="245"/>
      <c r="L1336" s="250"/>
      <c r="M1336" s="251"/>
      <c r="N1336" s="252"/>
      <c r="O1336" s="252"/>
      <c r="P1336" s="252"/>
      <c r="Q1336" s="252"/>
      <c r="R1336" s="252"/>
      <c r="S1336" s="252"/>
      <c r="T1336" s="253"/>
      <c r="U1336" s="14"/>
      <c r="V1336" s="14"/>
      <c r="W1336" s="14"/>
      <c r="X1336" s="14"/>
      <c r="Y1336" s="14"/>
      <c r="Z1336" s="14"/>
      <c r="AA1336" s="14"/>
      <c r="AB1336" s="14"/>
      <c r="AC1336" s="14"/>
      <c r="AD1336" s="14"/>
      <c r="AE1336" s="14"/>
      <c r="AT1336" s="254" t="s">
        <v>148</v>
      </c>
      <c r="AU1336" s="254" t="s">
        <v>91</v>
      </c>
      <c r="AV1336" s="14" t="s">
        <v>91</v>
      </c>
      <c r="AW1336" s="14" t="s">
        <v>36</v>
      </c>
      <c r="AX1336" s="14" t="s">
        <v>81</v>
      </c>
      <c r="AY1336" s="254" t="s">
        <v>139</v>
      </c>
    </row>
    <row r="1337" s="15" customFormat="1">
      <c r="A1337" s="15"/>
      <c r="B1337" s="255"/>
      <c r="C1337" s="256"/>
      <c r="D1337" s="235" t="s">
        <v>148</v>
      </c>
      <c r="E1337" s="257" t="s">
        <v>1</v>
      </c>
      <c r="F1337" s="258" t="s">
        <v>151</v>
      </c>
      <c r="G1337" s="256"/>
      <c r="H1337" s="259">
        <v>10</v>
      </c>
      <c r="I1337" s="260"/>
      <c r="J1337" s="256"/>
      <c r="K1337" s="256"/>
      <c r="L1337" s="261"/>
      <c r="M1337" s="262"/>
      <c r="N1337" s="263"/>
      <c r="O1337" s="263"/>
      <c r="P1337" s="263"/>
      <c r="Q1337" s="263"/>
      <c r="R1337" s="263"/>
      <c r="S1337" s="263"/>
      <c r="T1337" s="264"/>
      <c r="U1337" s="15"/>
      <c r="V1337" s="15"/>
      <c r="W1337" s="15"/>
      <c r="X1337" s="15"/>
      <c r="Y1337" s="15"/>
      <c r="Z1337" s="15"/>
      <c r="AA1337" s="15"/>
      <c r="AB1337" s="15"/>
      <c r="AC1337" s="15"/>
      <c r="AD1337" s="15"/>
      <c r="AE1337" s="15"/>
      <c r="AT1337" s="265" t="s">
        <v>148</v>
      </c>
      <c r="AU1337" s="265" t="s">
        <v>91</v>
      </c>
      <c r="AV1337" s="15" t="s">
        <v>146</v>
      </c>
      <c r="AW1337" s="15" t="s">
        <v>36</v>
      </c>
      <c r="AX1337" s="15" t="s">
        <v>89</v>
      </c>
      <c r="AY1337" s="265" t="s">
        <v>139</v>
      </c>
    </row>
    <row r="1338" s="2" customFormat="1" ht="16.5" customHeight="1">
      <c r="A1338" s="40"/>
      <c r="B1338" s="41"/>
      <c r="C1338" s="220" t="s">
        <v>1689</v>
      </c>
      <c r="D1338" s="220" t="s">
        <v>141</v>
      </c>
      <c r="E1338" s="221" t="s">
        <v>842</v>
      </c>
      <c r="F1338" s="222" t="s">
        <v>843</v>
      </c>
      <c r="G1338" s="223" t="s">
        <v>498</v>
      </c>
      <c r="H1338" s="224">
        <v>4</v>
      </c>
      <c r="I1338" s="225"/>
      <c r="J1338" s="226">
        <f>ROUND(I1338*H1338,2)</f>
        <v>0</v>
      </c>
      <c r="K1338" s="222" t="s">
        <v>1</v>
      </c>
      <c r="L1338" s="46"/>
      <c r="M1338" s="227" t="s">
        <v>1</v>
      </c>
      <c r="N1338" s="228" t="s">
        <v>46</v>
      </c>
      <c r="O1338" s="93"/>
      <c r="P1338" s="229">
        <f>O1338*H1338</f>
        <v>0</v>
      </c>
      <c r="Q1338" s="229">
        <v>0</v>
      </c>
      <c r="R1338" s="229">
        <f>Q1338*H1338</f>
        <v>0</v>
      </c>
      <c r="S1338" s="229">
        <v>0</v>
      </c>
      <c r="T1338" s="230">
        <f>S1338*H1338</f>
        <v>0</v>
      </c>
      <c r="U1338" s="40"/>
      <c r="V1338" s="40"/>
      <c r="W1338" s="40"/>
      <c r="X1338" s="40"/>
      <c r="Y1338" s="40"/>
      <c r="Z1338" s="40"/>
      <c r="AA1338" s="40"/>
      <c r="AB1338" s="40"/>
      <c r="AC1338" s="40"/>
      <c r="AD1338" s="40"/>
      <c r="AE1338" s="40"/>
      <c r="AR1338" s="231" t="s">
        <v>146</v>
      </c>
      <c r="AT1338" s="231" t="s">
        <v>141</v>
      </c>
      <c r="AU1338" s="231" t="s">
        <v>91</v>
      </c>
      <c r="AY1338" s="19" t="s">
        <v>139</v>
      </c>
      <c r="BE1338" s="232">
        <f>IF(N1338="základní",J1338,0)</f>
        <v>0</v>
      </c>
      <c r="BF1338" s="232">
        <f>IF(N1338="snížená",J1338,0)</f>
        <v>0</v>
      </c>
      <c r="BG1338" s="232">
        <f>IF(N1338="zákl. přenesená",J1338,0)</f>
        <v>0</v>
      </c>
      <c r="BH1338" s="232">
        <f>IF(N1338="sníž. přenesená",J1338,0)</f>
        <v>0</v>
      </c>
      <c r="BI1338" s="232">
        <f>IF(N1338="nulová",J1338,0)</f>
        <v>0</v>
      </c>
      <c r="BJ1338" s="19" t="s">
        <v>89</v>
      </c>
      <c r="BK1338" s="232">
        <f>ROUND(I1338*H1338,2)</f>
        <v>0</v>
      </c>
      <c r="BL1338" s="19" t="s">
        <v>146</v>
      </c>
      <c r="BM1338" s="231" t="s">
        <v>1690</v>
      </c>
    </row>
    <row r="1339" s="13" customFormat="1">
      <c r="A1339" s="13"/>
      <c r="B1339" s="233"/>
      <c r="C1339" s="234"/>
      <c r="D1339" s="235" t="s">
        <v>148</v>
      </c>
      <c r="E1339" s="236" t="s">
        <v>1</v>
      </c>
      <c r="F1339" s="237" t="s">
        <v>453</v>
      </c>
      <c r="G1339" s="234"/>
      <c r="H1339" s="236" t="s">
        <v>1</v>
      </c>
      <c r="I1339" s="238"/>
      <c r="J1339" s="234"/>
      <c r="K1339" s="234"/>
      <c r="L1339" s="239"/>
      <c r="M1339" s="240"/>
      <c r="N1339" s="241"/>
      <c r="O1339" s="241"/>
      <c r="P1339" s="241"/>
      <c r="Q1339" s="241"/>
      <c r="R1339" s="241"/>
      <c r="S1339" s="241"/>
      <c r="T1339" s="242"/>
      <c r="U1339" s="13"/>
      <c r="V1339" s="13"/>
      <c r="W1339" s="13"/>
      <c r="X1339" s="13"/>
      <c r="Y1339" s="13"/>
      <c r="Z1339" s="13"/>
      <c r="AA1339" s="13"/>
      <c r="AB1339" s="13"/>
      <c r="AC1339" s="13"/>
      <c r="AD1339" s="13"/>
      <c r="AE1339" s="13"/>
      <c r="AT1339" s="243" t="s">
        <v>148</v>
      </c>
      <c r="AU1339" s="243" t="s">
        <v>91</v>
      </c>
      <c r="AV1339" s="13" t="s">
        <v>89</v>
      </c>
      <c r="AW1339" s="13" t="s">
        <v>36</v>
      </c>
      <c r="AX1339" s="13" t="s">
        <v>81</v>
      </c>
      <c r="AY1339" s="243" t="s">
        <v>139</v>
      </c>
    </row>
    <row r="1340" s="14" customFormat="1">
      <c r="A1340" s="14"/>
      <c r="B1340" s="244"/>
      <c r="C1340" s="245"/>
      <c r="D1340" s="235" t="s">
        <v>148</v>
      </c>
      <c r="E1340" s="246" t="s">
        <v>1</v>
      </c>
      <c r="F1340" s="247" t="s">
        <v>1691</v>
      </c>
      <c r="G1340" s="245"/>
      <c r="H1340" s="248">
        <v>4</v>
      </c>
      <c r="I1340" s="249"/>
      <c r="J1340" s="245"/>
      <c r="K1340" s="245"/>
      <c r="L1340" s="250"/>
      <c r="M1340" s="251"/>
      <c r="N1340" s="252"/>
      <c r="O1340" s="252"/>
      <c r="P1340" s="252"/>
      <c r="Q1340" s="252"/>
      <c r="R1340" s="252"/>
      <c r="S1340" s="252"/>
      <c r="T1340" s="253"/>
      <c r="U1340" s="14"/>
      <c r="V1340" s="14"/>
      <c r="W1340" s="14"/>
      <c r="X1340" s="14"/>
      <c r="Y1340" s="14"/>
      <c r="Z1340" s="14"/>
      <c r="AA1340" s="14"/>
      <c r="AB1340" s="14"/>
      <c r="AC1340" s="14"/>
      <c r="AD1340" s="14"/>
      <c r="AE1340" s="14"/>
      <c r="AT1340" s="254" t="s">
        <v>148</v>
      </c>
      <c r="AU1340" s="254" t="s">
        <v>91</v>
      </c>
      <c r="AV1340" s="14" t="s">
        <v>91</v>
      </c>
      <c r="AW1340" s="14" t="s">
        <v>36</v>
      </c>
      <c r="AX1340" s="14" t="s">
        <v>81</v>
      </c>
      <c r="AY1340" s="254" t="s">
        <v>139</v>
      </c>
    </row>
    <row r="1341" s="15" customFormat="1">
      <c r="A1341" s="15"/>
      <c r="B1341" s="255"/>
      <c r="C1341" s="256"/>
      <c r="D1341" s="235" t="s">
        <v>148</v>
      </c>
      <c r="E1341" s="257" t="s">
        <v>1</v>
      </c>
      <c r="F1341" s="258" t="s">
        <v>151</v>
      </c>
      <c r="G1341" s="256"/>
      <c r="H1341" s="259">
        <v>4</v>
      </c>
      <c r="I1341" s="260"/>
      <c r="J1341" s="256"/>
      <c r="K1341" s="256"/>
      <c r="L1341" s="261"/>
      <c r="M1341" s="262"/>
      <c r="N1341" s="263"/>
      <c r="O1341" s="263"/>
      <c r="P1341" s="263"/>
      <c r="Q1341" s="263"/>
      <c r="R1341" s="263"/>
      <c r="S1341" s="263"/>
      <c r="T1341" s="264"/>
      <c r="U1341" s="15"/>
      <c r="V1341" s="15"/>
      <c r="W1341" s="15"/>
      <c r="X1341" s="15"/>
      <c r="Y1341" s="15"/>
      <c r="Z1341" s="15"/>
      <c r="AA1341" s="15"/>
      <c r="AB1341" s="15"/>
      <c r="AC1341" s="15"/>
      <c r="AD1341" s="15"/>
      <c r="AE1341" s="15"/>
      <c r="AT1341" s="265" t="s">
        <v>148</v>
      </c>
      <c r="AU1341" s="265" t="s">
        <v>91</v>
      </c>
      <c r="AV1341" s="15" t="s">
        <v>146</v>
      </c>
      <c r="AW1341" s="15" t="s">
        <v>36</v>
      </c>
      <c r="AX1341" s="15" t="s">
        <v>89</v>
      </c>
      <c r="AY1341" s="265" t="s">
        <v>139</v>
      </c>
    </row>
    <row r="1342" s="2" customFormat="1" ht="24.15" customHeight="1">
      <c r="A1342" s="40"/>
      <c r="B1342" s="41"/>
      <c r="C1342" s="281" t="s">
        <v>1692</v>
      </c>
      <c r="D1342" s="281" t="s">
        <v>317</v>
      </c>
      <c r="E1342" s="282" t="s">
        <v>854</v>
      </c>
      <c r="F1342" s="283" t="s">
        <v>855</v>
      </c>
      <c r="G1342" s="284" t="s">
        <v>498</v>
      </c>
      <c r="H1342" s="285">
        <v>2</v>
      </c>
      <c r="I1342" s="286"/>
      <c r="J1342" s="287">
        <f>ROUND(I1342*H1342,2)</f>
        <v>0</v>
      </c>
      <c r="K1342" s="283" t="s">
        <v>1693</v>
      </c>
      <c r="L1342" s="288"/>
      <c r="M1342" s="289" t="s">
        <v>1</v>
      </c>
      <c r="N1342" s="290" t="s">
        <v>46</v>
      </c>
      <c r="O1342" s="93"/>
      <c r="P1342" s="229">
        <f>O1342*H1342</f>
        <v>0</v>
      </c>
      <c r="Q1342" s="229">
        <v>0.00020000000000000001</v>
      </c>
      <c r="R1342" s="229">
        <f>Q1342*H1342</f>
        <v>0.00040000000000000002</v>
      </c>
      <c r="S1342" s="229">
        <v>0</v>
      </c>
      <c r="T1342" s="230">
        <f>S1342*H1342</f>
        <v>0</v>
      </c>
      <c r="U1342" s="40"/>
      <c r="V1342" s="40"/>
      <c r="W1342" s="40"/>
      <c r="X1342" s="40"/>
      <c r="Y1342" s="40"/>
      <c r="Z1342" s="40"/>
      <c r="AA1342" s="40"/>
      <c r="AB1342" s="40"/>
      <c r="AC1342" s="40"/>
      <c r="AD1342" s="40"/>
      <c r="AE1342" s="40"/>
      <c r="AR1342" s="231" t="s">
        <v>200</v>
      </c>
      <c r="AT1342" s="231" t="s">
        <v>317</v>
      </c>
      <c r="AU1342" s="231" t="s">
        <v>91</v>
      </c>
      <c r="AY1342" s="19" t="s">
        <v>139</v>
      </c>
      <c r="BE1342" s="232">
        <f>IF(N1342="základní",J1342,0)</f>
        <v>0</v>
      </c>
      <c r="BF1342" s="232">
        <f>IF(N1342="snížená",J1342,0)</f>
        <v>0</v>
      </c>
      <c r="BG1342" s="232">
        <f>IF(N1342="zákl. přenesená",J1342,0)</f>
        <v>0</v>
      </c>
      <c r="BH1342" s="232">
        <f>IF(N1342="sníž. přenesená",J1342,0)</f>
        <v>0</v>
      </c>
      <c r="BI1342" s="232">
        <f>IF(N1342="nulová",J1342,0)</f>
        <v>0</v>
      </c>
      <c r="BJ1342" s="19" t="s">
        <v>89</v>
      </c>
      <c r="BK1342" s="232">
        <f>ROUND(I1342*H1342,2)</f>
        <v>0</v>
      </c>
      <c r="BL1342" s="19" t="s">
        <v>146</v>
      </c>
      <c r="BM1342" s="231" t="s">
        <v>1694</v>
      </c>
    </row>
    <row r="1343" s="14" customFormat="1">
      <c r="A1343" s="14"/>
      <c r="B1343" s="244"/>
      <c r="C1343" s="245"/>
      <c r="D1343" s="235" t="s">
        <v>148</v>
      </c>
      <c r="E1343" s="246" t="s">
        <v>1</v>
      </c>
      <c r="F1343" s="247" t="s">
        <v>1695</v>
      </c>
      <c r="G1343" s="245"/>
      <c r="H1343" s="248">
        <v>2</v>
      </c>
      <c r="I1343" s="249"/>
      <c r="J1343" s="245"/>
      <c r="K1343" s="245"/>
      <c r="L1343" s="250"/>
      <c r="M1343" s="251"/>
      <c r="N1343" s="252"/>
      <c r="O1343" s="252"/>
      <c r="P1343" s="252"/>
      <c r="Q1343" s="252"/>
      <c r="R1343" s="252"/>
      <c r="S1343" s="252"/>
      <c r="T1343" s="253"/>
      <c r="U1343" s="14"/>
      <c r="V1343" s="14"/>
      <c r="W1343" s="14"/>
      <c r="X1343" s="14"/>
      <c r="Y1343" s="14"/>
      <c r="Z1343" s="14"/>
      <c r="AA1343" s="14"/>
      <c r="AB1343" s="14"/>
      <c r="AC1343" s="14"/>
      <c r="AD1343" s="14"/>
      <c r="AE1343" s="14"/>
      <c r="AT1343" s="254" t="s">
        <v>148</v>
      </c>
      <c r="AU1343" s="254" t="s">
        <v>91</v>
      </c>
      <c r="AV1343" s="14" t="s">
        <v>91</v>
      </c>
      <c r="AW1343" s="14" t="s">
        <v>36</v>
      </c>
      <c r="AX1343" s="14" t="s">
        <v>81</v>
      </c>
      <c r="AY1343" s="254" t="s">
        <v>139</v>
      </c>
    </row>
    <row r="1344" s="15" customFormat="1">
      <c r="A1344" s="15"/>
      <c r="B1344" s="255"/>
      <c r="C1344" s="256"/>
      <c r="D1344" s="235" t="s">
        <v>148</v>
      </c>
      <c r="E1344" s="257" t="s">
        <v>1</v>
      </c>
      <c r="F1344" s="258" t="s">
        <v>151</v>
      </c>
      <c r="G1344" s="256"/>
      <c r="H1344" s="259">
        <v>2</v>
      </c>
      <c r="I1344" s="260"/>
      <c r="J1344" s="256"/>
      <c r="K1344" s="256"/>
      <c r="L1344" s="261"/>
      <c r="M1344" s="262"/>
      <c r="N1344" s="263"/>
      <c r="O1344" s="263"/>
      <c r="P1344" s="263"/>
      <c r="Q1344" s="263"/>
      <c r="R1344" s="263"/>
      <c r="S1344" s="263"/>
      <c r="T1344" s="264"/>
      <c r="U1344" s="15"/>
      <c r="V1344" s="15"/>
      <c r="W1344" s="15"/>
      <c r="X1344" s="15"/>
      <c r="Y1344" s="15"/>
      <c r="Z1344" s="15"/>
      <c r="AA1344" s="15"/>
      <c r="AB1344" s="15"/>
      <c r="AC1344" s="15"/>
      <c r="AD1344" s="15"/>
      <c r="AE1344" s="15"/>
      <c r="AT1344" s="265" t="s">
        <v>148</v>
      </c>
      <c r="AU1344" s="265" t="s">
        <v>91</v>
      </c>
      <c r="AV1344" s="15" t="s">
        <v>146</v>
      </c>
      <c r="AW1344" s="15" t="s">
        <v>36</v>
      </c>
      <c r="AX1344" s="15" t="s">
        <v>89</v>
      </c>
      <c r="AY1344" s="265" t="s">
        <v>139</v>
      </c>
    </row>
    <row r="1345" s="2" customFormat="1" ht="24.15" customHeight="1">
      <c r="A1345" s="40"/>
      <c r="B1345" s="41"/>
      <c r="C1345" s="281" t="s">
        <v>1696</v>
      </c>
      <c r="D1345" s="281" t="s">
        <v>317</v>
      </c>
      <c r="E1345" s="282" t="s">
        <v>869</v>
      </c>
      <c r="F1345" s="283" t="s">
        <v>870</v>
      </c>
      <c r="G1345" s="284" t="s">
        <v>498</v>
      </c>
      <c r="H1345" s="285">
        <v>2</v>
      </c>
      <c r="I1345" s="286"/>
      <c r="J1345" s="287">
        <f>ROUND(I1345*H1345,2)</f>
        <v>0</v>
      </c>
      <c r="K1345" s="283" t="s">
        <v>145</v>
      </c>
      <c r="L1345" s="288"/>
      <c r="M1345" s="289" t="s">
        <v>1</v>
      </c>
      <c r="N1345" s="290" t="s">
        <v>46</v>
      </c>
      <c r="O1345" s="93"/>
      <c r="P1345" s="229">
        <f>O1345*H1345</f>
        <v>0</v>
      </c>
      <c r="Q1345" s="229">
        <v>0.00040000000000000002</v>
      </c>
      <c r="R1345" s="229">
        <f>Q1345*H1345</f>
        <v>0.00080000000000000004</v>
      </c>
      <c r="S1345" s="229">
        <v>0</v>
      </c>
      <c r="T1345" s="230">
        <f>S1345*H1345</f>
        <v>0</v>
      </c>
      <c r="U1345" s="40"/>
      <c r="V1345" s="40"/>
      <c r="W1345" s="40"/>
      <c r="X1345" s="40"/>
      <c r="Y1345" s="40"/>
      <c r="Z1345" s="40"/>
      <c r="AA1345" s="40"/>
      <c r="AB1345" s="40"/>
      <c r="AC1345" s="40"/>
      <c r="AD1345" s="40"/>
      <c r="AE1345" s="40"/>
      <c r="AR1345" s="231" t="s">
        <v>200</v>
      </c>
      <c r="AT1345" s="231" t="s">
        <v>317</v>
      </c>
      <c r="AU1345" s="231" t="s">
        <v>91</v>
      </c>
      <c r="AY1345" s="19" t="s">
        <v>139</v>
      </c>
      <c r="BE1345" s="232">
        <f>IF(N1345="základní",J1345,0)</f>
        <v>0</v>
      </c>
      <c r="BF1345" s="232">
        <f>IF(N1345="snížená",J1345,0)</f>
        <v>0</v>
      </c>
      <c r="BG1345" s="232">
        <f>IF(N1345="zákl. přenesená",J1345,0)</f>
        <v>0</v>
      </c>
      <c r="BH1345" s="232">
        <f>IF(N1345="sníž. přenesená",J1345,0)</f>
        <v>0</v>
      </c>
      <c r="BI1345" s="232">
        <f>IF(N1345="nulová",J1345,0)</f>
        <v>0</v>
      </c>
      <c r="BJ1345" s="19" t="s">
        <v>89</v>
      </c>
      <c r="BK1345" s="232">
        <f>ROUND(I1345*H1345,2)</f>
        <v>0</v>
      </c>
      <c r="BL1345" s="19" t="s">
        <v>146</v>
      </c>
      <c r="BM1345" s="231" t="s">
        <v>1697</v>
      </c>
    </row>
    <row r="1346" s="14" customFormat="1">
      <c r="A1346" s="14"/>
      <c r="B1346" s="244"/>
      <c r="C1346" s="245"/>
      <c r="D1346" s="235" t="s">
        <v>148</v>
      </c>
      <c r="E1346" s="246" t="s">
        <v>1</v>
      </c>
      <c r="F1346" s="247" t="s">
        <v>1698</v>
      </c>
      <c r="G1346" s="245"/>
      <c r="H1346" s="248">
        <v>2</v>
      </c>
      <c r="I1346" s="249"/>
      <c r="J1346" s="245"/>
      <c r="K1346" s="245"/>
      <c r="L1346" s="250"/>
      <c r="M1346" s="251"/>
      <c r="N1346" s="252"/>
      <c r="O1346" s="252"/>
      <c r="P1346" s="252"/>
      <c r="Q1346" s="252"/>
      <c r="R1346" s="252"/>
      <c r="S1346" s="252"/>
      <c r="T1346" s="253"/>
      <c r="U1346" s="14"/>
      <c r="V1346" s="14"/>
      <c r="W1346" s="14"/>
      <c r="X1346" s="14"/>
      <c r="Y1346" s="14"/>
      <c r="Z1346" s="14"/>
      <c r="AA1346" s="14"/>
      <c r="AB1346" s="14"/>
      <c r="AC1346" s="14"/>
      <c r="AD1346" s="14"/>
      <c r="AE1346" s="14"/>
      <c r="AT1346" s="254" t="s">
        <v>148</v>
      </c>
      <c r="AU1346" s="254" t="s">
        <v>91</v>
      </c>
      <c r="AV1346" s="14" t="s">
        <v>91</v>
      </c>
      <c r="AW1346" s="14" t="s">
        <v>36</v>
      </c>
      <c r="AX1346" s="14" t="s">
        <v>81</v>
      </c>
      <c r="AY1346" s="254" t="s">
        <v>139</v>
      </c>
    </row>
    <row r="1347" s="15" customFormat="1">
      <c r="A1347" s="15"/>
      <c r="B1347" s="255"/>
      <c r="C1347" s="256"/>
      <c r="D1347" s="235" t="s">
        <v>148</v>
      </c>
      <c r="E1347" s="257" t="s">
        <v>1</v>
      </c>
      <c r="F1347" s="258" t="s">
        <v>151</v>
      </c>
      <c r="G1347" s="256"/>
      <c r="H1347" s="259">
        <v>2</v>
      </c>
      <c r="I1347" s="260"/>
      <c r="J1347" s="256"/>
      <c r="K1347" s="256"/>
      <c r="L1347" s="261"/>
      <c r="M1347" s="262"/>
      <c r="N1347" s="263"/>
      <c r="O1347" s="263"/>
      <c r="P1347" s="263"/>
      <c r="Q1347" s="263"/>
      <c r="R1347" s="263"/>
      <c r="S1347" s="263"/>
      <c r="T1347" s="264"/>
      <c r="U1347" s="15"/>
      <c r="V1347" s="15"/>
      <c r="W1347" s="15"/>
      <c r="X1347" s="15"/>
      <c r="Y1347" s="15"/>
      <c r="Z1347" s="15"/>
      <c r="AA1347" s="15"/>
      <c r="AB1347" s="15"/>
      <c r="AC1347" s="15"/>
      <c r="AD1347" s="15"/>
      <c r="AE1347" s="15"/>
      <c r="AT1347" s="265" t="s">
        <v>148</v>
      </c>
      <c r="AU1347" s="265" t="s">
        <v>91</v>
      </c>
      <c r="AV1347" s="15" t="s">
        <v>146</v>
      </c>
      <c r="AW1347" s="15" t="s">
        <v>36</v>
      </c>
      <c r="AX1347" s="15" t="s">
        <v>89</v>
      </c>
      <c r="AY1347" s="265" t="s">
        <v>139</v>
      </c>
    </row>
    <row r="1348" s="2" customFormat="1" ht="24.15" customHeight="1">
      <c r="A1348" s="40"/>
      <c r="B1348" s="41"/>
      <c r="C1348" s="281" t="s">
        <v>1699</v>
      </c>
      <c r="D1348" s="281" t="s">
        <v>317</v>
      </c>
      <c r="E1348" s="282" t="s">
        <v>874</v>
      </c>
      <c r="F1348" s="283" t="s">
        <v>875</v>
      </c>
      <c r="G1348" s="284" t="s">
        <v>498</v>
      </c>
      <c r="H1348" s="285">
        <v>10</v>
      </c>
      <c r="I1348" s="286"/>
      <c r="J1348" s="287">
        <f>ROUND(I1348*H1348,2)</f>
        <v>0</v>
      </c>
      <c r="K1348" s="283" t="s">
        <v>1</v>
      </c>
      <c r="L1348" s="288"/>
      <c r="M1348" s="289" t="s">
        <v>1</v>
      </c>
      <c r="N1348" s="290" t="s">
        <v>46</v>
      </c>
      <c r="O1348" s="93"/>
      <c r="P1348" s="229">
        <f>O1348*H1348</f>
        <v>0</v>
      </c>
      <c r="Q1348" s="229">
        <v>0.00050000000000000001</v>
      </c>
      <c r="R1348" s="229">
        <f>Q1348*H1348</f>
        <v>0.0050000000000000001</v>
      </c>
      <c r="S1348" s="229">
        <v>0</v>
      </c>
      <c r="T1348" s="230">
        <f>S1348*H1348</f>
        <v>0</v>
      </c>
      <c r="U1348" s="40"/>
      <c r="V1348" s="40"/>
      <c r="W1348" s="40"/>
      <c r="X1348" s="40"/>
      <c r="Y1348" s="40"/>
      <c r="Z1348" s="40"/>
      <c r="AA1348" s="40"/>
      <c r="AB1348" s="40"/>
      <c r="AC1348" s="40"/>
      <c r="AD1348" s="40"/>
      <c r="AE1348" s="40"/>
      <c r="AR1348" s="231" t="s">
        <v>200</v>
      </c>
      <c r="AT1348" s="231" t="s">
        <v>317</v>
      </c>
      <c r="AU1348" s="231" t="s">
        <v>91</v>
      </c>
      <c r="AY1348" s="19" t="s">
        <v>139</v>
      </c>
      <c r="BE1348" s="232">
        <f>IF(N1348="základní",J1348,0)</f>
        <v>0</v>
      </c>
      <c r="BF1348" s="232">
        <f>IF(N1348="snížená",J1348,0)</f>
        <v>0</v>
      </c>
      <c r="BG1348" s="232">
        <f>IF(N1348="zákl. přenesená",J1348,0)</f>
        <v>0</v>
      </c>
      <c r="BH1348" s="232">
        <f>IF(N1348="sníž. přenesená",J1348,0)</f>
        <v>0</v>
      </c>
      <c r="BI1348" s="232">
        <f>IF(N1348="nulová",J1348,0)</f>
        <v>0</v>
      </c>
      <c r="BJ1348" s="19" t="s">
        <v>89</v>
      </c>
      <c r="BK1348" s="232">
        <f>ROUND(I1348*H1348,2)</f>
        <v>0</v>
      </c>
      <c r="BL1348" s="19" t="s">
        <v>146</v>
      </c>
      <c r="BM1348" s="231" t="s">
        <v>1700</v>
      </c>
    </row>
    <row r="1349" s="14" customFormat="1">
      <c r="A1349" s="14"/>
      <c r="B1349" s="244"/>
      <c r="C1349" s="245"/>
      <c r="D1349" s="235" t="s">
        <v>148</v>
      </c>
      <c r="E1349" s="246" t="s">
        <v>1</v>
      </c>
      <c r="F1349" s="247" t="s">
        <v>1701</v>
      </c>
      <c r="G1349" s="245"/>
      <c r="H1349" s="248">
        <v>10</v>
      </c>
      <c r="I1349" s="249"/>
      <c r="J1349" s="245"/>
      <c r="K1349" s="245"/>
      <c r="L1349" s="250"/>
      <c r="M1349" s="251"/>
      <c r="N1349" s="252"/>
      <c r="O1349" s="252"/>
      <c r="P1349" s="252"/>
      <c r="Q1349" s="252"/>
      <c r="R1349" s="252"/>
      <c r="S1349" s="252"/>
      <c r="T1349" s="253"/>
      <c r="U1349" s="14"/>
      <c r="V1349" s="14"/>
      <c r="W1349" s="14"/>
      <c r="X1349" s="14"/>
      <c r="Y1349" s="14"/>
      <c r="Z1349" s="14"/>
      <c r="AA1349" s="14"/>
      <c r="AB1349" s="14"/>
      <c r="AC1349" s="14"/>
      <c r="AD1349" s="14"/>
      <c r="AE1349" s="14"/>
      <c r="AT1349" s="254" t="s">
        <v>148</v>
      </c>
      <c r="AU1349" s="254" t="s">
        <v>91</v>
      </c>
      <c r="AV1349" s="14" t="s">
        <v>91</v>
      </c>
      <c r="AW1349" s="14" t="s">
        <v>36</v>
      </c>
      <c r="AX1349" s="14" t="s">
        <v>81</v>
      </c>
      <c r="AY1349" s="254" t="s">
        <v>139</v>
      </c>
    </row>
    <row r="1350" s="15" customFormat="1">
      <c r="A1350" s="15"/>
      <c r="B1350" s="255"/>
      <c r="C1350" s="256"/>
      <c r="D1350" s="235" t="s">
        <v>148</v>
      </c>
      <c r="E1350" s="257" t="s">
        <v>1</v>
      </c>
      <c r="F1350" s="258" t="s">
        <v>151</v>
      </c>
      <c r="G1350" s="256"/>
      <c r="H1350" s="259">
        <v>10</v>
      </c>
      <c r="I1350" s="260"/>
      <c r="J1350" s="256"/>
      <c r="K1350" s="256"/>
      <c r="L1350" s="261"/>
      <c r="M1350" s="262"/>
      <c r="N1350" s="263"/>
      <c r="O1350" s="263"/>
      <c r="P1350" s="263"/>
      <c r="Q1350" s="263"/>
      <c r="R1350" s="263"/>
      <c r="S1350" s="263"/>
      <c r="T1350" s="264"/>
      <c r="U1350" s="15"/>
      <c r="V1350" s="15"/>
      <c r="W1350" s="15"/>
      <c r="X1350" s="15"/>
      <c r="Y1350" s="15"/>
      <c r="Z1350" s="15"/>
      <c r="AA1350" s="15"/>
      <c r="AB1350" s="15"/>
      <c r="AC1350" s="15"/>
      <c r="AD1350" s="15"/>
      <c r="AE1350" s="15"/>
      <c r="AT1350" s="265" t="s">
        <v>148</v>
      </c>
      <c r="AU1350" s="265" t="s">
        <v>91</v>
      </c>
      <c r="AV1350" s="15" t="s">
        <v>146</v>
      </c>
      <c r="AW1350" s="15" t="s">
        <v>36</v>
      </c>
      <c r="AX1350" s="15" t="s">
        <v>89</v>
      </c>
      <c r="AY1350" s="265" t="s">
        <v>139</v>
      </c>
    </row>
    <row r="1351" s="12" customFormat="1" ht="22.8" customHeight="1">
      <c r="A1351" s="12"/>
      <c r="B1351" s="204"/>
      <c r="C1351" s="205"/>
      <c r="D1351" s="206" t="s">
        <v>80</v>
      </c>
      <c r="E1351" s="218" t="s">
        <v>227</v>
      </c>
      <c r="F1351" s="218" t="s">
        <v>878</v>
      </c>
      <c r="G1351" s="205"/>
      <c r="H1351" s="205"/>
      <c r="I1351" s="208"/>
      <c r="J1351" s="219">
        <f>BK1351</f>
        <v>0</v>
      </c>
      <c r="K1351" s="205"/>
      <c r="L1351" s="210"/>
      <c r="M1351" s="211"/>
      <c r="N1351" s="212"/>
      <c r="O1351" s="212"/>
      <c r="P1351" s="213">
        <f>P1352+SUM(P1353:P1434)</f>
        <v>0</v>
      </c>
      <c r="Q1351" s="212"/>
      <c r="R1351" s="213">
        <f>R1352+SUM(R1353:R1434)</f>
        <v>0.13051959999999999</v>
      </c>
      <c r="S1351" s="212"/>
      <c r="T1351" s="214">
        <f>T1352+SUM(T1353:T1434)</f>
        <v>2.0903042000000003</v>
      </c>
      <c r="U1351" s="12"/>
      <c r="V1351" s="12"/>
      <c r="W1351" s="12"/>
      <c r="X1351" s="12"/>
      <c r="Y1351" s="12"/>
      <c r="Z1351" s="12"/>
      <c r="AA1351" s="12"/>
      <c r="AB1351" s="12"/>
      <c r="AC1351" s="12"/>
      <c r="AD1351" s="12"/>
      <c r="AE1351" s="12"/>
      <c r="AR1351" s="215" t="s">
        <v>89</v>
      </c>
      <c r="AT1351" s="216" t="s">
        <v>80</v>
      </c>
      <c r="AU1351" s="216" t="s">
        <v>89</v>
      </c>
      <c r="AY1351" s="215" t="s">
        <v>139</v>
      </c>
      <c r="BK1351" s="217">
        <f>BK1352+SUM(BK1353:BK1434)</f>
        <v>0</v>
      </c>
    </row>
    <row r="1352" s="2" customFormat="1" ht="37.8" customHeight="1">
      <c r="A1352" s="40"/>
      <c r="B1352" s="41"/>
      <c r="C1352" s="220" t="s">
        <v>1702</v>
      </c>
      <c r="D1352" s="220" t="s">
        <v>141</v>
      </c>
      <c r="E1352" s="221" t="s">
        <v>1703</v>
      </c>
      <c r="F1352" s="222" t="s">
        <v>1704</v>
      </c>
      <c r="G1352" s="223" t="s">
        <v>498</v>
      </c>
      <c r="H1352" s="224">
        <v>1</v>
      </c>
      <c r="I1352" s="225"/>
      <c r="J1352" s="226">
        <f>ROUND(I1352*H1352,2)</f>
        <v>0</v>
      </c>
      <c r="K1352" s="222" t="s">
        <v>1</v>
      </c>
      <c r="L1352" s="46"/>
      <c r="M1352" s="227" t="s">
        <v>1</v>
      </c>
      <c r="N1352" s="228" t="s">
        <v>46</v>
      </c>
      <c r="O1352" s="93"/>
      <c r="P1352" s="229">
        <f>O1352*H1352</f>
        <v>0</v>
      </c>
      <c r="Q1352" s="229">
        <v>0</v>
      </c>
      <c r="R1352" s="229">
        <f>Q1352*H1352</f>
        <v>0</v>
      </c>
      <c r="S1352" s="229">
        <v>0</v>
      </c>
      <c r="T1352" s="230">
        <f>S1352*H1352</f>
        <v>0</v>
      </c>
      <c r="U1352" s="40"/>
      <c r="V1352" s="40"/>
      <c r="W1352" s="40"/>
      <c r="X1352" s="40"/>
      <c r="Y1352" s="40"/>
      <c r="Z1352" s="40"/>
      <c r="AA1352" s="40"/>
      <c r="AB1352" s="40"/>
      <c r="AC1352" s="40"/>
      <c r="AD1352" s="40"/>
      <c r="AE1352" s="40"/>
      <c r="AR1352" s="231" t="s">
        <v>146</v>
      </c>
      <c r="AT1352" s="231" t="s">
        <v>141</v>
      </c>
      <c r="AU1352" s="231" t="s">
        <v>91</v>
      </c>
      <c r="AY1352" s="19" t="s">
        <v>139</v>
      </c>
      <c r="BE1352" s="232">
        <f>IF(N1352="základní",J1352,0)</f>
        <v>0</v>
      </c>
      <c r="BF1352" s="232">
        <f>IF(N1352="snížená",J1352,0)</f>
        <v>0</v>
      </c>
      <c r="BG1352" s="232">
        <f>IF(N1352="zákl. přenesená",J1352,0)</f>
        <v>0</v>
      </c>
      <c r="BH1352" s="232">
        <f>IF(N1352="sníž. přenesená",J1352,0)</f>
        <v>0</v>
      </c>
      <c r="BI1352" s="232">
        <f>IF(N1352="nulová",J1352,0)</f>
        <v>0</v>
      </c>
      <c r="BJ1352" s="19" t="s">
        <v>89</v>
      </c>
      <c r="BK1352" s="232">
        <f>ROUND(I1352*H1352,2)</f>
        <v>0</v>
      </c>
      <c r="BL1352" s="19" t="s">
        <v>146</v>
      </c>
      <c r="BM1352" s="231" t="s">
        <v>1705</v>
      </c>
    </row>
    <row r="1353" s="2" customFormat="1">
      <c r="A1353" s="40"/>
      <c r="B1353" s="41"/>
      <c r="C1353" s="42"/>
      <c r="D1353" s="235" t="s">
        <v>306</v>
      </c>
      <c r="E1353" s="42"/>
      <c r="F1353" s="277" t="s">
        <v>1706</v>
      </c>
      <c r="G1353" s="42"/>
      <c r="H1353" s="42"/>
      <c r="I1353" s="278"/>
      <c r="J1353" s="42"/>
      <c r="K1353" s="42"/>
      <c r="L1353" s="46"/>
      <c r="M1353" s="279"/>
      <c r="N1353" s="280"/>
      <c r="O1353" s="93"/>
      <c r="P1353" s="93"/>
      <c r="Q1353" s="93"/>
      <c r="R1353" s="93"/>
      <c r="S1353" s="93"/>
      <c r="T1353" s="94"/>
      <c r="U1353" s="40"/>
      <c r="V1353" s="40"/>
      <c r="W1353" s="40"/>
      <c r="X1353" s="40"/>
      <c r="Y1353" s="40"/>
      <c r="Z1353" s="40"/>
      <c r="AA1353" s="40"/>
      <c r="AB1353" s="40"/>
      <c r="AC1353" s="40"/>
      <c r="AD1353" s="40"/>
      <c r="AE1353" s="40"/>
      <c r="AT1353" s="19" t="s">
        <v>306</v>
      </c>
      <c r="AU1353" s="19" t="s">
        <v>91</v>
      </c>
    </row>
    <row r="1354" s="13" customFormat="1">
      <c r="A1354" s="13"/>
      <c r="B1354" s="233"/>
      <c r="C1354" s="234"/>
      <c r="D1354" s="235" t="s">
        <v>148</v>
      </c>
      <c r="E1354" s="236" t="s">
        <v>1</v>
      </c>
      <c r="F1354" s="237" t="s">
        <v>1392</v>
      </c>
      <c r="G1354" s="234"/>
      <c r="H1354" s="236" t="s">
        <v>1</v>
      </c>
      <c r="I1354" s="238"/>
      <c r="J1354" s="234"/>
      <c r="K1354" s="234"/>
      <c r="L1354" s="239"/>
      <c r="M1354" s="240"/>
      <c r="N1354" s="241"/>
      <c r="O1354" s="241"/>
      <c r="P1354" s="241"/>
      <c r="Q1354" s="241"/>
      <c r="R1354" s="241"/>
      <c r="S1354" s="241"/>
      <c r="T1354" s="242"/>
      <c r="U1354" s="13"/>
      <c r="V1354" s="13"/>
      <c r="W1354" s="13"/>
      <c r="X1354" s="13"/>
      <c r="Y1354" s="13"/>
      <c r="Z1354" s="13"/>
      <c r="AA1354" s="13"/>
      <c r="AB1354" s="13"/>
      <c r="AC1354" s="13"/>
      <c r="AD1354" s="13"/>
      <c r="AE1354" s="13"/>
      <c r="AT1354" s="243" t="s">
        <v>148</v>
      </c>
      <c r="AU1354" s="243" t="s">
        <v>91</v>
      </c>
      <c r="AV1354" s="13" t="s">
        <v>89</v>
      </c>
      <c r="AW1354" s="13" t="s">
        <v>36</v>
      </c>
      <c r="AX1354" s="13" t="s">
        <v>81</v>
      </c>
      <c r="AY1354" s="243" t="s">
        <v>139</v>
      </c>
    </row>
    <row r="1355" s="13" customFormat="1">
      <c r="A1355" s="13"/>
      <c r="B1355" s="233"/>
      <c r="C1355" s="234"/>
      <c r="D1355" s="235" t="s">
        <v>148</v>
      </c>
      <c r="E1355" s="236" t="s">
        <v>1</v>
      </c>
      <c r="F1355" s="237" t="s">
        <v>1016</v>
      </c>
      <c r="G1355" s="234"/>
      <c r="H1355" s="236" t="s">
        <v>1</v>
      </c>
      <c r="I1355" s="238"/>
      <c r="J1355" s="234"/>
      <c r="K1355" s="234"/>
      <c r="L1355" s="239"/>
      <c r="M1355" s="240"/>
      <c r="N1355" s="241"/>
      <c r="O1355" s="241"/>
      <c r="P1355" s="241"/>
      <c r="Q1355" s="241"/>
      <c r="R1355" s="241"/>
      <c r="S1355" s="241"/>
      <c r="T1355" s="242"/>
      <c r="U1355" s="13"/>
      <c r="V1355" s="13"/>
      <c r="W1355" s="13"/>
      <c r="X1355" s="13"/>
      <c r="Y1355" s="13"/>
      <c r="Z1355" s="13"/>
      <c r="AA1355" s="13"/>
      <c r="AB1355" s="13"/>
      <c r="AC1355" s="13"/>
      <c r="AD1355" s="13"/>
      <c r="AE1355" s="13"/>
      <c r="AT1355" s="243" t="s">
        <v>148</v>
      </c>
      <c r="AU1355" s="243" t="s">
        <v>91</v>
      </c>
      <c r="AV1355" s="13" t="s">
        <v>89</v>
      </c>
      <c r="AW1355" s="13" t="s">
        <v>36</v>
      </c>
      <c r="AX1355" s="13" t="s">
        <v>81</v>
      </c>
      <c r="AY1355" s="243" t="s">
        <v>139</v>
      </c>
    </row>
    <row r="1356" s="14" customFormat="1">
      <c r="A1356" s="14"/>
      <c r="B1356" s="244"/>
      <c r="C1356" s="245"/>
      <c r="D1356" s="235" t="s">
        <v>148</v>
      </c>
      <c r="E1356" s="246" t="s">
        <v>1</v>
      </c>
      <c r="F1356" s="247" t="s">
        <v>1707</v>
      </c>
      <c r="G1356" s="245"/>
      <c r="H1356" s="248">
        <v>1</v>
      </c>
      <c r="I1356" s="249"/>
      <c r="J1356" s="245"/>
      <c r="K1356" s="245"/>
      <c r="L1356" s="250"/>
      <c r="M1356" s="251"/>
      <c r="N1356" s="252"/>
      <c r="O1356" s="252"/>
      <c r="P1356" s="252"/>
      <c r="Q1356" s="252"/>
      <c r="R1356" s="252"/>
      <c r="S1356" s="252"/>
      <c r="T1356" s="253"/>
      <c r="U1356" s="14"/>
      <c r="V1356" s="14"/>
      <c r="W1356" s="14"/>
      <c r="X1356" s="14"/>
      <c r="Y1356" s="14"/>
      <c r="Z1356" s="14"/>
      <c r="AA1356" s="14"/>
      <c r="AB1356" s="14"/>
      <c r="AC1356" s="14"/>
      <c r="AD1356" s="14"/>
      <c r="AE1356" s="14"/>
      <c r="AT1356" s="254" t="s">
        <v>148</v>
      </c>
      <c r="AU1356" s="254" t="s">
        <v>91</v>
      </c>
      <c r="AV1356" s="14" t="s">
        <v>91</v>
      </c>
      <c r="AW1356" s="14" t="s">
        <v>36</v>
      </c>
      <c r="AX1356" s="14" t="s">
        <v>89</v>
      </c>
      <c r="AY1356" s="254" t="s">
        <v>139</v>
      </c>
    </row>
    <row r="1357" s="2" customFormat="1" ht="21.75" customHeight="1">
      <c r="A1357" s="40"/>
      <c r="B1357" s="41"/>
      <c r="C1357" s="220" t="s">
        <v>1708</v>
      </c>
      <c r="D1357" s="220" t="s">
        <v>141</v>
      </c>
      <c r="E1357" s="221" t="s">
        <v>1709</v>
      </c>
      <c r="F1357" s="222" t="s">
        <v>1710</v>
      </c>
      <c r="G1357" s="223" t="s">
        <v>263</v>
      </c>
      <c r="H1357" s="224">
        <v>2.8799999999999999</v>
      </c>
      <c r="I1357" s="225"/>
      <c r="J1357" s="226">
        <f>ROUND(I1357*H1357,2)</f>
        <v>0</v>
      </c>
      <c r="K1357" s="222" t="s">
        <v>145</v>
      </c>
      <c r="L1357" s="46"/>
      <c r="M1357" s="227" t="s">
        <v>1</v>
      </c>
      <c r="N1357" s="228" t="s">
        <v>46</v>
      </c>
      <c r="O1357" s="93"/>
      <c r="P1357" s="229">
        <f>O1357*H1357</f>
        <v>0</v>
      </c>
      <c r="Q1357" s="229">
        <v>0.00042000000000000002</v>
      </c>
      <c r="R1357" s="229">
        <f>Q1357*H1357</f>
        <v>0.0012095999999999999</v>
      </c>
      <c r="S1357" s="229">
        <v>0</v>
      </c>
      <c r="T1357" s="230">
        <f>S1357*H1357</f>
        <v>0</v>
      </c>
      <c r="U1357" s="40"/>
      <c r="V1357" s="40"/>
      <c r="W1357" s="40"/>
      <c r="X1357" s="40"/>
      <c r="Y1357" s="40"/>
      <c r="Z1357" s="40"/>
      <c r="AA1357" s="40"/>
      <c r="AB1357" s="40"/>
      <c r="AC1357" s="40"/>
      <c r="AD1357" s="40"/>
      <c r="AE1357" s="40"/>
      <c r="AR1357" s="231" t="s">
        <v>146</v>
      </c>
      <c r="AT1357" s="231" t="s">
        <v>141</v>
      </c>
      <c r="AU1357" s="231" t="s">
        <v>91</v>
      </c>
      <c r="AY1357" s="19" t="s">
        <v>139</v>
      </c>
      <c r="BE1357" s="232">
        <f>IF(N1357="základní",J1357,0)</f>
        <v>0</v>
      </c>
      <c r="BF1357" s="232">
        <f>IF(N1357="snížená",J1357,0)</f>
        <v>0</v>
      </c>
      <c r="BG1357" s="232">
        <f>IF(N1357="zákl. přenesená",J1357,0)</f>
        <v>0</v>
      </c>
      <c r="BH1357" s="232">
        <f>IF(N1357="sníž. přenesená",J1357,0)</f>
        <v>0</v>
      </c>
      <c r="BI1357" s="232">
        <f>IF(N1357="nulová",J1357,0)</f>
        <v>0</v>
      </c>
      <c r="BJ1357" s="19" t="s">
        <v>89</v>
      </c>
      <c r="BK1357" s="232">
        <f>ROUND(I1357*H1357,2)</f>
        <v>0</v>
      </c>
      <c r="BL1357" s="19" t="s">
        <v>146</v>
      </c>
      <c r="BM1357" s="231" t="s">
        <v>1711</v>
      </c>
    </row>
    <row r="1358" s="13" customFormat="1">
      <c r="A1358" s="13"/>
      <c r="B1358" s="233"/>
      <c r="C1358" s="234"/>
      <c r="D1358" s="235" t="s">
        <v>148</v>
      </c>
      <c r="E1358" s="236" t="s">
        <v>1</v>
      </c>
      <c r="F1358" s="237" t="s">
        <v>1264</v>
      </c>
      <c r="G1358" s="234"/>
      <c r="H1358" s="236" t="s">
        <v>1</v>
      </c>
      <c r="I1358" s="238"/>
      <c r="J1358" s="234"/>
      <c r="K1358" s="234"/>
      <c r="L1358" s="239"/>
      <c r="M1358" s="240"/>
      <c r="N1358" s="241"/>
      <c r="O1358" s="241"/>
      <c r="P1358" s="241"/>
      <c r="Q1358" s="241"/>
      <c r="R1358" s="241"/>
      <c r="S1358" s="241"/>
      <c r="T1358" s="242"/>
      <c r="U1358" s="13"/>
      <c r="V1358" s="13"/>
      <c r="W1358" s="13"/>
      <c r="X1358" s="13"/>
      <c r="Y1358" s="13"/>
      <c r="Z1358" s="13"/>
      <c r="AA1358" s="13"/>
      <c r="AB1358" s="13"/>
      <c r="AC1358" s="13"/>
      <c r="AD1358" s="13"/>
      <c r="AE1358" s="13"/>
      <c r="AT1358" s="243" t="s">
        <v>148</v>
      </c>
      <c r="AU1358" s="243" t="s">
        <v>91</v>
      </c>
      <c r="AV1358" s="13" t="s">
        <v>89</v>
      </c>
      <c r="AW1358" s="13" t="s">
        <v>36</v>
      </c>
      <c r="AX1358" s="13" t="s">
        <v>81</v>
      </c>
      <c r="AY1358" s="243" t="s">
        <v>139</v>
      </c>
    </row>
    <row r="1359" s="13" customFormat="1">
      <c r="A1359" s="13"/>
      <c r="B1359" s="233"/>
      <c r="C1359" s="234"/>
      <c r="D1359" s="235" t="s">
        <v>148</v>
      </c>
      <c r="E1359" s="236" t="s">
        <v>1</v>
      </c>
      <c r="F1359" s="237" t="s">
        <v>1016</v>
      </c>
      <c r="G1359" s="234"/>
      <c r="H1359" s="236" t="s">
        <v>1</v>
      </c>
      <c r="I1359" s="238"/>
      <c r="J1359" s="234"/>
      <c r="K1359" s="234"/>
      <c r="L1359" s="239"/>
      <c r="M1359" s="240"/>
      <c r="N1359" s="241"/>
      <c r="O1359" s="241"/>
      <c r="P1359" s="241"/>
      <c r="Q1359" s="241"/>
      <c r="R1359" s="241"/>
      <c r="S1359" s="241"/>
      <c r="T1359" s="242"/>
      <c r="U1359" s="13"/>
      <c r="V1359" s="13"/>
      <c r="W1359" s="13"/>
      <c r="X1359" s="13"/>
      <c r="Y1359" s="13"/>
      <c r="Z1359" s="13"/>
      <c r="AA1359" s="13"/>
      <c r="AB1359" s="13"/>
      <c r="AC1359" s="13"/>
      <c r="AD1359" s="13"/>
      <c r="AE1359" s="13"/>
      <c r="AT1359" s="243" t="s">
        <v>148</v>
      </c>
      <c r="AU1359" s="243" t="s">
        <v>91</v>
      </c>
      <c r="AV1359" s="13" t="s">
        <v>89</v>
      </c>
      <c r="AW1359" s="13" t="s">
        <v>36</v>
      </c>
      <c r="AX1359" s="13" t="s">
        <v>81</v>
      </c>
      <c r="AY1359" s="243" t="s">
        <v>139</v>
      </c>
    </row>
    <row r="1360" s="14" customFormat="1">
      <c r="A1360" s="14"/>
      <c r="B1360" s="244"/>
      <c r="C1360" s="245"/>
      <c r="D1360" s="235" t="s">
        <v>148</v>
      </c>
      <c r="E1360" s="246" t="s">
        <v>1</v>
      </c>
      <c r="F1360" s="247" t="s">
        <v>1712</v>
      </c>
      <c r="G1360" s="245"/>
      <c r="H1360" s="248">
        <v>2.8799999999999999</v>
      </c>
      <c r="I1360" s="249"/>
      <c r="J1360" s="245"/>
      <c r="K1360" s="245"/>
      <c r="L1360" s="250"/>
      <c r="M1360" s="251"/>
      <c r="N1360" s="252"/>
      <c r="O1360" s="252"/>
      <c r="P1360" s="252"/>
      <c r="Q1360" s="252"/>
      <c r="R1360" s="252"/>
      <c r="S1360" s="252"/>
      <c r="T1360" s="253"/>
      <c r="U1360" s="14"/>
      <c r="V1360" s="14"/>
      <c r="W1360" s="14"/>
      <c r="X1360" s="14"/>
      <c r="Y1360" s="14"/>
      <c r="Z1360" s="14"/>
      <c r="AA1360" s="14"/>
      <c r="AB1360" s="14"/>
      <c r="AC1360" s="14"/>
      <c r="AD1360" s="14"/>
      <c r="AE1360" s="14"/>
      <c r="AT1360" s="254" t="s">
        <v>148</v>
      </c>
      <c r="AU1360" s="254" t="s">
        <v>91</v>
      </c>
      <c r="AV1360" s="14" t="s">
        <v>91</v>
      </c>
      <c r="AW1360" s="14" t="s">
        <v>36</v>
      </c>
      <c r="AX1360" s="14" t="s">
        <v>81</v>
      </c>
      <c r="AY1360" s="254" t="s">
        <v>139</v>
      </c>
    </row>
    <row r="1361" s="15" customFormat="1">
      <c r="A1361" s="15"/>
      <c r="B1361" s="255"/>
      <c r="C1361" s="256"/>
      <c r="D1361" s="235" t="s">
        <v>148</v>
      </c>
      <c r="E1361" s="257" t="s">
        <v>1</v>
      </c>
      <c r="F1361" s="258" t="s">
        <v>151</v>
      </c>
      <c r="G1361" s="256"/>
      <c r="H1361" s="259">
        <v>2.8799999999999999</v>
      </c>
      <c r="I1361" s="260"/>
      <c r="J1361" s="256"/>
      <c r="K1361" s="256"/>
      <c r="L1361" s="261"/>
      <c r="M1361" s="262"/>
      <c r="N1361" s="263"/>
      <c r="O1361" s="263"/>
      <c r="P1361" s="263"/>
      <c r="Q1361" s="263"/>
      <c r="R1361" s="263"/>
      <c r="S1361" s="263"/>
      <c r="T1361" s="264"/>
      <c r="U1361" s="15"/>
      <c r="V1361" s="15"/>
      <c r="W1361" s="15"/>
      <c r="X1361" s="15"/>
      <c r="Y1361" s="15"/>
      <c r="Z1361" s="15"/>
      <c r="AA1361" s="15"/>
      <c r="AB1361" s="15"/>
      <c r="AC1361" s="15"/>
      <c r="AD1361" s="15"/>
      <c r="AE1361" s="15"/>
      <c r="AT1361" s="265" t="s">
        <v>148</v>
      </c>
      <c r="AU1361" s="265" t="s">
        <v>91</v>
      </c>
      <c r="AV1361" s="15" t="s">
        <v>146</v>
      </c>
      <c r="AW1361" s="15" t="s">
        <v>36</v>
      </c>
      <c r="AX1361" s="15" t="s">
        <v>89</v>
      </c>
      <c r="AY1361" s="265" t="s">
        <v>139</v>
      </c>
    </row>
    <row r="1362" s="2" customFormat="1" ht="37.8" customHeight="1">
      <c r="A1362" s="40"/>
      <c r="B1362" s="41"/>
      <c r="C1362" s="220" t="s">
        <v>1713</v>
      </c>
      <c r="D1362" s="220" t="s">
        <v>141</v>
      </c>
      <c r="E1362" s="221" t="s">
        <v>1714</v>
      </c>
      <c r="F1362" s="222" t="s">
        <v>1715</v>
      </c>
      <c r="G1362" s="223" t="s">
        <v>160</v>
      </c>
      <c r="H1362" s="224">
        <v>9.5999999999999996</v>
      </c>
      <c r="I1362" s="225"/>
      <c r="J1362" s="226">
        <f>ROUND(I1362*H1362,2)</f>
        <v>0</v>
      </c>
      <c r="K1362" s="222" t="s">
        <v>145</v>
      </c>
      <c r="L1362" s="46"/>
      <c r="M1362" s="227" t="s">
        <v>1</v>
      </c>
      <c r="N1362" s="228" t="s">
        <v>46</v>
      </c>
      <c r="O1362" s="93"/>
      <c r="P1362" s="229">
        <f>O1362*H1362</f>
        <v>0</v>
      </c>
      <c r="Q1362" s="229">
        <v>0.0051999999999999998</v>
      </c>
      <c r="R1362" s="229">
        <f>Q1362*H1362</f>
        <v>0.049919999999999999</v>
      </c>
      <c r="S1362" s="229">
        <v>0</v>
      </c>
      <c r="T1362" s="230">
        <f>S1362*H1362</f>
        <v>0</v>
      </c>
      <c r="U1362" s="40"/>
      <c r="V1362" s="40"/>
      <c r="W1362" s="40"/>
      <c r="X1362" s="40"/>
      <c r="Y1362" s="40"/>
      <c r="Z1362" s="40"/>
      <c r="AA1362" s="40"/>
      <c r="AB1362" s="40"/>
      <c r="AC1362" s="40"/>
      <c r="AD1362" s="40"/>
      <c r="AE1362" s="40"/>
      <c r="AR1362" s="231" t="s">
        <v>146</v>
      </c>
      <c r="AT1362" s="231" t="s">
        <v>141</v>
      </c>
      <c r="AU1362" s="231" t="s">
        <v>91</v>
      </c>
      <c r="AY1362" s="19" t="s">
        <v>139</v>
      </c>
      <c r="BE1362" s="232">
        <f>IF(N1362="základní",J1362,0)</f>
        <v>0</v>
      </c>
      <c r="BF1362" s="232">
        <f>IF(N1362="snížená",J1362,0)</f>
        <v>0</v>
      </c>
      <c r="BG1362" s="232">
        <f>IF(N1362="zákl. přenesená",J1362,0)</f>
        <v>0</v>
      </c>
      <c r="BH1362" s="232">
        <f>IF(N1362="sníž. přenesená",J1362,0)</f>
        <v>0</v>
      </c>
      <c r="BI1362" s="232">
        <f>IF(N1362="nulová",J1362,0)</f>
        <v>0</v>
      </c>
      <c r="BJ1362" s="19" t="s">
        <v>89</v>
      </c>
      <c r="BK1362" s="232">
        <f>ROUND(I1362*H1362,2)</f>
        <v>0</v>
      </c>
      <c r="BL1362" s="19" t="s">
        <v>146</v>
      </c>
      <c r="BM1362" s="231" t="s">
        <v>1716</v>
      </c>
    </row>
    <row r="1363" s="13" customFormat="1">
      <c r="A1363" s="13"/>
      <c r="B1363" s="233"/>
      <c r="C1363" s="234"/>
      <c r="D1363" s="235" t="s">
        <v>148</v>
      </c>
      <c r="E1363" s="236" t="s">
        <v>1</v>
      </c>
      <c r="F1363" s="237" t="s">
        <v>1264</v>
      </c>
      <c r="G1363" s="234"/>
      <c r="H1363" s="236" t="s">
        <v>1</v>
      </c>
      <c r="I1363" s="238"/>
      <c r="J1363" s="234"/>
      <c r="K1363" s="234"/>
      <c r="L1363" s="239"/>
      <c r="M1363" s="240"/>
      <c r="N1363" s="241"/>
      <c r="O1363" s="241"/>
      <c r="P1363" s="241"/>
      <c r="Q1363" s="241"/>
      <c r="R1363" s="241"/>
      <c r="S1363" s="241"/>
      <c r="T1363" s="242"/>
      <c r="U1363" s="13"/>
      <c r="V1363" s="13"/>
      <c r="W1363" s="13"/>
      <c r="X1363" s="13"/>
      <c r="Y1363" s="13"/>
      <c r="Z1363" s="13"/>
      <c r="AA1363" s="13"/>
      <c r="AB1363" s="13"/>
      <c r="AC1363" s="13"/>
      <c r="AD1363" s="13"/>
      <c r="AE1363" s="13"/>
      <c r="AT1363" s="243" t="s">
        <v>148</v>
      </c>
      <c r="AU1363" s="243" t="s">
        <v>91</v>
      </c>
      <c r="AV1363" s="13" t="s">
        <v>89</v>
      </c>
      <c r="AW1363" s="13" t="s">
        <v>36</v>
      </c>
      <c r="AX1363" s="13" t="s">
        <v>81</v>
      </c>
      <c r="AY1363" s="243" t="s">
        <v>139</v>
      </c>
    </row>
    <row r="1364" s="13" customFormat="1">
      <c r="A1364" s="13"/>
      <c r="B1364" s="233"/>
      <c r="C1364" s="234"/>
      <c r="D1364" s="235" t="s">
        <v>148</v>
      </c>
      <c r="E1364" s="236" t="s">
        <v>1</v>
      </c>
      <c r="F1364" s="237" t="s">
        <v>1016</v>
      </c>
      <c r="G1364" s="234"/>
      <c r="H1364" s="236" t="s">
        <v>1</v>
      </c>
      <c r="I1364" s="238"/>
      <c r="J1364" s="234"/>
      <c r="K1364" s="234"/>
      <c r="L1364" s="239"/>
      <c r="M1364" s="240"/>
      <c r="N1364" s="241"/>
      <c r="O1364" s="241"/>
      <c r="P1364" s="241"/>
      <c r="Q1364" s="241"/>
      <c r="R1364" s="241"/>
      <c r="S1364" s="241"/>
      <c r="T1364" s="242"/>
      <c r="U1364" s="13"/>
      <c r="V1364" s="13"/>
      <c r="W1364" s="13"/>
      <c r="X1364" s="13"/>
      <c r="Y1364" s="13"/>
      <c r="Z1364" s="13"/>
      <c r="AA1364" s="13"/>
      <c r="AB1364" s="13"/>
      <c r="AC1364" s="13"/>
      <c r="AD1364" s="13"/>
      <c r="AE1364" s="13"/>
      <c r="AT1364" s="243" t="s">
        <v>148</v>
      </c>
      <c r="AU1364" s="243" t="s">
        <v>91</v>
      </c>
      <c r="AV1364" s="13" t="s">
        <v>89</v>
      </c>
      <c r="AW1364" s="13" t="s">
        <v>36</v>
      </c>
      <c r="AX1364" s="13" t="s">
        <v>81</v>
      </c>
      <c r="AY1364" s="243" t="s">
        <v>139</v>
      </c>
    </row>
    <row r="1365" s="14" customFormat="1">
      <c r="A1365" s="14"/>
      <c r="B1365" s="244"/>
      <c r="C1365" s="245"/>
      <c r="D1365" s="235" t="s">
        <v>148</v>
      </c>
      <c r="E1365" s="246" t="s">
        <v>1</v>
      </c>
      <c r="F1365" s="247" t="s">
        <v>1717</v>
      </c>
      <c r="G1365" s="245"/>
      <c r="H1365" s="248">
        <v>9.5999999999999996</v>
      </c>
      <c r="I1365" s="249"/>
      <c r="J1365" s="245"/>
      <c r="K1365" s="245"/>
      <c r="L1365" s="250"/>
      <c r="M1365" s="251"/>
      <c r="N1365" s="252"/>
      <c r="O1365" s="252"/>
      <c r="P1365" s="252"/>
      <c r="Q1365" s="252"/>
      <c r="R1365" s="252"/>
      <c r="S1365" s="252"/>
      <c r="T1365" s="253"/>
      <c r="U1365" s="14"/>
      <c r="V1365" s="14"/>
      <c r="W1365" s="14"/>
      <c r="X1365" s="14"/>
      <c r="Y1365" s="14"/>
      <c r="Z1365" s="14"/>
      <c r="AA1365" s="14"/>
      <c r="AB1365" s="14"/>
      <c r="AC1365" s="14"/>
      <c r="AD1365" s="14"/>
      <c r="AE1365" s="14"/>
      <c r="AT1365" s="254" t="s">
        <v>148</v>
      </c>
      <c r="AU1365" s="254" t="s">
        <v>91</v>
      </c>
      <c r="AV1365" s="14" t="s">
        <v>91</v>
      </c>
      <c r="AW1365" s="14" t="s">
        <v>36</v>
      </c>
      <c r="AX1365" s="14" t="s">
        <v>81</v>
      </c>
      <c r="AY1365" s="254" t="s">
        <v>139</v>
      </c>
    </row>
    <row r="1366" s="15" customFormat="1">
      <c r="A1366" s="15"/>
      <c r="B1366" s="255"/>
      <c r="C1366" s="256"/>
      <c r="D1366" s="235" t="s">
        <v>148</v>
      </c>
      <c r="E1366" s="257" t="s">
        <v>1</v>
      </c>
      <c r="F1366" s="258" t="s">
        <v>151</v>
      </c>
      <c r="G1366" s="256"/>
      <c r="H1366" s="259">
        <v>9.5999999999999996</v>
      </c>
      <c r="I1366" s="260"/>
      <c r="J1366" s="256"/>
      <c r="K1366" s="256"/>
      <c r="L1366" s="261"/>
      <c r="M1366" s="262"/>
      <c r="N1366" s="263"/>
      <c r="O1366" s="263"/>
      <c r="P1366" s="263"/>
      <c r="Q1366" s="263"/>
      <c r="R1366" s="263"/>
      <c r="S1366" s="263"/>
      <c r="T1366" s="264"/>
      <c r="U1366" s="15"/>
      <c r="V1366" s="15"/>
      <c r="W1366" s="15"/>
      <c r="X1366" s="15"/>
      <c r="Y1366" s="15"/>
      <c r="Z1366" s="15"/>
      <c r="AA1366" s="15"/>
      <c r="AB1366" s="15"/>
      <c r="AC1366" s="15"/>
      <c r="AD1366" s="15"/>
      <c r="AE1366" s="15"/>
      <c r="AT1366" s="265" t="s">
        <v>148</v>
      </c>
      <c r="AU1366" s="265" t="s">
        <v>91</v>
      </c>
      <c r="AV1366" s="15" t="s">
        <v>146</v>
      </c>
      <c r="AW1366" s="15" t="s">
        <v>36</v>
      </c>
      <c r="AX1366" s="15" t="s">
        <v>89</v>
      </c>
      <c r="AY1366" s="265" t="s">
        <v>139</v>
      </c>
    </row>
    <row r="1367" s="2" customFormat="1" ht="24.15" customHeight="1">
      <c r="A1367" s="40"/>
      <c r="B1367" s="41"/>
      <c r="C1367" s="220" t="s">
        <v>1718</v>
      </c>
      <c r="D1367" s="220" t="s">
        <v>141</v>
      </c>
      <c r="E1367" s="221" t="s">
        <v>1719</v>
      </c>
      <c r="F1367" s="222" t="s">
        <v>1720</v>
      </c>
      <c r="G1367" s="223" t="s">
        <v>498</v>
      </c>
      <c r="H1367" s="224">
        <v>1</v>
      </c>
      <c r="I1367" s="225"/>
      <c r="J1367" s="226">
        <f>ROUND(I1367*H1367,2)</f>
        <v>0</v>
      </c>
      <c r="K1367" s="222" t="s">
        <v>145</v>
      </c>
      <c r="L1367" s="46"/>
      <c r="M1367" s="227" t="s">
        <v>1</v>
      </c>
      <c r="N1367" s="228" t="s">
        <v>46</v>
      </c>
      <c r="O1367" s="93"/>
      <c r="P1367" s="229">
        <f>O1367*H1367</f>
        <v>0</v>
      </c>
      <c r="Q1367" s="229">
        <v>0</v>
      </c>
      <c r="R1367" s="229">
        <f>Q1367*H1367</f>
        <v>0</v>
      </c>
      <c r="S1367" s="229">
        <v>0.10000000000000001</v>
      </c>
      <c r="T1367" s="230">
        <f>S1367*H1367</f>
        <v>0.10000000000000001</v>
      </c>
      <c r="U1367" s="40"/>
      <c r="V1367" s="40"/>
      <c r="W1367" s="40"/>
      <c r="X1367" s="40"/>
      <c r="Y1367" s="40"/>
      <c r="Z1367" s="40"/>
      <c r="AA1367" s="40"/>
      <c r="AB1367" s="40"/>
      <c r="AC1367" s="40"/>
      <c r="AD1367" s="40"/>
      <c r="AE1367" s="40"/>
      <c r="AR1367" s="231" t="s">
        <v>146</v>
      </c>
      <c r="AT1367" s="231" t="s">
        <v>141</v>
      </c>
      <c r="AU1367" s="231" t="s">
        <v>91</v>
      </c>
      <c r="AY1367" s="19" t="s">
        <v>139</v>
      </c>
      <c r="BE1367" s="232">
        <f>IF(N1367="základní",J1367,0)</f>
        <v>0</v>
      </c>
      <c r="BF1367" s="232">
        <f>IF(N1367="snížená",J1367,0)</f>
        <v>0</v>
      </c>
      <c r="BG1367" s="232">
        <f>IF(N1367="zákl. přenesená",J1367,0)</f>
        <v>0</v>
      </c>
      <c r="BH1367" s="232">
        <f>IF(N1367="sníž. přenesená",J1367,0)</f>
        <v>0</v>
      </c>
      <c r="BI1367" s="232">
        <f>IF(N1367="nulová",J1367,0)</f>
        <v>0</v>
      </c>
      <c r="BJ1367" s="19" t="s">
        <v>89</v>
      </c>
      <c r="BK1367" s="232">
        <f>ROUND(I1367*H1367,2)</f>
        <v>0</v>
      </c>
      <c r="BL1367" s="19" t="s">
        <v>146</v>
      </c>
      <c r="BM1367" s="231" t="s">
        <v>1721</v>
      </c>
    </row>
    <row r="1368" s="13" customFormat="1">
      <c r="A1368" s="13"/>
      <c r="B1368" s="233"/>
      <c r="C1368" s="234"/>
      <c r="D1368" s="235" t="s">
        <v>148</v>
      </c>
      <c r="E1368" s="236" t="s">
        <v>1</v>
      </c>
      <c r="F1368" s="237" t="s">
        <v>1722</v>
      </c>
      <c r="G1368" s="234"/>
      <c r="H1368" s="236" t="s">
        <v>1</v>
      </c>
      <c r="I1368" s="238"/>
      <c r="J1368" s="234"/>
      <c r="K1368" s="234"/>
      <c r="L1368" s="239"/>
      <c r="M1368" s="240"/>
      <c r="N1368" s="241"/>
      <c r="O1368" s="241"/>
      <c r="P1368" s="241"/>
      <c r="Q1368" s="241"/>
      <c r="R1368" s="241"/>
      <c r="S1368" s="241"/>
      <c r="T1368" s="242"/>
      <c r="U1368" s="13"/>
      <c r="V1368" s="13"/>
      <c r="W1368" s="13"/>
      <c r="X1368" s="13"/>
      <c r="Y1368" s="13"/>
      <c r="Z1368" s="13"/>
      <c r="AA1368" s="13"/>
      <c r="AB1368" s="13"/>
      <c r="AC1368" s="13"/>
      <c r="AD1368" s="13"/>
      <c r="AE1368" s="13"/>
      <c r="AT1368" s="243" t="s">
        <v>148</v>
      </c>
      <c r="AU1368" s="243" t="s">
        <v>91</v>
      </c>
      <c r="AV1368" s="13" t="s">
        <v>89</v>
      </c>
      <c r="AW1368" s="13" t="s">
        <v>36</v>
      </c>
      <c r="AX1368" s="13" t="s">
        <v>81</v>
      </c>
      <c r="AY1368" s="243" t="s">
        <v>139</v>
      </c>
    </row>
    <row r="1369" s="13" customFormat="1">
      <c r="A1369" s="13"/>
      <c r="B1369" s="233"/>
      <c r="C1369" s="234"/>
      <c r="D1369" s="235" t="s">
        <v>148</v>
      </c>
      <c r="E1369" s="236" t="s">
        <v>1</v>
      </c>
      <c r="F1369" s="237" t="s">
        <v>1016</v>
      </c>
      <c r="G1369" s="234"/>
      <c r="H1369" s="236" t="s">
        <v>1</v>
      </c>
      <c r="I1369" s="238"/>
      <c r="J1369" s="234"/>
      <c r="K1369" s="234"/>
      <c r="L1369" s="239"/>
      <c r="M1369" s="240"/>
      <c r="N1369" s="241"/>
      <c r="O1369" s="241"/>
      <c r="P1369" s="241"/>
      <c r="Q1369" s="241"/>
      <c r="R1369" s="241"/>
      <c r="S1369" s="241"/>
      <c r="T1369" s="242"/>
      <c r="U1369" s="13"/>
      <c r="V1369" s="13"/>
      <c r="W1369" s="13"/>
      <c r="X1369" s="13"/>
      <c r="Y1369" s="13"/>
      <c r="Z1369" s="13"/>
      <c r="AA1369" s="13"/>
      <c r="AB1369" s="13"/>
      <c r="AC1369" s="13"/>
      <c r="AD1369" s="13"/>
      <c r="AE1369" s="13"/>
      <c r="AT1369" s="243" t="s">
        <v>148</v>
      </c>
      <c r="AU1369" s="243" t="s">
        <v>91</v>
      </c>
      <c r="AV1369" s="13" t="s">
        <v>89</v>
      </c>
      <c r="AW1369" s="13" t="s">
        <v>36</v>
      </c>
      <c r="AX1369" s="13" t="s">
        <v>81</v>
      </c>
      <c r="AY1369" s="243" t="s">
        <v>139</v>
      </c>
    </row>
    <row r="1370" s="14" customFormat="1">
      <c r="A1370" s="14"/>
      <c r="B1370" s="244"/>
      <c r="C1370" s="245"/>
      <c r="D1370" s="235" t="s">
        <v>148</v>
      </c>
      <c r="E1370" s="246" t="s">
        <v>1</v>
      </c>
      <c r="F1370" s="247" t="s">
        <v>1723</v>
      </c>
      <c r="G1370" s="245"/>
      <c r="H1370" s="248">
        <v>1</v>
      </c>
      <c r="I1370" s="249"/>
      <c r="J1370" s="245"/>
      <c r="K1370" s="245"/>
      <c r="L1370" s="250"/>
      <c r="M1370" s="251"/>
      <c r="N1370" s="252"/>
      <c r="O1370" s="252"/>
      <c r="P1370" s="252"/>
      <c r="Q1370" s="252"/>
      <c r="R1370" s="252"/>
      <c r="S1370" s="252"/>
      <c r="T1370" s="253"/>
      <c r="U1370" s="14"/>
      <c r="V1370" s="14"/>
      <c r="W1370" s="14"/>
      <c r="X1370" s="14"/>
      <c r="Y1370" s="14"/>
      <c r="Z1370" s="14"/>
      <c r="AA1370" s="14"/>
      <c r="AB1370" s="14"/>
      <c r="AC1370" s="14"/>
      <c r="AD1370" s="14"/>
      <c r="AE1370" s="14"/>
      <c r="AT1370" s="254" t="s">
        <v>148</v>
      </c>
      <c r="AU1370" s="254" t="s">
        <v>91</v>
      </c>
      <c r="AV1370" s="14" t="s">
        <v>91</v>
      </c>
      <c r="AW1370" s="14" t="s">
        <v>36</v>
      </c>
      <c r="AX1370" s="14" t="s">
        <v>81</v>
      </c>
      <c r="AY1370" s="254" t="s">
        <v>139</v>
      </c>
    </row>
    <row r="1371" s="15" customFormat="1">
      <c r="A1371" s="15"/>
      <c r="B1371" s="255"/>
      <c r="C1371" s="256"/>
      <c r="D1371" s="235" t="s">
        <v>148</v>
      </c>
      <c r="E1371" s="257" t="s">
        <v>1</v>
      </c>
      <c r="F1371" s="258" t="s">
        <v>151</v>
      </c>
      <c r="G1371" s="256"/>
      <c r="H1371" s="259">
        <v>1</v>
      </c>
      <c r="I1371" s="260"/>
      <c r="J1371" s="256"/>
      <c r="K1371" s="256"/>
      <c r="L1371" s="261"/>
      <c r="M1371" s="262"/>
      <c r="N1371" s="263"/>
      <c r="O1371" s="263"/>
      <c r="P1371" s="263"/>
      <c r="Q1371" s="263"/>
      <c r="R1371" s="263"/>
      <c r="S1371" s="263"/>
      <c r="T1371" s="264"/>
      <c r="U1371" s="15"/>
      <c r="V1371" s="15"/>
      <c r="W1371" s="15"/>
      <c r="X1371" s="15"/>
      <c r="Y1371" s="15"/>
      <c r="Z1371" s="15"/>
      <c r="AA1371" s="15"/>
      <c r="AB1371" s="15"/>
      <c r="AC1371" s="15"/>
      <c r="AD1371" s="15"/>
      <c r="AE1371" s="15"/>
      <c r="AT1371" s="265" t="s">
        <v>148</v>
      </c>
      <c r="AU1371" s="265" t="s">
        <v>91</v>
      </c>
      <c r="AV1371" s="15" t="s">
        <v>146</v>
      </c>
      <c r="AW1371" s="15" t="s">
        <v>36</v>
      </c>
      <c r="AX1371" s="15" t="s">
        <v>89</v>
      </c>
      <c r="AY1371" s="265" t="s">
        <v>139</v>
      </c>
    </row>
    <row r="1372" s="2" customFormat="1" ht="21.75" customHeight="1">
      <c r="A1372" s="40"/>
      <c r="B1372" s="41"/>
      <c r="C1372" s="220" t="s">
        <v>1724</v>
      </c>
      <c r="D1372" s="220" t="s">
        <v>141</v>
      </c>
      <c r="E1372" s="221" t="s">
        <v>1725</v>
      </c>
      <c r="F1372" s="222" t="s">
        <v>1726</v>
      </c>
      <c r="G1372" s="223" t="s">
        <v>160</v>
      </c>
      <c r="H1372" s="224">
        <v>1.5700000000000001</v>
      </c>
      <c r="I1372" s="225"/>
      <c r="J1372" s="226">
        <f>ROUND(I1372*H1372,2)</f>
        <v>0</v>
      </c>
      <c r="K1372" s="222" t="s">
        <v>145</v>
      </c>
      <c r="L1372" s="46"/>
      <c r="M1372" s="227" t="s">
        <v>1</v>
      </c>
      <c r="N1372" s="228" t="s">
        <v>46</v>
      </c>
      <c r="O1372" s="93"/>
      <c r="P1372" s="229">
        <f>O1372*H1372</f>
        <v>0</v>
      </c>
      <c r="Q1372" s="229">
        <v>0</v>
      </c>
      <c r="R1372" s="229">
        <f>Q1372*H1372</f>
        <v>0</v>
      </c>
      <c r="S1372" s="229">
        <v>0.04786</v>
      </c>
      <c r="T1372" s="230">
        <f>S1372*H1372</f>
        <v>0.075140200000000004</v>
      </c>
      <c r="U1372" s="40"/>
      <c r="V1372" s="40"/>
      <c r="W1372" s="40"/>
      <c r="X1372" s="40"/>
      <c r="Y1372" s="40"/>
      <c r="Z1372" s="40"/>
      <c r="AA1372" s="40"/>
      <c r="AB1372" s="40"/>
      <c r="AC1372" s="40"/>
      <c r="AD1372" s="40"/>
      <c r="AE1372" s="40"/>
      <c r="AR1372" s="231" t="s">
        <v>146</v>
      </c>
      <c r="AT1372" s="231" t="s">
        <v>141</v>
      </c>
      <c r="AU1372" s="231" t="s">
        <v>91</v>
      </c>
      <c r="AY1372" s="19" t="s">
        <v>139</v>
      </c>
      <c r="BE1372" s="232">
        <f>IF(N1372="základní",J1372,0)</f>
        <v>0</v>
      </c>
      <c r="BF1372" s="232">
        <f>IF(N1372="snížená",J1372,0)</f>
        <v>0</v>
      </c>
      <c r="BG1372" s="232">
        <f>IF(N1372="zákl. přenesená",J1372,0)</f>
        <v>0</v>
      </c>
      <c r="BH1372" s="232">
        <f>IF(N1372="sníž. přenesená",J1372,0)</f>
        <v>0</v>
      </c>
      <c r="BI1372" s="232">
        <f>IF(N1372="nulová",J1372,0)</f>
        <v>0</v>
      </c>
      <c r="BJ1372" s="19" t="s">
        <v>89</v>
      </c>
      <c r="BK1372" s="232">
        <f>ROUND(I1372*H1372,2)</f>
        <v>0</v>
      </c>
      <c r="BL1372" s="19" t="s">
        <v>146</v>
      </c>
      <c r="BM1372" s="231" t="s">
        <v>1727</v>
      </c>
    </row>
    <row r="1373" s="13" customFormat="1">
      <c r="A1373" s="13"/>
      <c r="B1373" s="233"/>
      <c r="C1373" s="234"/>
      <c r="D1373" s="235" t="s">
        <v>148</v>
      </c>
      <c r="E1373" s="236" t="s">
        <v>1</v>
      </c>
      <c r="F1373" s="237" t="s">
        <v>1722</v>
      </c>
      <c r="G1373" s="234"/>
      <c r="H1373" s="236" t="s">
        <v>1</v>
      </c>
      <c r="I1373" s="238"/>
      <c r="J1373" s="234"/>
      <c r="K1373" s="234"/>
      <c r="L1373" s="239"/>
      <c r="M1373" s="240"/>
      <c r="N1373" s="241"/>
      <c r="O1373" s="241"/>
      <c r="P1373" s="241"/>
      <c r="Q1373" s="241"/>
      <c r="R1373" s="241"/>
      <c r="S1373" s="241"/>
      <c r="T1373" s="242"/>
      <c r="U1373" s="13"/>
      <c r="V1373" s="13"/>
      <c r="W1373" s="13"/>
      <c r="X1373" s="13"/>
      <c r="Y1373" s="13"/>
      <c r="Z1373" s="13"/>
      <c r="AA1373" s="13"/>
      <c r="AB1373" s="13"/>
      <c r="AC1373" s="13"/>
      <c r="AD1373" s="13"/>
      <c r="AE1373" s="13"/>
      <c r="AT1373" s="243" t="s">
        <v>148</v>
      </c>
      <c r="AU1373" s="243" t="s">
        <v>91</v>
      </c>
      <c r="AV1373" s="13" t="s">
        <v>89</v>
      </c>
      <c r="AW1373" s="13" t="s">
        <v>36</v>
      </c>
      <c r="AX1373" s="13" t="s">
        <v>81</v>
      </c>
      <c r="AY1373" s="243" t="s">
        <v>139</v>
      </c>
    </row>
    <row r="1374" s="13" customFormat="1">
      <c r="A1374" s="13"/>
      <c r="B1374" s="233"/>
      <c r="C1374" s="234"/>
      <c r="D1374" s="235" t="s">
        <v>148</v>
      </c>
      <c r="E1374" s="236" t="s">
        <v>1</v>
      </c>
      <c r="F1374" s="237" t="s">
        <v>1016</v>
      </c>
      <c r="G1374" s="234"/>
      <c r="H1374" s="236" t="s">
        <v>1</v>
      </c>
      <c r="I1374" s="238"/>
      <c r="J1374" s="234"/>
      <c r="K1374" s="234"/>
      <c r="L1374" s="239"/>
      <c r="M1374" s="240"/>
      <c r="N1374" s="241"/>
      <c r="O1374" s="241"/>
      <c r="P1374" s="241"/>
      <c r="Q1374" s="241"/>
      <c r="R1374" s="241"/>
      <c r="S1374" s="241"/>
      <c r="T1374" s="242"/>
      <c r="U1374" s="13"/>
      <c r="V1374" s="13"/>
      <c r="W1374" s="13"/>
      <c r="X1374" s="13"/>
      <c r="Y1374" s="13"/>
      <c r="Z1374" s="13"/>
      <c r="AA1374" s="13"/>
      <c r="AB1374" s="13"/>
      <c r="AC1374" s="13"/>
      <c r="AD1374" s="13"/>
      <c r="AE1374" s="13"/>
      <c r="AT1374" s="243" t="s">
        <v>148</v>
      </c>
      <c r="AU1374" s="243" t="s">
        <v>91</v>
      </c>
      <c r="AV1374" s="13" t="s">
        <v>89</v>
      </c>
      <c r="AW1374" s="13" t="s">
        <v>36</v>
      </c>
      <c r="AX1374" s="13" t="s">
        <v>81</v>
      </c>
      <c r="AY1374" s="243" t="s">
        <v>139</v>
      </c>
    </row>
    <row r="1375" s="14" customFormat="1">
      <c r="A1375" s="14"/>
      <c r="B1375" s="244"/>
      <c r="C1375" s="245"/>
      <c r="D1375" s="235" t="s">
        <v>148</v>
      </c>
      <c r="E1375" s="246" t="s">
        <v>1</v>
      </c>
      <c r="F1375" s="247" t="s">
        <v>1728</v>
      </c>
      <c r="G1375" s="245"/>
      <c r="H1375" s="248">
        <v>1.5700000000000001</v>
      </c>
      <c r="I1375" s="249"/>
      <c r="J1375" s="245"/>
      <c r="K1375" s="245"/>
      <c r="L1375" s="250"/>
      <c r="M1375" s="251"/>
      <c r="N1375" s="252"/>
      <c r="O1375" s="252"/>
      <c r="P1375" s="252"/>
      <c r="Q1375" s="252"/>
      <c r="R1375" s="252"/>
      <c r="S1375" s="252"/>
      <c r="T1375" s="253"/>
      <c r="U1375" s="14"/>
      <c r="V1375" s="14"/>
      <c r="W1375" s="14"/>
      <c r="X1375" s="14"/>
      <c r="Y1375" s="14"/>
      <c r="Z1375" s="14"/>
      <c r="AA1375" s="14"/>
      <c r="AB1375" s="14"/>
      <c r="AC1375" s="14"/>
      <c r="AD1375" s="14"/>
      <c r="AE1375" s="14"/>
      <c r="AT1375" s="254" t="s">
        <v>148</v>
      </c>
      <c r="AU1375" s="254" t="s">
        <v>91</v>
      </c>
      <c r="AV1375" s="14" t="s">
        <v>91</v>
      </c>
      <c r="AW1375" s="14" t="s">
        <v>36</v>
      </c>
      <c r="AX1375" s="14" t="s">
        <v>81</v>
      </c>
      <c r="AY1375" s="254" t="s">
        <v>139</v>
      </c>
    </row>
    <row r="1376" s="15" customFormat="1">
      <c r="A1376" s="15"/>
      <c r="B1376" s="255"/>
      <c r="C1376" s="256"/>
      <c r="D1376" s="235" t="s">
        <v>148</v>
      </c>
      <c r="E1376" s="257" t="s">
        <v>1</v>
      </c>
      <c r="F1376" s="258" t="s">
        <v>151</v>
      </c>
      <c r="G1376" s="256"/>
      <c r="H1376" s="259">
        <v>1.5700000000000001</v>
      </c>
      <c r="I1376" s="260"/>
      <c r="J1376" s="256"/>
      <c r="K1376" s="256"/>
      <c r="L1376" s="261"/>
      <c r="M1376" s="262"/>
      <c r="N1376" s="263"/>
      <c r="O1376" s="263"/>
      <c r="P1376" s="263"/>
      <c r="Q1376" s="263"/>
      <c r="R1376" s="263"/>
      <c r="S1376" s="263"/>
      <c r="T1376" s="264"/>
      <c r="U1376" s="15"/>
      <c r="V1376" s="15"/>
      <c r="W1376" s="15"/>
      <c r="X1376" s="15"/>
      <c r="Y1376" s="15"/>
      <c r="Z1376" s="15"/>
      <c r="AA1376" s="15"/>
      <c r="AB1376" s="15"/>
      <c r="AC1376" s="15"/>
      <c r="AD1376" s="15"/>
      <c r="AE1376" s="15"/>
      <c r="AT1376" s="265" t="s">
        <v>148</v>
      </c>
      <c r="AU1376" s="265" t="s">
        <v>91</v>
      </c>
      <c r="AV1376" s="15" t="s">
        <v>146</v>
      </c>
      <c r="AW1376" s="15" t="s">
        <v>36</v>
      </c>
      <c r="AX1376" s="15" t="s">
        <v>89</v>
      </c>
      <c r="AY1376" s="265" t="s">
        <v>139</v>
      </c>
    </row>
    <row r="1377" s="2" customFormat="1" ht="24.15" customHeight="1">
      <c r="A1377" s="40"/>
      <c r="B1377" s="41"/>
      <c r="C1377" s="220" t="s">
        <v>1729</v>
      </c>
      <c r="D1377" s="220" t="s">
        <v>141</v>
      </c>
      <c r="E1377" s="221" t="s">
        <v>1730</v>
      </c>
      <c r="F1377" s="222" t="s">
        <v>1731</v>
      </c>
      <c r="G1377" s="223" t="s">
        <v>498</v>
      </c>
      <c r="H1377" s="224">
        <v>2</v>
      </c>
      <c r="I1377" s="225"/>
      <c r="J1377" s="226">
        <f>ROUND(I1377*H1377,2)</f>
        <v>0</v>
      </c>
      <c r="K1377" s="222" t="s">
        <v>145</v>
      </c>
      <c r="L1377" s="46"/>
      <c r="M1377" s="227" t="s">
        <v>1</v>
      </c>
      <c r="N1377" s="228" t="s">
        <v>46</v>
      </c>
      <c r="O1377" s="93"/>
      <c r="P1377" s="229">
        <f>O1377*H1377</f>
        <v>0</v>
      </c>
      <c r="Q1377" s="229">
        <v>0</v>
      </c>
      <c r="R1377" s="229">
        <f>Q1377*H1377</f>
        <v>0</v>
      </c>
      <c r="S1377" s="229">
        <v>0.023599999999999999</v>
      </c>
      <c r="T1377" s="230">
        <f>S1377*H1377</f>
        <v>0.047199999999999999</v>
      </c>
      <c r="U1377" s="40"/>
      <c r="V1377" s="40"/>
      <c r="W1377" s="40"/>
      <c r="X1377" s="40"/>
      <c r="Y1377" s="40"/>
      <c r="Z1377" s="40"/>
      <c r="AA1377" s="40"/>
      <c r="AB1377" s="40"/>
      <c r="AC1377" s="40"/>
      <c r="AD1377" s="40"/>
      <c r="AE1377" s="40"/>
      <c r="AR1377" s="231" t="s">
        <v>146</v>
      </c>
      <c r="AT1377" s="231" t="s">
        <v>141</v>
      </c>
      <c r="AU1377" s="231" t="s">
        <v>91</v>
      </c>
      <c r="AY1377" s="19" t="s">
        <v>139</v>
      </c>
      <c r="BE1377" s="232">
        <f>IF(N1377="základní",J1377,0)</f>
        <v>0</v>
      </c>
      <c r="BF1377" s="232">
        <f>IF(N1377="snížená",J1377,0)</f>
        <v>0</v>
      </c>
      <c r="BG1377" s="232">
        <f>IF(N1377="zákl. přenesená",J1377,0)</f>
        <v>0</v>
      </c>
      <c r="BH1377" s="232">
        <f>IF(N1377="sníž. přenesená",J1377,0)</f>
        <v>0</v>
      </c>
      <c r="BI1377" s="232">
        <f>IF(N1377="nulová",J1377,0)</f>
        <v>0</v>
      </c>
      <c r="BJ1377" s="19" t="s">
        <v>89</v>
      </c>
      <c r="BK1377" s="232">
        <f>ROUND(I1377*H1377,2)</f>
        <v>0</v>
      </c>
      <c r="BL1377" s="19" t="s">
        <v>146</v>
      </c>
      <c r="BM1377" s="231" t="s">
        <v>1732</v>
      </c>
    </row>
    <row r="1378" s="13" customFormat="1">
      <c r="A1378" s="13"/>
      <c r="B1378" s="233"/>
      <c r="C1378" s="234"/>
      <c r="D1378" s="235" t="s">
        <v>148</v>
      </c>
      <c r="E1378" s="236" t="s">
        <v>1</v>
      </c>
      <c r="F1378" s="237" t="s">
        <v>1722</v>
      </c>
      <c r="G1378" s="234"/>
      <c r="H1378" s="236" t="s">
        <v>1</v>
      </c>
      <c r="I1378" s="238"/>
      <c r="J1378" s="234"/>
      <c r="K1378" s="234"/>
      <c r="L1378" s="239"/>
      <c r="M1378" s="240"/>
      <c r="N1378" s="241"/>
      <c r="O1378" s="241"/>
      <c r="P1378" s="241"/>
      <c r="Q1378" s="241"/>
      <c r="R1378" s="241"/>
      <c r="S1378" s="241"/>
      <c r="T1378" s="242"/>
      <c r="U1378" s="13"/>
      <c r="V1378" s="13"/>
      <c r="W1378" s="13"/>
      <c r="X1378" s="13"/>
      <c r="Y1378" s="13"/>
      <c r="Z1378" s="13"/>
      <c r="AA1378" s="13"/>
      <c r="AB1378" s="13"/>
      <c r="AC1378" s="13"/>
      <c r="AD1378" s="13"/>
      <c r="AE1378" s="13"/>
      <c r="AT1378" s="243" t="s">
        <v>148</v>
      </c>
      <c r="AU1378" s="243" t="s">
        <v>91</v>
      </c>
      <c r="AV1378" s="13" t="s">
        <v>89</v>
      </c>
      <c r="AW1378" s="13" t="s">
        <v>36</v>
      </c>
      <c r="AX1378" s="13" t="s">
        <v>81</v>
      </c>
      <c r="AY1378" s="243" t="s">
        <v>139</v>
      </c>
    </row>
    <row r="1379" s="13" customFormat="1">
      <c r="A1379" s="13"/>
      <c r="B1379" s="233"/>
      <c r="C1379" s="234"/>
      <c r="D1379" s="235" t="s">
        <v>148</v>
      </c>
      <c r="E1379" s="236" t="s">
        <v>1</v>
      </c>
      <c r="F1379" s="237" t="s">
        <v>1016</v>
      </c>
      <c r="G1379" s="234"/>
      <c r="H1379" s="236" t="s">
        <v>1</v>
      </c>
      <c r="I1379" s="238"/>
      <c r="J1379" s="234"/>
      <c r="K1379" s="234"/>
      <c r="L1379" s="239"/>
      <c r="M1379" s="240"/>
      <c r="N1379" s="241"/>
      <c r="O1379" s="241"/>
      <c r="P1379" s="241"/>
      <c r="Q1379" s="241"/>
      <c r="R1379" s="241"/>
      <c r="S1379" s="241"/>
      <c r="T1379" s="242"/>
      <c r="U1379" s="13"/>
      <c r="V1379" s="13"/>
      <c r="W1379" s="13"/>
      <c r="X1379" s="13"/>
      <c r="Y1379" s="13"/>
      <c r="Z1379" s="13"/>
      <c r="AA1379" s="13"/>
      <c r="AB1379" s="13"/>
      <c r="AC1379" s="13"/>
      <c r="AD1379" s="13"/>
      <c r="AE1379" s="13"/>
      <c r="AT1379" s="243" t="s">
        <v>148</v>
      </c>
      <c r="AU1379" s="243" t="s">
        <v>91</v>
      </c>
      <c r="AV1379" s="13" t="s">
        <v>89</v>
      </c>
      <c r="AW1379" s="13" t="s">
        <v>36</v>
      </c>
      <c r="AX1379" s="13" t="s">
        <v>81</v>
      </c>
      <c r="AY1379" s="243" t="s">
        <v>139</v>
      </c>
    </row>
    <row r="1380" s="14" customFormat="1">
      <c r="A1380" s="14"/>
      <c r="B1380" s="244"/>
      <c r="C1380" s="245"/>
      <c r="D1380" s="235" t="s">
        <v>148</v>
      </c>
      <c r="E1380" s="246" t="s">
        <v>1</v>
      </c>
      <c r="F1380" s="247" t="s">
        <v>1733</v>
      </c>
      <c r="G1380" s="245"/>
      <c r="H1380" s="248">
        <v>2</v>
      </c>
      <c r="I1380" s="249"/>
      <c r="J1380" s="245"/>
      <c r="K1380" s="245"/>
      <c r="L1380" s="250"/>
      <c r="M1380" s="251"/>
      <c r="N1380" s="252"/>
      <c r="O1380" s="252"/>
      <c r="P1380" s="252"/>
      <c r="Q1380" s="252"/>
      <c r="R1380" s="252"/>
      <c r="S1380" s="252"/>
      <c r="T1380" s="253"/>
      <c r="U1380" s="14"/>
      <c r="V1380" s="14"/>
      <c r="W1380" s="14"/>
      <c r="X1380" s="14"/>
      <c r="Y1380" s="14"/>
      <c r="Z1380" s="14"/>
      <c r="AA1380" s="14"/>
      <c r="AB1380" s="14"/>
      <c r="AC1380" s="14"/>
      <c r="AD1380" s="14"/>
      <c r="AE1380" s="14"/>
      <c r="AT1380" s="254" t="s">
        <v>148</v>
      </c>
      <c r="AU1380" s="254" t="s">
        <v>91</v>
      </c>
      <c r="AV1380" s="14" t="s">
        <v>91</v>
      </c>
      <c r="AW1380" s="14" t="s">
        <v>36</v>
      </c>
      <c r="AX1380" s="14" t="s">
        <v>81</v>
      </c>
      <c r="AY1380" s="254" t="s">
        <v>139</v>
      </c>
    </row>
    <row r="1381" s="15" customFormat="1">
      <c r="A1381" s="15"/>
      <c r="B1381" s="255"/>
      <c r="C1381" s="256"/>
      <c r="D1381" s="235" t="s">
        <v>148</v>
      </c>
      <c r="E1381" s="257" t="s">
        <v>1</v>
      </c>
      <c r="F1381" s="258" t="s">
        <v>151</v>
      </c>
      <c r="G1381" s="256"/>
      <c r="H1381" s="259">
        <v>2</v>
      </c>
      <c r="I1381" s="260"/>
      <c r="J1381" s="256"/>
      <c r="K1381" s="256"/>
      <c r="L1381" s="261"/>
      <c r="M1381" s="262"/>
      <c r="N1381" s="263"/>
      <c r="O1381" s="263"/>
      <c r="P1381" s="263"/>
      <c r="Q1381" s="263"/>
      <c r="R1381" s="263"/>
      <c r="S1381" s="263"/>
      <c r="T1381" s="264"/>
      <c r="U1381" s="15"/>
      <c r="V1381" s="15"/>
      <c r="W1381" s="15"/>
      <c r="X1381" s="15"/>
      <c r="Y1381" s="15"/>
      <c r="Z1381" s="15"/>
      <c r="AA1381" s="15"/>
      <c r="AB1381" s="15"/>
      <c r="AC1381" s="15"/>
      <c r="AD1381" s="15"/>
      <c r="AE1381" s="15"/>
      <c r="AT1381" s="265" t="s">
        <v>148</v>
      </c>
      <c r="AU1381" s="265" t="s">
        <v>91</v>
      </c>
      <c r="AV1381" s="15" t="s">
        <v>146</v>
      </c>
      <c r="AW1381" s="15" t="s">
        <v>36</v>
      </c>
      <c r="AX1381" s="15" t="s">
        <v>89</v>
      </c>
      <c r="AY1381" s="265" t="s">
        <v>139</v>
      </c>
    </row>
    <row r="1382" s="2" customFormat="1" ht="16.5" customHeight="1">
      <c r="A1382" s="40"/>
      <c r="B1382" s="41"/>
      <c r="C1382" s="220" t="s">
        <v>1734</v>
      </c>
      <c r="D1382" s="220" t="s">
        <v>141</v>
      </c>
      <c r="E1382" s="221" t="s">
        <v>1735</v>
      </c>
      <c r="F1382" s="222" t="s">
        <v>1736</v>
      </c>
      <c r="G1382" s="223" t="s">
        <v>498</v>
      </c>
      <c r="H1382" s="224">
        <v>1</v>
      </c>
      <c r="I1382" s="225"/>
      <c r="J1382" s="226">
        <f>ROUND(I1382*H1382,2)</f>
        <v>0</v>
      </c>
      <c r="K1382" s="222" t="s">
        <v>145</v>
      </c>
      <c r="L1382" s="46"/>
      <c r="M1382" s="227" t="s">
        <v>1</v>
      </c>
      <c r="N1382" s="228" t="s">
        <v>46</v>
      </c>
      <c r="O1382" s="93"/>
      <c r="P1382" s="229">
        <f>O1382*H1382</f>
        <v>0</v>
      </c>
      <c r="Q1382" s="229">
        <v>0</v>
      </c>
      <c r="R1382" s="229">
        <f>Q1382*H1382</f>
        <v>0</v>
      </c>
      <c r="S1382" s="229">
        <v>0.02742</v>
      </c>
      <c r="T1382" s="230">
        <f>S1382*H1382</f>
        <v>0.02742</v>
      </c>
      <c r="U1382" s="40"/>
      <c r="V1382" s="40"/>
      <c r="W1382" s="40"/>
      <c r="X1382" s="40"/>
      <c r="Y1382" s="40"/>
      <c r="Z1382" s="40"/>
      <c r="AA1382" s="40"/>
      <c r="AB1382" s="40"/>
      <c r="AC1382" s="40"/>
      <c r="AD1382" s="40"/>
      <c r="AE1382" s="40"/>
      <c r="AR1382" s="231" t="s">
        <v>146</v>
      </c>
      <c r="AT1382" s="231" t="s">
        <v>141</v>
      </c>
      <c r="AU1382" s="231" t="s">
        <v>91</v>
      </c>
      <c r="AY1382" s="19" t="s">
        <v>139</v>
      </c>
      <c r="BE1382" s="232">
        <f>IF(N1382="základní",J1382,0)</f>
        <v>0</v>
      </c>
      <c r="BF1382" s="232">
        <f>IF(N1382="snížená",J1382,0)</f>
        <v>0</v>
      </c>
      <c r="BG1382" s="232">
        <f>IF(N1382="zákl. přenesená",J1382,0)</f>
        <v>0</v>
      </c>
      <c r="BH1382" s="232">
        <f>IF(N1382="sníž. přenesená",J1382,0)</f>
        <v>0</v>
      </c>
      <c r="BI1382" s="232">
        <f>IF(N1382="nulová",J1382,0)</f>
        <v>0</v>
      </c>
      <c r="BJ1382" s="19" t="s">
        <v>89</v>
      </c>
      <c r="BK1382" s="232">
        <f>ROUND(I1382*H1382,2)</f>
        <v>0</v>
      </c>
      <c r="BL1382" s="19" t="s">
        <v>146</v>
      </c>
      <c r="BM1382" s="231" t="s">
        <v>1737</v>
      </c>
    </row>
    <row r="1383" s="13" customFormat="1">
      <c r="A1383" s="13"/>
      <c r="B1383" s="233"/>
      <c r="C1383" s="234"/>
      <c r="D1383" s="235" t="s">
        <v>148</v>
      </c>
      <c r="E1383" s="236" t="s">
        <v>1</v>
      </c>
      <c r="F1383" s="237" t="s">
        <v>1355</v>
      </c>
      <c r="G1383" s="234"/>
      <c r="H1383" s="236" t="s">
        <v>1</v>
      </c>
      <c r="I1383" s="238"/>
      <c r="J1383" s="234"/>
      <c r="K1383" s="234"/>
      <c r="L1383" s="239"/>
      <c r="M1383" s="240"/>
      <c r="N1383" s="241"/>
      <c r="O1383" s="241"/>
      <c r="P1383" s="241"/>
      <c r="Q1383" s="241"/>
      <c r="R1383" s="241"/>
      <c r="S1383" s="241"/>
      <c r="T1383" s="242"/>
      <c r="U1383" s="13"/>
      <c r="V1383" s="13"/>
      <c r="W1383" s="13"/>
      <c r="X1383" s="13"/>
      <c r="Y1383" s="13"/>
      <c r="Z1383" s="13"/>
      <c r="AA1383" s="13"/>
      <c r="AB1383" s="13"/>
      <c r="AC1383" s="13"/>
      <c r="AD1383" s="13"/>
      <c r="AE1383" s="13"/>
      <c r="AT1383" s="243" t="s">
        <v>148</v>
      </c>
      <c r="AU1383" s="243" t="s">
        <v>91</v>
      </c>
      <c r="AV1383" s="13" t="s">
        <v>89</v>
      </c>
      <c r="AW1383" s="13" t="s">
        <v>36</v>
      </c>
      <c r="AX1383" s="13" t="s">
        <v>81</v>
      </c>
      <c r="AY1383" s="243" t="s">
        <v>139</v>
      </c>
    </row>
    <row r="1384" s="13" customFormat="1">
      <c r="A1384" s="13"/>
      <c r="B1384" s="233"/>
      <c r="C1384" s="234"/>
      <c r="D1384" s="235" t="s">
        <v>148</v>
      </c>
      <c r="E1384" s="236" t="s">
        <v>1</v>
      </c>
      <c r="F1384" s="237" t="s">
        <v>1016</v>
      </c>
      <c r="G1384" s="234"/>
      <c r="H1384" s="236" t="s">
        <v>1</v>
      </c>
      <c r="I1384" s="238"/>
      <c r="J1384" s="234"/>
      <c r="K1384" s="234"/>
      <c r="L1384" s="239"/>
      <c r="M1384" s="240"/>
      <c r="N1384" s="241"/>
      <c r="O1384" s="241"/>
      <c r="P1384" s="241"/>
      <c r="Q1384" s="241"/>
      <c r="R1384" s="241"/>
      <c r="S1384" s="241"/>
      <c r="T1384" s="242"/>
      <c r="U1384" s="13"/>
      <c r="V1384" s="13"/>
      <c r="W1384" s="13"/>
      <c r="X1384" s="13"/>
      <c r="Y1384" s="13"/>
      <c r="Z1384" s="13"/>
      <c r="AA1384" s="13"/>
      <c r="AB1384" s="13"/>
      <c r="AC1384" s="13"/>
      <c r="AD1384" s="13"/>
      <c r="AE1384" s="13"/>
      <c r="AT1384" s="243" t="s">
        <v>148</v>
      </c>
      <c r="AU1384" s="243" t="s">
        <v>91</v>
      </c>
      <c r="AV1384" s="13" t="s">
        <v>89</v>
      </c>
      <c r="AW1384" s="13" t="s">
        <v>36</v>
      </c>
      <c r="AX1384" s="13" t="s">
        <v>81</v>
      </c>
      <c r="AY1384" s="243" t="s">
        <v>139</v>
      </c>
    </row>
    <row r="1385" s="14" customFormat="1">
      <c r="A1385" s="14"/>
      <c r="B1385" s="244"/>
      <c r="C1385" s="245"/>
      <c r="D1385" s="235" t="s">
        <v>148</v>
      </c>
      <c r="E1385" s="246" t="s">
        <v>1</v>
      </c>
      <c r="F1385" s="247" t="s">
        <v>1738</v>
      </c>
      <c r="G1385" s="245"/>
      <c r="H1385" s="248">
        <v>1</v>
      </c>
      <c r="I1385" s="249"/>
      <c r="J1385" s="245"/>
      <c r="K1385" s="245"/>
      <c r="L1385" s="250"/>
      <c r="M1385" s="251"/>
      <c r="N1385" s="252"/>
      <c r="O1385" s="252"/>
      <c r="P1385" s="252"/>
      <c r="Q1385" s="252"/>
      <c r="R1385" s="252"/>
      <c r="S1385" s="252"/>
      <c r="T1385" s="253"/>
      <c r="U1385" s="14"/>
      <c r="V1385" s="14"/>
      <c r="W1385" s="14"/>
      <c r="X1385" s="14"/>
      <c r="Y1385" s="14"/>
      <c r="Z1385" s="14"/>
      <c r="AA1385" s="14"/>
      <c r="AB1385" s="14"/>
      <c r="AC1385" s="14"/>
      <c r="AD1385" s="14"/>
      <c r="AE1385" s="14"/>
      <c r="AT1385" s="254" t="s">
        <v>148</v>
      </c>
      <c r="AU1385" s="254" t="s">
        <v>91</v>
      </c>
      <c r="AV1385" s="14" t="s">
        <v>91</v>
      </c>
      <c r="AW1385" s="14" t="s">
        <v>36</v>
      </c>
      <c r="AX1385" s="14" t="s">
        <v>81</v>
      </c>
      <c r="AY1385" s="254" t="s">
        <v>139</v>
      </c>
    </row>
    <row r="1386" s="15" customFormat="1">
      <c r="A1386" s="15"/>
      <c r="B1386" s="255"/>
      <c r="C1386" s="256"/>
      <c r="D1386" s="235" t="s">
        <v>148</v>
      </c>
      <c r="E1386" s="257" t="s">
        <v>1</v>
      </c>
      <c r="F1386" s="258" t="s">
        <v>151</v>
      </c>
      <c r="G1386" s="256"/>
      <c r="H1386" s="259">
        <v>1</v>
      </c>
      <c r="I1386" s="260"/>
      <c r="J1386" s="256"/>
      <c r="K1386" s="256"/>
      <c r="L1386" s="261"/>
      <c r="M1386" s="262"/>
      <c r="N1386" s="263"/>
      <c r="O1386" s="263"/>
      <c r="P1386" s="263"/>
      <c r="Q1386" s="263"/>
      <c r="R1386" s="263"/>
      <c r="S1386" s="263"/>
      <c r="T1386" s="264"/>
      <c r="U1386" s="15"/>
      <c r="V1386" s="15"/>
      <c r="W1386" s="15"/>
      <c r="X1386" s="15"/>
      <c r="Y1386" s="15"/>
      <c r="Z1386" s="15"/>
      <c r="AA1386" s="15"/>
      <c r="AB1386" s="15"/>
      <c r="AC1386" s="15"/>
      <c r="AD1386" s="15"/>
      <c r="AE1386" s="15"/>
      <c r="AT1386" s="265" t="s">
        <v>148</v>
      </c>
      <c r="AU1386" s="265" t="s">
        <v>91</v>
      </c>
      <c r="AV1386" s="15" t="s">
        <v>146</v>
      </c>
      <c r="AW1386" s="15" t="s">
        <v>36</v>
      </c>
      <c r="AX1386" s="15" t="s">
        <v>89</v>
      </c>
      <c r="AY1386" s="265" t="s">
        <v>139</v>
      </c>
    </row>
    <row r="1387" s="2" customFormat="1" ht="24.15" customHeight="1">
      <c r="A1387" s="40"/>
      <c r="B1387" s="41"/>
      <c r="C1387" s="220" t="s">
        <v>1739</v>
      </c>
      <c r="D1387" s="220" t="s">
        <v>141</v>
      </c>
      <c r="E1387" s="221" t="s">
        <v>1740</v>
      </c>
      <c r="F1387" s="222" t="s">
        <v>1741</v>
      </c>
      <c r="G1387" s="223" t="s">
        <v>498</v>
      </c>
      <c r="H1387" s="224">
        <v>3</v>
      </c>
      <c r="I1387" s="225"/>
      <c r="J1387" s="226">
        <f>ROUND(I1387*H1387,2)</f>
        <v>0</v>
      </c>
      <c r="K1387" s="222" t="s">
        <v>145</v>
      </c>
      <c r="L1387" s="46"/>
      <c r="M1387" s="227" t="s">
        <v>1</v>
      </c>
      <c r="N1387" s="228" t="s">
        <v>46</v>
      </c>
      <c r="O1387" s="93"/>
      <c r="P1387" s="229">
        <f>O1387*H1387</f>
        <v>0</v>
      </c>
      <c r="Q1387" s="229">
        <v>0</v>
      </c>
      <c r="R1387" s="229">
        <f>Q1387*H1387</f>
        <v>0</v>
      </c>
      <c r="S1387" s="229">
        <v>0.033079999999999998</v>
      </c>
      <c r="T1387" s="230">
        <f>S1387*H1387</f>
        <v>0.099239999999999995</v>
      </c>
      <c r="U1387" s="40"/>
      <c r="V1387" s="40"/>
      <c r="W1387" s="40"/>
      <c r="X1387" s="40"/>
      <c r="Y1387" s="40"/>
      <c r="Z1387" s="40"/>
      <c r="AA1387" s="40"/>
      <c r="AB1387" s="40"/>
      <c r="AC1387" s="40"/>
      <c r="AD1387" s="40"/>
      <c r="AE1387" s="40"/>
      <c r="AR1387" s="231" t="s">
        <v>146</v>
      </c>
      <c r="AT1387" s="231" t="s">
        <v>141</v>
      </c>
      <c r="AU1387" s="231" t="s">
        <v>91</v>
      </c>
      <c r="AY1387" s="19" t="s">
        <v>139</v>
      </c>
      <c r="BE1387" s="232">
        <f>IF(N1387="základní",J1387,0)</f>
        <v>0</v>
      </c>
      <c r="BF1387" s="232">
        <f>IF(N1387="snížená",J1387,0)</f>
        <v>0</v>
      </c>
      <c r="BG1387" s="232">
        <f>IF(N1387="zákl. přenesená",J1387,0)</f>
        <v>0</v>
      </c>
      <c r="BH1387" s="232">
        <f>IF(N1387="sníž. přenesená",J1387,0)</f>
        <v>0</v>
      </c>
      <c r="BI1387" s="232">
        <f>IF(N1387="nulová",J1387,0)</f>
        <v>0</v>
      </c>
      <c r="BJ1387" s="19" t="s">
        <v>89</v>
      </c>
      <c r="BK1387" s="232">
        <f>ROUND(I1387*H1387,2)</f>
        <v>0</v>
      </c>
      <c r="BL1387" s="19" t="s">
        <v>146</v>
      </c>
      <c r="BM1387" s="231" t="s">
        <v>1742</v>
      </c>
    </row>
    <row r="1388" s="13" customFormat="1">
      <c r="A1388" s="13"/>
      <c r="B1388" s="233"/>
      <c r="C1388" s="234"/>
      <c r="D1388" s="235" t="s">
        <v>148</v>
      </c>
      <c r="E1388" s="236" t="s">
        <v>1</v>
      </c>
      <c r="F1388" s="237" t="s">
        <v>1355</v>
      </c>
      <c r="G1388" s="234"/>
      <c r="H1388" s="236" t="s">
        <v>1</v>
      </c>
      <c r="I1388" s="238"/>
      <c r="J1388" s="234"/>
      <c r="K1388" s="234"/>
      <c r="L1388" s="239"/>
      <c r="M1388" s="240"/>
      <c r="N1388" s="241"/>
      <c r="O1388" s="241"/>
      <c r="P1388" s="241"/>
      <c r="Q1388" s="241"/>
      <c r="R1388" s="241"/>
      <c r="S1388" s="241"/>
      <c r="T1388" s="242"/>
      <c r="U1388" s="13"/>
      <c r="V1388" s="13"/>
      <c r="W1388" s="13"/>
      <c r="X1388" s="13"/>
      <c r="Y1388" s="13"/>
      <c r="Z1388" s="13"/>
      <c r="AA1388" s="13"/>
      <c r="AB1388" s="13"/>
      <c r="AC1388" s="13"/>
      <c r="AD1388" s="13"/>
      <c r="AE1388" s="13"/>
      <c r="AT1388" s="243" t="s">
        <v>148</v>
      </c>
      <c r="AU1388" s="243" t="s">
        <v>91</v>
      </c>
      <c r="AV1388" s="13" t="s">
        <v>89</v>
      </c>
      <c r="AW1388" s="13" t="s">
        <v>36</v>
      </c>
      <c r="AX1388" s="13" t="s">
        <v>81</v>
      </c>
      <c r="AY1388" s="243" t="s">
        <v>139</v>
      </c>
    </row>
    <row r="1389" s="13" customFormat="1">
      <c r="A1389" s="13"/>
      <c r="B1389" s="233"/>
      <c r="C1389" s="234"/>
      <c r="D1389" s="235" t="s">
        <v>148</v>
      </c>
      <c r="E1389" s="236" t="s">
        <v>1</v>
      </c>
      <c r="F1389" s="237" t="s">
        <v>1016</v>
      </c>
      <c r="G1389" s="234"/>
      <c r="H1389" s="236" t="s">
        <v>1</v>
      </c>
      <c r="I1389" s="238"/>
      <c r="J1389" s="234"/>
      <c r="K1389" s="234"/>
      <c r="L1389" s="239"/>
      <c r="M1389" s="240"/>
      <c r="N1389" s="241"/>
      <c r="O1389" s="241"/>
      <c r="P1389" s="241"/>
      <c r="Q1389" s="241"/>
      <c r="R1389" s="241"/>
      <c r="S1389" s="241"/>
      <c r="T1389" s="242"/>
      <c r="U1389" s="13"/>
      <c r="V1389" s="13"/>
      <c r="W1389" s="13"/>
      <c r="X1389" s="13"/>
      <c r="Y1389" s="13"/>
      <c r="Z1389" s="13"/>
      <c r="AA1389" s="13"/>
      <c r="AB1389" s="13"/>
      <c r="AC1389" s="13"/>
      <c r="AD1389" s="13"/>
      <c r="AE1389" s="13"/>
      <c r="AT1389" s="243" t="s">
        <v>148</v>
      </c>
      <c r="AU1389" s="243" t="s">
        <v>91</v>
      </c>
      <c r="AV1389" s="13" t="s">
        <v>89</v>
      </c>
      <c r="AW1389" s="13" t="s">
        <v>36</v>
      </c>
      <c r="AX1389" s="13" t="s">
        <v>81</v>
      </c>
      <c r="AY1389" s="243" t="s">
        <v>139</v>
      </c>
    </row>
    <row r="1390" s="14" customFormat="1">
      <c r="A1390" s="14"/>
      <c r="B1390" s="244"/>
      <c r="C1390" s="245"/>
      <c r="D1390" s="235" t="s">
        <v>148</v>
      </c>
      <c r="E1390" s="246" t="s">
        <v>1</v>
      </c>
      <c r="F1390" s="247" t="s">
        <v>1743</v>
      </c>
      <c r="G1390" s="245"/>
      <c r="H1390" s="248">
        <v>1</v>
      </c>
      <c r="I1390" s="249"/>
      <c r="J1390" s="245"/>
      <c r="K1390" s="245"/>
      <c r="L1390" s="250"/>
      <c r="M1390" s="251"/>
      <c r="N1390" s="252"/>
      <c r="O1390" s="252"/>
      <c r="P1390" s="252"/>
      <c r="Q1390" s="252"/>
      <c r="R1390" s="252"/>
      <c r="S1390" s="252"/>
      <c r="T1390" s="253"/>
      <c r="U1390" s="14"/>
      <c r="V1390" s="14"/>
      <c r="W1390" s="14"/>
      <c r="X1390" s="14"/>
      <c r="Y1390" s="14"/>
      <c r="Z1390" s="14"/>
      <c r="AA1390" s="14"/>
      <c r="AB1390" s="14"/>
      <c r="AC1390" s="14"/>
      <c r="AD1390" s="14"/>
      <c r="AE1390" s="14"/>
      <c r="AT1390" s="254" t="s">
        <v>148</v>
      </c>
      <c r="AU1390" s="254" t="s">
        <v>91</v>
      </c>
      <c r="AV1390" s="14" t="s">
        <v>91</v>
      </c>
      <c r="AW1390" s="14" t="s">
        <v>36</v>
      </c>
      <c r="AX1390" s="14" t="s">
        <v>81</v>
      </c>
      <c r="AY1390" s="254" t="s">
        <v>139</v>
      </c>
    </row>
    <row r="1391" s="14" customFormat="1">
      <c r="A1391" s="14"/>
      <c r="B1391" s="244"/>
      <c r="C1391" s="245"/>
      <c r="D1391" s="235" t="s">
        <v>148</v>
      </c>
      <c r="E1391" s="246" t="s">
        <v>1</v>
      </c>
      <c r="F1391" s="247" t="s">
        <v>1587</v>
      </c>
      <c r="G1391" s="245"/>
      <c r="H1391" s="248">
        <v>1</v>
      </c>
      <c r="I1391" s="249"/>
      <c r="J1391" s="245"/>
      <c r="K1391" s="245"/>
      <c r="L1391" s="250"/>
      <c r="M1391" s="251"/>
      <c r="N1391" s="252"/>
      <c r="O1391" s="252"/>
      <c r="P1391" s="252"/>
      <c r="Q1391" s="252"/>
      <c r="R1391" s="252"/>
      <c r="S1391" s="252"/>
      <c r="T1391" s="253"/>
      <c r="U1391" s="14"/>
      <c r="V1391" s="14"/>
      <c r="W1391" s="14"/>
      <c r="X1391" s="14"/>
      <c r="Y1391" s="14"/>
      <c r="Z1391" s="14"/>
      <c r="AA1391" s="14"/>
      <c r="AB1391" s="14"/>
      <c r="AC1391" s="14"/>
      <c r="AD1391" s="14"/>
      <c r="AE1391" s="14"/>
      <c r="AT1391" s="254" t="s">
        <v>148</v>
      </c>
      <c r="AU1391" s="254" t="s">
        <v>91</v>
      </c>
      <c r="AV1391" s="14" t="s">
        <v>91</v>
      </c>
      <c r="AW1391" s="14" t="s">
        <v>36</v>
      </c>
      <c r="AX1391" s="14" t="s">
        <v>81</v>
      </c>
      <c r="AY1391" s="254" t="s">
        <v>139</v>
      </c>
    </row>
    <row r="1392" s="14" customFormat="1">
      <c r="A1392" s="14"/>
      <c r="B1392" s="244"/>
      <c r="C1392" s="245"/>
      <c r="D1392" s="235" t="s">
        <v>148</v>
      </c>
      <c r="E1392" s="246" t="s">
        <v>1</v>
      </c>
      <c r="F1392" s="247" t="s">
        <v>1744</v>
      </c>
      <c r="G1392" s="245"/>
      <c r="H1392" s="248">
        <v>1</v>
      </c>
      <c r="I1392" s="249"/>
      <c r="J1392" s="245"/>
      <c r="K1392" s="245"/>
      <c r="L1392" s="250"/>
      <c r="M1392" s="251"/>
      <c r="N1392" s="252"/>
      <c r="O1392" s="252"/>
      <c r="P1392" s="252"/>
      <c r="Q1392" s="252"/>
      <c r="R1392" s="252"/>
      <c r="S1392" s="252"/>
      <c r="T1392" s="253"/>
      <c r="U1392" s="14"/>
      <c r="V1392" s="14"/>
      <c r="W1392" s="14"/>
      <c r="X1392" s="14"/>
      <c r="Y1392" s="14"/>
      <c r="Z1392" s="14"/>
      <c r="AA1392" s="14"/>
      <c r="AB1392" s="14"/>
      <c r="AC1392" s="14"/>
      <c r="AD1392" s="14"/>
      <c r="AE1392" s="14"/>
      <c r="AT1392" s="254" t="s">
        <v>148</v>
      </c>
      <c r="AU1392" s="254" t="s">
        <v>91</v>
      </c>
      <c r="AV1392" s="14" t="s">
        <v>91</v>
      </c>
      <c r="AW1392" s="14" t="s">
        <v>36</v>
      </c>
      <c r="AX1392" s="14" t="s">
        <v>81</v>
      </c>
      <c r="AY1392" s="254" t="s">
        <v>139</v>
      </c>
    </row>
    <row r="1393" s="15" customFormat="1">
      <c r="A1393" s="15"/>
      <c r="B1393" s="255"/>
      <c r="C1393" s="256"/>
      <c r="D1393" s="235" t="s">
        <v>148</v>
      </c>
      <c r="E1393" s="257" t="s">
        <v>1</v>
      </c>
      <c r="F1393" s="258" t="s">
        <v>151</v>
      </c>
      <c r="G1393" s="256"/>
      <c r="H1393" s="259">
        <v>3</v>
      </c>
      <c r="I1393" s="260"/>
      <c r="J1393" s="256"/>
      <c r="K1393" s="256"/>
      <c r="L1393" s="261"/>
      <c r="M1393" s="262"/>
      <c r="N1393" s="263"/>
      <c r="O1393" s="263"/>
      <c r="P1393" s="263"/>
      <c r="Q1393" s="263"/>
      <c r="R1393" s="263"/>
      <c r="S1393" s="263"/>
      <c r="T1393" s="264"/>
      <c r="U1393" s="15"/>
      <c r="V1393" s="15"/>
      <c r="W1393" s="15"/>
      <c r="X1393" s="15"/>
      <c r="Y1393" s="15"/>
      <c r="Z1393" s="15"/>
      <c r="AA1393" s="15"/>
      <c r="AB1393" s="15"/>
      <c r="AC1393" s="15"/>
      <c r="AD1393" s="15"/>
      <c r="AE1393" s="15"/>
      <c r="AT1393" s="265" t="s">
        <v>148</v>
      </c>
      <c r="AU1393" s="265" t="s">
        <v>91</v>
      </c>
      <c r="AV1393" s="15" t="s">
        <v>146</v>
      </c>
      <c r="AW1393" s="15" t="s">
        <v>36</v>
      </c>
      <c r="AX1393" s="15" t="s">
        <v>89</v>
      </c>
      <c r="AY1393" s="265" t="s">
        <v>139</v>
      </c>
    </row>
    <row r="1394" s="2" customFormat="1" ht="24.15" customHeight="1">
      <c r="A1394" s="40"/>
      <c r="B1394" s="41"/>
      <c r="C1394" s="220" t="s">
        <v>1745</v>
      </c>
      <c r="D1394" s="220" t="s">
        <v>141</v>
      </c>
      <c r="E1394" s="221" t="s">
        <v>1746</v>
      </c>
      <c r="F1394" s="222" t="s">
        <v>1747</v>
      </c>
      <c r="G1394" s="223" t="s">
        <v>498</v>
      </c>
      <c r="H1394" s="224">
        <v>5</v>
      </c>
      <c r="I1394" s="225"/>
      <c r="J1394" s="226">
        <f>ROUND(I1394*H1394,2)</f>
        <v>0</v>
      </c>
      <c r="K1394" s="222" t="s">
        <v>1</v>
      </c>
      <c r="L1394" s="46"/>
      <c r="M1394" s="227" t="s">
        <v>1</v>
      </c>
      <c r="N1394" s="228" t="s">
        <v>46</v>
      </c>
      <c r="O1394" s="93"/>
      <c r="P1394" s="229">
        <f>O1394*H1394</f>
        <v>0</v>
      </c>
      <c r="Q1394" s="229">
        <v>0.01299</v>
      </c>
      <c r="R1394" s="229">
        <f>Q1394*H1394</f>
        <v>0.064949999999999994</v>
      </c>
      <c r="S1394" s="229">
        <v>0.0040000000000000001</v>
      </c>
      <c r="T1394" s="230">
        <f>S1394*H1394</f>
        <v>0.02</v>
      </c>
      <c r="U1394" s="40"/>
      <c r="V1394" s="40"/>
      <c r="W1394" s="40"/>
      <c r="X1394" s="40"/>
      <c r="Y1394" s="40"/>
      <c r="Z1394" s="40"/>
      <c r="AA1394" s="40"/>
      <c r="AB1394" s="40"/>
      <c r="AC1394" s="40"/>
      <c r="AD1394" s="40"/>
      <c r="AE1394" s="40"/>
      <c r="AR1394" s="231" t="s">
        <v>146</v>
      </c>
      <c r="AT1394" s="231" t="s">
        <v>141</v>
      </c>
      <c r="AU1394" s="231" t="s">
        <v>91</v>
      </c>
      <c r="AY1394" s="19" t="s">
        <v>139</v>
      </c>
      <c r="BE1394" s="232">
        <f>IF(N1394="základní",J1394,0)</f>
        <v>0</v>
      </c>
      <c r="BF1394" s="232">
        <f>IF(N1394="snížená",J1394,0)</f>
        <v>0</v>
      </c>
      <c r="BG1394" s="232">
        <f>IF(N1394="zákl. přenesená",J1394,0)</f>
        <v>0</v>
      </c>
      <c r="BH1394" s="232">
        <f>IF(N1394="sníž. přenesená",J1394,0)</f>
        <v>0</v>
      </c>
      <c r="BI1394" s="232">
        <f>IF(N1394="nulová",J1394,0)</f>
        <v>0</v>
      </c>
      <c r="BJ1394" s="19" t="s">
        <v>89</v>
      </c>
      <c r="BK1394" s="232">
        <f>ROUND(I1394*H1394,2)</f>
        <v>0</v>
      </c>
      <c r="BL1394" s="19" t="s">
        <v>146</v>
      </c>
      <c r="BM1394" s="231" t="s">
        <v>1748</v>
      </c>
    </row>
    <row r="1395" s="13" customFormat="1">
      <c r="A1395" s="13"/>
      <c r="B1395" s="233"/>
      <c r="C1395" s="234"/>
      <c r="D1395" s="235" t="s">
        <v>148</v>
      </c>
      <c r="E1395" s="236" t="s">
        <v>1</v>
      </c>
      <c r="F1395" s="237" t="s">
        <v>1722</v>
      </c>
      <c r="G1395" s="234"/>
      <c r="H1395" s="236" t="s">
        <v>1</v>
      </c>
      <c r="I1395" s="238"/>
      <c r="J1395" s="234"/>
      <c r="K1395" s="234"/>
      <c r="L1395" s="239"/>
      <c r="M1395" s="240"/>
      <c r="N1395" s="241"/>
      <c r="O1395" s="241"/>
      <c r="P1395" s="241"/>
      <c r="Q1395" s="241"/>
      <c r="R1395" s="241"/>
      <c r="S1395" s="241"/>
      <c r="T1395" s="242"/>
      <c r="U1395" s="13"/>
      <c r="V1395" s="13"/>
      <c r="W1395" s="13"/>
      <c r="X1395" s="13"/>
      <c r="Y1395" s="13"/>
      <c r="Z1395" s="13"/>
      <c r="AA1395" s="13"/>
      <c r="AB1395" s="13"/>
      <c r="AC1395" s="13"/>
      <c r="AD1395" s="13"/>
      <c r="AE1395" s="13"/>
      <c r="AT1395" s="243" t="s">
        <v>148</v>
      </c>
      <c r="AU1395" s="243" t="s">
        <v>91</v>
      </c>
      <c r="AV1395" s="13" t="s">
        <v>89</v>
      </c>
      <c r="AW1395" s="13" t="s">
        <v>36</v>
      </c>
      <c r="AX1395" s="13" t="s">
        <v>81</v>
      </c>
      <c r="AY1395" s="243" t="s">
        <v>139</v>
      </c>
    </row>
    <row r="1396" s="13" customFormat="1">
      <c r="A1396" s="13"/>
      <c r="B1396" s="233"/>
      <c r="C1396" s="234"/>
      <c r="D1396" s="235" t="s">
        <v>148</v>
      </c>
      <c r="E1396" s="236" t="s">
        <v>1</v>
      </c>
      <c r="F1396" s="237" t="s">
        <v>1016</v>
      </c>
      <c r="G1396" s="234"/>
      <c r="H1396" s="236" t="s">
        <v>1</v>
      </c>
      <c r="I1396" s="238"/>
      <c r="J1396" s="234"/>
      <c r="K1396" s="234"/>
      <c r="L1396" s="239"/>
      <c r="M1396" s="240"/>
      <c r="N1396" s="241"/>
      <c r="O1396" s="241"/>
      <c r="P1396" s="241"/>
      <c r="Q1396" s="241"/>
      <c r="R1396" s="241"/>
      <c r="S1396" s="241"/>
      <c r="T1396" s="242"/>
      <c r="U1396" s="13"/>
      <c r="V1396" s="13"/>
      <c r="W1396" s="13"/>
      <c r="X1396" s="13"/>
      <c r="Y1396" s="13"/>
      <c r="Z1396" s="13"/>
      <c r="AA1396" s="13"/>
      <c r="AB1396" s="13"/>
      <c r="AC1396" s="13"/>
      <c r="AD1396" s="13"/>
      <c r="AE1396" s="13"/>
      <c r="AT1396" s="243" t="s">
        <v>148</v>
      </c>
      <c r="AU1396" s="243" t="s">
        <v>91</v>
      </c>
      <c r="AV1396" s="13" t="s">
        <v>89</v>
      </c>
      <c r="AW1396" s="13" t="s">
        <v>36</v>
      </c>
      <c r="AX1396" s="13" t="s">
        <v>81</v>
      </c>
      <c r="AY1396" s="243" t="s">
        <v>139</v>
      </c>
    </row>
    <row r="1397" s="14" customFormat="1">
      <c r="A1397" s="14"/>
      <c r="B1397" s="244"/>
      <c r="C1397" s="245"/>
      <c r="D1397" s="235" t="s">
        <v>148</v>
      </c>
      <c r="E1397" s="246" t="s">
        <v>1</v>
      </c>
      <c r="F1397" s="247" t="s">
        <v>1749</v>
      </c>
      <c r="G1397" s="245"/>
      <c r="H1397" s="248">
        <v>5</v>
      </c>
      <c r="I1397" s="249"/>
      <c r="J1397" s="245"/>
      <c r="K1397" s="245"/>
      <c r="L1397" s="250"/>
      <c r="M1397" s="251"/>
      <c r="N1397" s="252"/>
      <c r="O1397" s="252"/>
      <c r="P1397" s="252"/>
      <c r="Q1397" s="252"/>
      <c r="R1397" s="252"/>
      <c r="S1397" s="252"/>
      <c r="T1397" s="253"/>
      <c r="U1397" s="14"/>
      <c r="V1397" s="14"/>
      <c r="W1397" s="14"/>
      <c r="X1397" s="14"/>
      <c r="Y1397" s="14"/>
      <c r="Z1397" s="14"/>
      <c r="AA1397" s="14"/>
      <c r="AB1397" s="14"/>
      <c r="AC1397" s="14"/>
      <c r="AD1397" s="14"/>
      <c r="AE1397" s="14"/>
      <c r="AT1397" s="254" t="s">
        <v>148</v>
      </c>
      <c r="AU1397" s="254" t="s">
        <v>91</v>
      </c>
      <c r="AV1397" s="14" t="s">
        <v>91</v>
      </c>
      <c r="AW1397" s="14" t="s">
        <v>36</v>
      </c>
      <c r="AX1397" s="14" t="s">
        <v>81</v>
      </c>
      <c r="AY1397" s="254" t="s">
        <v>139</v>
      </c>
    </row>
    <row r="1398" s="15" customFormat="1">
      <c r="A1398" s="15"/>
      <c r="B1398" s="255"/>
      <c r="C1398" s="256"/>
      <c r="D1398" s="235" t="s">
        <v>148</v>
      </c>
      <c r="E1398" s="257" t="s">
        <v>1</v>
      </c>
      <c r="F1398" s="258" t="s">
        <v>151</v>
      </c>
      <c r="G1398" s="256"/>
      <c r="H1398" s="259">
        <v>5</v>
      </c>
      <c r="I1398" s="260"/>
      <c r="J1398" s="256"/>
      <c r="K1398" s="256"/>
      <c r="L1398" s="261"/>
      <c r="M1398" s="262"/>
      <c r="N1398" s="263"/>
      <c r="O1398" s="263"/>
      <c r="P1398" s="263"/>
      <c r="Q1398" s="263"/>
      <c r="R1398" s="263"/>
      <c r="S1398" s="263"/>
      <c r="T1398" s="264"/>
      <c r="U1398" s="15"/>
      <c r="V1398" s="15"/>
      <c r="W1398" s="15"/>
      <c r="X1398" s="15"/>
      <c r="Y1398" s="15"/>
      <c r="Z1398" s="15"/>
      <c r="AA1398" s="15"/>
      <c r="AB1398" s="15"/>
      <c r="AC1398" s="15"/>
      <c r="AD1398" s="15"/>
      <c r="AE1398" s="15"/>
      <c r="AT1398" s="265" t="s">
        <v>148</v>
      </c>
      <c r="AU1398" s="265" t="s">
        <v>91</v>
      </c>
      <c r="AV1398" s="15" t="s">
        <v>146</v>
      </c>
      <c r="AW1398" s="15" t="s">
        <v>36</v>
      </c>
      <c r="AX1398" s="15" t="s">
        <v>89</v>
      </c>
      <c r="AY1398" s="265" t="s">
        <v>139</v>
      </c>
    </row>
    <row r="1399" s="2" customFormat="1" ht="24.15" customHeight="1">
      <c r="A1399" s="40"/>
      <c r="B1399" s="41"/>
      <c r="C1399" s="220" t="s">
        <v>1750</v>
      </c>
      <c r="D1399" s="220" t="s">
        <v>141</v>
      </c>
      <c r="E1399" s="221" t="s">
        <v>1751</v>
      </c>
      <c r="F1399" s="222" t="s">
        <v>1752</v>
      </c>
      <c r="G1399" s="223" t="s">
        <v>498</v>
      </c>
      <c r="H1399" s="224">
        <v>1</v>
      </c>
      <c r="I1399" s="225"/>
      <c r="J1399" s="226">
        <f>ROUND(I1399*H1399,2)</f>
        <v>0</v>
      </c>
      <c r="K1399" s="222" t="s">
        <v>1</v>
      </c>
      <c r="L1399" s="46"/>
      <c r="M1399" s="227" t="s">
        <v>1</v>
      </c>
      <c r="N1399" s="228" t="s">
        <v>46</v>
      </c>
      <c r="O1399" s="93"/>
      <c r="P1399" s="229">
        <f>O1399*H1399</f>
        <v>0</v>
      </c>
      <c r="Q1399" s="229">
        <v>0.012460000000000001</v>
      </c>
      <c r="R1399" s="229">
        <f>Q1399*H1399</f>
        <v>0.012460000000000001</v>
      </c>
      <c r="S1399" s="229">
        <v>0.0080000000000000002</v>
      </c>
      <c r="T1399" s="230">
        <f>S1399*H1399</f>
        <v>0.0080000000000000002</v>
      </c>
      <c r="U1399" s="40"/>
      <c r="V1399" s="40"/>
      <c r="W1399" s="40"/>
      <c r="X1399" s="40"/>
      <c r="Y1399" s="40"/>
      <c r="Z1399" s="40"/>
      <c r="AA1399" s="40"/>
      <c r="AB1399" s="40"/>
      <c r="AC1399" s="40"/>
      <c r="AD1399" s="40"/>
      <c r="AE1399" s="40"/>
      <c r="AR1399" s="231" t="s">
        <v>146</v>
      </c>
      <c r="AT1399" s="231" t="s">
        <v>141</v>
      </c>
      <c r="AU1399" s="231" t="s">
        <v>91</v>
      </c>
      <c r="AY1399" s="19" t="s">
        <v>139</v>
      </c>
      <c r="BE1399" s="232">
        <f>IF(N1399="základní",J1399,0)</f>
        <v>0</v>
      </c>
      <c r="BF1399" s="232">
        <f>IF(N1399="snížená",J1399,0)</f>
        <v>0</v>
      </c>
      <c r="BG1399" s="232">
        <f>IF(N1399="zákl. přenesená",J1399,0)</f>
        <v>0</v>
      </c>
      <c r="BH1399" s="232">
        <f>IF(N1399="sníž. přenesená",J1399,0)</f>
        <v>0</v>
      </c>
      <c r="BI1399" s="232">
        <f>IF(N1399="nulová",J1399,0)</f>
        <v>0</v>
      </c>
      <c r="BJ1399" s="19" t="s">
        <v>89</v>
      </c>
      <c r="BK1399" s="232">
        <f>ROUND(I1399*H1399,2)</f>
        <v>0</v>
      </c>
      <c r="BL1399" s="19" t="s">
        <v>146</v>
      </c>
      <c r="BM1399" s="231" t="s">
        <v>1753</v>
      </c>
    </row>
    <row r="1400" s="13" customFormat="1">
      <c r="A1400" s="13"/>
      <c r="B1400" s="233"/>
      <c r="C1400" s="234"/>
      <c r="D1400" s="235" t="s">
        <v>148</v>
      </c>
      <c r="E1400" s="236" t="s">
        <v>1</v>
      </c>
      <c r="F1400" s="237" t="s">
        <v>1722</v>
      </c>
      <c r="G1400" s="234"/>
      <c r="H1400" s="236" t="s">
        <v>1</v>
      </c>
      <c r="I1400" s="238"/>
      <c r="J1400" s="234"/>
      <c r="K1400" s="234"/>
      <c r="L1400" s="239"/>
      <c r="M1400" s="240"/>
      <c r="N1400" s="241"/>
      <c r="O1400" s="241"/>
      <c r="P1400" s="241"/>
      <c r="Q1400" s="241"/>
      <c r="R1400" s="241"/>
      <c r="S1400" s="241"/>
      <c r="T1400" s="242"/>
      <c r="U1400" s="13"/>
      <c r="V1400" s="13"/>
      <c r="W1400" s="13"/>
      <c r="X1400" s="13"/>
      <c r="Y1400" s="13"/>
      <c r="Z1400" s="13"/>
      <c r="AA1400" s="13"/>
      <c r="AB1400" s="13"/>
      <c r="AC1400" s="13"/>
      <c r="AD1400" s="13"/>
      <c r="AE1400" s="13"/>
      <c r="AT1400" s="243" t="s">
        <v>148</v>
      </c>
      <c r="AU1400" s="243" t="s">
        <v>91</v>
      </c>
      <c r="AV1400" s="13" t="s">
        <v>89</v>
      </c>
      <c r="AW1400" s="13" t="s">
        <v>36</v>
      </c>
      <c r="AX1400" s="13" t="s">
        <v>81</v>
      </c>
      <c r="AY1400" s="243" t="s">
        <v>139</v>
      </c>
    </row>
    <row r="1401" s="13" customFormat="1">
      <c r="A1401" s="13"/>
      <c r="B1401" s="233"/>
      <c r="C1401" s="234"/>
      <c r="D1401" s="235" t="s">
        <v>148</v>
      </c>
      <c r="E1401" s="236" t="s">
        <v>1</v>
      </c>
      <c r="F1401" s="237" t="s">
        <v>1016</v>
      </c>
      <c r="G1401" s="234"/>
      <c r="H1401" s="236" t="s">
        <v>1</v>
      </c>
      <c r="I1401" s="238"/>
      <c r="J1401" s="234"/>
      <c r="K1401" s="234"/>
      <c r="L1401" s="239"/>
      <c r="M1401" s="240"/>
      <c r="N1401" s="241"/>
      <c r="O1401" s="241"/>
      <c r="P1401" s="241"/>
      <c r="Q1401" s="241"/>
      <c r="R1401" s="241"/>
      <c r="S1401" s="241"/>
      <c r="T1401" s="242"/>
      <c r="U1401" s="13"/>
      <c r="V1401" s="13"/>
      <c r="W1401" s="13"/>
      <c r="X1401" s="13"/>
      <c r="Y1401" s="13"/>
      <c r="Z1401" s="13"/>
      <c r="AA1401" s="13"/>
      <c r="AB1401" s="13"/>
      <c r="AC1401" s="13"/>
      <c r="AD1401" s="13"/>
      <c r="AE1401" s="13"/>
      <c r="AT1401" s="243" t="s">
        <v>148</v>
      </c>
      <c r="AU1401" s="243" t="s">
        <v>91</v>
      </c>
      <c r="AV1401" s="13" t="s">
        <v>89</v>
      </c>
      <c r="AW1401" s="13" t="s">
        <v>36</v>
      </c>
      <c r="AX1401" s="13" t="s">
        <v>81</v>
      </c>
      <c r="AY1401" s="243" t="s">
        <v>139</v>
      </c>
    </row>
    <row r="1402" s="14" customFormat="1">
      <c r="A1402" s="14"/>
      <c r="B1402" s="244"/>
      <c r="C1402" s="245"/>
      <c r="D1402" s="235" t="s">
        <v>148</v>
      </c>
      <c r="E1402" s="246" t="s">
        <v>1</v>
      </c>
      <c r="F1402" s="247" t="s">
        <v>1754</v>
      </c>
      <c r="G1402" s="245"/>
      <c r="H1402" s="248">
        <v>1</v>
      </c>
      <c r="I1402" s="249"/>
      <c r="J1402" s="245"/>
      <c r="K1402" s="245"/>
      <c r="L1402" s="250"/>
      <c r="M1402" s="251"/>
      <c r="N1402" s="252"/>
      <c r="O1402" s="252"/>
      <c r="P1402" s="252"/>
      <c r="Q1402" s="252"/>
      <c r="R1402" s="252"/>
      <c r="S1402" s="252"/>
      <c r="T1402" s="253"/>
      <c r="U1402" s="14"/>
      <c r="V1402" s="14"/>
      <c r="W1402" s="14"/>
      <c r="X1402" s="14"/>
      <c r="Y1402" s="14"/>
      <c r="Z1402" s="14"/>
      <c r="AA1402" s="14"/>
      <c r="AB1402" s="14"/>
      <c r="AC1402" s="14"/>
      <c r="AD1402" s="14"/>
      <c r="AE1402" s="14"/>
      <c r="AT1402" s="254" t="s">
        <v>148</v>
      </c>
      <c r="AU1402" s="254" t="s">
        <v>91</v>
      </c>
      <c r="AV1402" s="14" t="s">
        <v>91</v>
      </c>
      <c r="AW1402" s="14" t="s">
        <v>36</v>
      </c>
      <c r="AX1402" s="14" t="s">
        <v>81</v>
      </c>
      <c r="AY1402" s="254" t="s">
        <v>139</v>
      </c>
    </row>
    <row r="1403" s="15" customFormat="1">
      <c r="A1403" s="15"/>
      <c r="B1403" s="255"/>
      <c r="C1403" s="256"/>
      <c r="D1403" s="235" t="s">
        <v>148</v>
      </c>
      <c r="E1403" s="257" t="s">
        <v>1</v>
      </c>
      <c r="F1403" s="258" t="s">
        <v>151</v>
      </c>
      <c r="G1403" s="256"/>
      <c r="H1403" s="259">
        <v>1</v>
      </c>
      <c r="I1403" s="260"/>
      <c r="J1403" s="256"/>
      <c r="K1403" s="256"/>
      <c r="L1403" s="261"/>
      <c r="M1403" s="262"/>
      <c r="N1403" s="263"/>
      <c r="O1403" s="263"/>
      <c r="P1403" s="263"/>
      <c r="Q1403" s="263"/>
      <c r="R1403" s="263"/>
      <c r="S1403" s="263"/>
      <c r="T1403" s="264"/>
      <c r="U1403" s="15"/>
      <c r="V1403" s="15"/>
      <c r="W1403" s="15"/>
      <c r="X1403" s="15"/>
      <c r="Y1403" s="15"/>
      <c r="Z1403" s="15"/>
      <c r="AA1403" s="15"/>
      <c r="AB1403" s="15"/>
      <c r="AC1403" s="15"/>
      <c r="AD1403" s="15"/>
      <c r="AE1403" s="15"/>
      <c r="AT1403" s="265" t="s">
        <v>148</v>
      </c>
      <c r="AU1403" s="265" t="s">
        <v>91</v>
      </c>
      <c r="AV1403" s="15" t="s">
        <v>146</v>
      </c>
      <c r="AW1403" s="15" t="s">
        <v>36</v>
      </c>
      <c r="AX1403" s="15" t="s">
        <v>89</v>
      </c>
      <c r="AY1403" s="265" t="s">
        <v>139</v>
      </c>
    </row>
    <row r="1404" s="2" customFormat="1" ht="24.15" customHeight="1">
      <c r="A1404" s="40"/>
      <c r="B1404" s="41"/>
      <c r="C1404" s="220" t="s">
        <v>1755</v>
      </c>
      <c r="D1404" s="220" t="s">
        <v>141</v>
      </c>
      <c r="E1404" s="221" t="s">
        <v>1756</v>
      </c>
      <c r="F1404" s="222" t="s">
        <v>1757</v>
      </c>
      <c r="G1404" s="223" t="s">
        <v>203</v>
      </c>
      <c r="H1404" s="224">
        <v>1.665</v>
      </c>
      <c r="I1404" s="225"/>
      <c r="J1404" s="226">
        <f>ROUND(I1404*H1404,2)</f>
        <v>0</v>
      </c>
      <c r="K1404" s="222" t="s">
        <v>145</v>
      </c>
      <c r="L1404" s="46"/>
      <c r="M1404" s="227" t="s">
        <v>1</v>
      </c>
      <c r="N1404" s="228" t="s">
        <v>46</v>
      </c>
      <c r="O1404" s="93"/>
      <c r="P1404" s="229">
        <f>O1404*H1404</f>
        <v>0</v>
      </c>
      <c r="Q1404" s="229">
        <v>0</v>
      </c>
      <c r="R1404" s="229">
        <f>Q1404*H1404</f>
        <v>0</v>
      </c>
      <c r="S1404" s="229">
        <v>0.59999999999999998</v>
      </c>
      <c r="T1404" s="230">
        <f>S1404*H1404</f>
        <v>0.999</v>
      </c>
      <c r="U1404" s="40"/>
      <c r="V1404" s="40"/>
      <c r="W1404" s="40"/>
      <c r="X1404" s="40"/>
      <c r="Y1404" s="40"/>
      <c r="Z1404" s="40"/>
      <c r="AA1404" s="40"/>
      <c r="AB1404" s="40"/>
      <c r="AC1404" s="40"/>
      <c r="AD1404" s="40"/>
      <c r="AE1404" s="40"/>
      <c r="AR1404" s="231" t="s">
        <v>146</v>
      </c>
      <c r="AT1404" s="231" t="s">
        <v>141</v>
      </c>
      <c r="AU1404" s="231" t="s">
        <v>91</v>
      </c>
      <c r="AY1404" s="19" t="s">
        <v>139</v>
      </c>
      <c r="BE1404" s="232">
        <f>IF(N1404="základní",J1404,0)</f>
        <v>0</v>
      </c>
      <c r="BF1404" s="232">
        <f>IF(N1404="snížená",J1404,0)</f>
        <v>0</v>
      </c>
      <c r="BG1404" s="232">
        <f>IF(N1404="zákl. přenesená",J1404,0)</f>
        <v>0</v>
      </c>
      <c r="BH1404" s="232">
        <f>IF(N1404="sníž. přenesená",J1404,0)</f>
        <v>0</v>
      </c>
      <c r="BI1404" s="232">
        <f>IF(N1404="nulová",J1404,0)</f>
        <v>0</v>
      </c>
      <c r="BJ1404" s="19" t="s">
        <v>89</v>
      </c>
      <c r="BK1404" s="232">
        <f>ROUND(I1404*H1404,2)</f>
        <v>0</v>
      </c>
      <c r="BL1404" s="19" t="s">
        <v>146</v>
      </c>
      <c r="BM1404" s="231" t="s">
        <v>1758</v>
      </c>
    </row>
    <row r="1405" s="13" customFormat="1">
      <c r="A1405" s="13"/>
      <c r="B1405" s="233"/>
      <c r="C1405" s="234"/>
      <c r="D1405" s="235" t="s">
        <v>148</v>
      </c>
      <c r="E1405" s="236" t="s">
        <v>1</v>
      </c>
      <c r="F1405" s="237" t="s">
        <v>1722</v>
      </c>
      <c r="G1405" s="234"/>
      <c r="H1405" s="236" t="s">
        <v>1</v>
      </c>
      <c r="I1405" s="238"/>
      <c r="J1405" s="234"/>
      <c r="K1405" s="234"/>
      <c r="L1405" s="239"/>
      <c r="M1405" s="240"/>
      <c r="N1405" s="241"/>
      <c r="O1405" s="241"/>
      <c r="P1405" s="241"/>
      <c r="Q1405" s="241"/>
      <c r="R1405" s="241"/>
      <c r="S1405" s="241"/>
      <c r="T1405" s="242"/>
      <c r="U1405" s="13"/>
      <c r="V1405" s="13"/>
      <c r="W1405" s="13"/>
      <c r="X1405" s="13"/>
      <c r="Y1405" s="13"/>
      <c r="Z1405" s="13"/>
      <c r="AA1405" s="13"/>
      <c r="AB1405" s="13"/>
      <c r="AC1405" s="13"/>
      <c r="AD1405" s="13"/>
      <c r="AE1405" s="13"/>
      <c r="AT1405" s="243" t="s">
        <v>148</v>
      </c>
      <c r="AU1405" s="243" t="s">
        <v>91</v>
      </c>
      <c r="AV1405" s="13" t="s">
        <v>89</v>
      </c>
      <c r="AW1405" s="13" t="s">
        <v>36</v>
      </c>
      <c r="AX1405" s="13" t="s">
        <v>81</v>
      </c>
      <c r="AY1405" s="243" t="s">
        <v>139</v>
      </c>
    </row>
    <row r="1406" s="13" customFormat="1">
      <c r="A1406" s="13"/>
      <c r="B1406" s="233"/>
      <c r="C1406" s="234"/>
      <c r="D1406" s="235" t="s">
        <v>148</v>
      </c>
      <c r="E1406" s="236" t="s">
        <v>1</v>
      </c>
      <c r="F1406" s="237" t="s">
        <v>1016</v>
      </c>
      <c r="G1406" s="234"/>
      <c r="H1406" s="236" t="s">
        <v>1</v>
      </c>
      <c r="I1406" s="238"/>
      <c r="J1406" s="234"/>
      <c r="K1406" s="234"/>
      <c r="L1406" s="239"/>
      <c r="M1406" s="240"/>
      <c r="N1406" s="241"/>
      <c r="O1406" s="241"/>
      <c r="P1406" s="241"/>
      <c r="Q1406" s="241"/>
      <c r="R1406" s="241"/>
      <c r="S1406" s="241"/>
      <c r="T1406" s="242"/>
      <c r="U1406" s="13"/>
      <c r="V1406" s="13"/>
      <c r="W1406" s="13"/>
      <c r="X1406" s="13"/>
      <c r="Y1406" s="13"/>
      <c r="Z1406" s="13"/>
      <c r="AA1406" s="13"/>
      <c r="AB1406" s="13"/>
      <c r="AC1406" s="13"/>
      <c r="AD1406" s="13"/>
      <c r="AE1406" s="13"/>
      <c r="AT1406" s="243" t="s">
        <v>148</v>
      </c>
      <c r="AU1406" s="243" t="s">
        <v>91</v>
      </c>
      <c r="AV1406" s="13" t="s">
        <v>89</v>
      </c>
      <c r="AW1406" s="13" t="s">
        <v>36</v>
      </c>
      <c r="AX1406" s="13" t="s">
        <v>81</v>
      </c>
      <c r="AY1406" s="243" t="s">
        <v>139</v>
      </c>
    </row>
    <row r="1407" s="14" customFormat="1">
      <c r="A1407" s="14"/>
      <c r="B1407" s="244"/>
      <c r="C1407" s="245"/>
      <c r="D1407" s="235" t="s">
        <v>148</v>
      </c>
      <c r="E1407" s="246" t="s">
        <v>1</v>
      </c>
      <c r="F1407" s="247" t="s">
        <v>1759</v>
      </c>
      <c r="G1407" s="245"/>
      <c r="H1407" s="248">
        <v>0.125</v>
      </c>
      <c r="I1407" s="249"/>
      <c r="J1407" s="245"/>
      <c r="K1407" s="245"/>
      <c r="L1407" s="250"/>
      <c r="M1407" s="251"/>
      <c r="N1407" s="252"/>
      <c r="O1407" s="252"/>
      <c r="P1407" s="252"/>
      <c r="Q1407" s="252"/>
      <c r="R1407" s="252"/>
      <c r="S1407" s="252"/>
      <c r="T1407" s="253"/>
      <c r="U1407" s="14"/>
      <c r="V1407" s="14"/>
      <c r="W1407" s="14"/>
      <c r="X1407" s="14"/>
      <c r="Y1407" s="14"/>
      <c r="Z1407" s="14"/>
      <c r="AA1407" s="14"/>
      <c r="AB1407" s="14"/>
      <c r="AC1407" s="14"/>
      <c r="AD1407" s="14"/>
      <c r="AE1407" s="14"/>
      <c r="AT1407" s="254" t="s">
        <v>148</v>
      </c>
      <c r="AU1407" s="254" t="s">
        <v>91</v>
      </c>
      <c r="AV1407" s="14" t="s">
        <v>91</v>
      </c>
      <c r="AW1407" s="14" t="s">
        <v>36</v>
      </c>
      <c r="AX1407" s="14" t="s">
        <v>81</v>
      </c>
      <c r="AY1407" s="254" t="s">
        <v>139</v>
      </c>
    </row>
    <row r="1408" s="14" customFormat="1">
      <c r="A1408" s="14"/>
      <c r="B1408" s="244"/>
      <c r="C1408" s="245"/>
      <c r="D1408" s="235" t="s">
        <v>148</v>
      </c>
      <c r="E1408" s="246" t="s">
        <v>1</v>
      </c>
      <c r="F1408" s="247" t="s">
        <v>1760</v>
      </c>
      <c r="G1408" s="245"/>
      <c r="H1408" s="248">
        <v>1.036</v>
      </c>
      <c r="I1408" s="249"/>
      <c r="J1408" s="245"/>
      <c r="K1408" s="245"/>
      <c r="L1408" s="250"/>
      <c r="M1408" s="251"/>
      <c r="N1408" s="252"/>
      <c r="O1408" s="252"/>
      <c r="P1408" s="252"/>
      <c r="Q1408" s="252"/>
      <c r="R1408" s="252"/>
      <c r="S1408" s="252"/>
      <c r="T1408" s="253"/>
      <c r="U1408" s="14"/>
      <c r="V1408" s="14"/>
      <c r="W1408" s="14"/>
      <c r="X1408" s="14"/>
      <c r="Y1408" s="14"/>
      <c r="Z1408" s="14"/>
      <c r="AA1408" s="14"/>
      <c r="AB1408" s="14"/>
      <c r="AC1408" s="14"/>
      <c r="AD1408" s="14"/>
      <c r="AE1408" s="14"/>
      <c r="AT1408" s="254" t="s">
        <v>148</v>
      </c>
      <c r="AU1408" s="254" t="s">
        <v>91</v>
      </c>
      <c r="AV1408" s="14" t="s">
        <v>91</v>
      </c>
      <c r="AW1408" s="14" t="s">
        <v>36</v>
      </c>
      <c r="AX1408" s="14" t="s">
        <v>81</v>
      </c>
      <c r="AY1408" s="254" t="s">
        <v>139</v>
      </c>
    </row>
    <row r="1409" s="14" customFormat="1">
      <c r="A1409" s="14"/>
      <c r="B1409" s="244"/>
      <c r="C1409" s="245"/>
      <c r="D1409" s="235" t="s">
        <v>148</v>
      </c>
      <c r="E1409" s="246" t="s">
        <v>1</v>
      </c>
      <c r="F1409" s="247" t="s">
        <v>1761</v>
      </c>
      <c r="G1409" s="245"/>
      <c r="H1409" s="248">
        <v>0.504</v>
      </c>
      <c r="I1409" s="249"/>
      <c r="J1409" s="245"/>
      <c r="K1409" s="245"/>
      <c r="L1409" s="250"/>
      <c r="M1409" s="251"/>
      <c r="N1409" s="252"/>
      <c r="O1409" s="252"/>
      <c r="P1409" s="252"/>
      <c r="Q1409" s="252"/>
      <c r="R1409" s="252"/>
      <c r="S1409" s="252"/>
      <c r="T1409" s="253"/>
      <c r="U1409" s="14"/>
      <c r="V1409" s="14"/>
      <c r="W1409" s="14"/>
      <c r="X1409" s="14"/>
      <c r="Y1409" s="14"/>
      <c r="Z1409" s="14"/>
      <c r="AA1409" s="14"/>
      <c r="AB1409" s="14"/>
      <c r="AC1409" s="14"/>
      <c r="AD1409" s="14"/>
      <c r="AE1409" s="14"/>
      <c r="AT1409" s="254" t="s">
        <v>148</v>
      </c>
      <c r="AU1409" s="254" t="s">
        <v>91</v>
      </c>
      <c r="AV1409" s="14" t="s">
        <v>91</v>
      </c>
      <c r="AW1409" s="14" t="s">
        <v>36</v>
      </c>
      <c r="AX1409" s="14" t="s">
        <v>81</v>
      </c>
      <c r="AY1409" s="254" t="s">
        <v>139</v>
      </c>
    </row>
    <row r="1410" s="15" customFormat="1">
      <c r="A1410" s="15"/>
      <c r="B1410" s="255"/>
      <c r="C1410" s="256"/>
      <c r="D1410" s="235" t="s">
        <v>148</v>
      </c>
      <c r="E1410" s="257" t="s">
        <v>1</v>
      </c>
      <c r="F1410" s="258" t="s">
        <v>151</v>
      </c>
      <c r="G1410" s="256"/>
      <c r="H1410" s="259">
        <v>1.665</v>
      </c>
      <c r="I1410" s="260"/>
      <c r="J1410" s="256"/>
      <c r="K1410" s="256"/>
      <c r="L1410" s="261"/>
      <c r="M1410" s="262"/>
      <c r="N1410" s="263"/>
      <c r="O1410" s="263"/>
      <c r="P1410" s="263"/>
      <c r="Q1410" s="263"/>
      <c r="R1410" s="263"/>
      <c r="S1410" s="263"/>
      <c r="T1410" s="264"/>
      <c r="U1410" s="15"/>
      <c r="V1410" s="15"/>
      <c r="W1410" s="15"/>
      <c r="X1410" s="15"/>
      <c r="Y1410" s="15"/>
      <c r="Z1410" s="15"/>
      <c r="AA1410" s="15"/>
      <c r="AB1410" s="15"/>
      <c r="AC1410" s="15"/>
      <c r="AD1410" s="15"/>
      <c r="AE1410" s="15"/>
      <c r="AT1410" s="265" t="s">
        <v>148</v>
      </c>
      <c r="AU1410" s="265" t="s">
        <v>91</v>
      </c>
      <c r="AV1410" s="15" t="s">
        <v>146</v>
      </c>
      <c r="AW1410" s="15" t="s">
        <v>36</v>
      </c>
      <c r="AX1410" s="15" t="s">
        <v>89</v>
      </c>
      <c r="AY1410" s="265" t="s">
        <v>139</v>
      </c>
    </row>
    <row r="1411" s="2" customFormat="1" ht="33" customHeight="1">
      <c r="A1411" s="40"/>
      <c r="B1411" s="41"/>
      <c r="C1411" s="220" t="s">
        <v>1762</v>
      </c>
      <c r="D1411" s="220" t="s">
        <v>141</v>
      </c>
      <c r="E1411" s="221" t="s">
        <v>1763</v>
      </c>
      <c r="F1411" s="222" t="s">
        <v>1764</v>
      </c>
      <c r="G1411" s="223" t="s">
        <v>299</v>
      </c>
      <c r="H1411" s="224">
        <v>0.037999999999999999</v>
      </c>
      <c r="I1411" s="225"/>
      <c r="J1411" s="226">
        <f>ROUND(I1411*H1411,2)</f>
        <v>0</v>
      </c>
      <c r="K1411" s="222" t="s">
        <v>145</v>
      </c>
      <c r="L1411" s="46"/>
      <c r="M1411" s="227" t="s">
        <v>1</v>
      </c>
      <c r="N1411" s="228" t="s">
        <v>46</v>
      </c>
      <c r="O1411" s="93"/>
      <c r="P1411" s="229">
        <f>O1411*H1411</f>
        <v>0</v>
      </c>
      <c r="Q1411" s="229">
        <v>0</v>
      </c>
      <c r="R1411" s="229">
        <f>Q1411*H1411</f>
        <v>0</v>
      </c>
      <c r="S1411" s="229">
        <v>1.258</v>
      </c>
      <c r="T1411" s="230">
        <f>S1411*H1411</f>
        <v>0.047803999999999999</v>
      </c>
      <c r="U1411" s="40"/>
      <c r="V1411" s="40"/>
      <c r="W1411" s="40"/>
      <c r="X1411" s="40"/>
      <c r="Y1411" s="40"/>
      <c r="Z1411" s="40"/>
      <c r="AA1411" s="40"/>
      <c r="AB1411" s="40"/>
      <c r="AC1411" s="40"/>
      <c r="AD1411" s="40"/>
      <c r="AE1411" s="40"/>
      <c r="AR1411" s="231" t="s">
        <v>146</v>
      </c>
      <c r="AT1411" s="231" t="s">
        <v>141</v>
      </c>
      <c r="AU1411" s="231" t="s">
        <v>91</v>
      </c>
      <c r="AY1411" s="19" t="s">
        <v>139</v>
      </c>
      <c r="BE1411" s="232">
        <f>IF(N1411="základní",J1411,0)</f>
        <v>0</v>
      </c>
      <c r="BF1411" s="232">
        <f>IF(N1411="snížená",J1411,0)</f>
        <v>0</v>
      </c>
      <c r="BG1411" s="232">
        <f>IF(N1411="zákl. přenesená",J1411,0)</f>
        <v>0</v>
      </c>
      <c r="BH1411" s="232">
        <f>IF(N1411="sníž. přenesená",J1411,0)</f>
        <v>0</v>
      </c>
      <c r="BI1411" s="232">
        <f>IF(N1411="nulová",J1411,0)</f>
        <v>0</v>
      </c>
      <c r="BJ1411" s="19" t="s">
        <v>89</v>
      </c>
      <c r="BK1411" s="232">
        <f>ROUND(I1411*H1411,2)</f>
        <v>0</v>
      </c>
      <c r="BL1411" s="19" t="s">
        <v>146</v>
      </c>
      <c r="BM1411" s="231" t="s">
        <v>1765</v>
      </c>
    </row>
    <row r="1412" s="13" customFormat="1">
      <c r="A1412" s="13"/>
      <c r="B1412" s="233"/>
      <c r="C1412" s="234"/>
      <c r="D1412" s="235" t="s">
        <v>148</v>
      </c>
      <c r="E1412" s="236" t="s">
        <v>1</v>
      </c>
      <c r="F1412" s="237" t="s">
        <v>1722</v>
      </c>
      <c r="G1412" s="234"/>
      <c r="H1412" s="236" t="s">
        <v>1</v>
      </c>
      <c r="I1412" s="238"/>
      <c r="J1412" s="234"/>
      <c r="K1412" s="234"/>
      <c r="L1412" s="239"/>
      <c r="M1412" s="240"/>
      <c r="N1412" s="241"/>
      <c r="O1412" s="241"/>
      <c r="P1412" s="241"/>
      <c r="Q1412" s="241"/>
      <c r="R1412" s="241"/>
      <c r="S1412" s="241"/>
      <c r="T1412" s="242"/>
      <c r="U1412" s="13"/>
      <c r="V1412" s="13"/>
      <c r="W1412" s="13"/>
      <c r="X1412" s="13"/>
      <c r="Y1412" s="13"/>
      <c r="Z1412" s="13"/>
      <c r="AA1412" s="13"/>
      <c r="AB1412" s="13"/>
      <c r="AC1412" s="13"/>
      <c r="AD1412" s="13"/>
      <c r="AE1412" s="13"/>
      <c r="AT1412" s="243" t="s">
        <v>148</v>
      </c>
      <c r="AU1412" s="243" t="s">
        <v>91</v>
      </c>
      <c r="AV1412" s="13" t="s">
        <v>89</v>
      </c>
      <c r="AW1412" s="13" t="s">
        <v>36</v>
      </c>
      <c r="AX1412" s="13" t="s">
        <v>81</v>
      </c>
      <c r="AY1412" s="243" t="s">
        <v>139</v>
      </c>
    </row>
    <row r="1413" s="13" customFormat="1">
      <c r="A1413" s="13"/>
      <c r="B1413" s="233"/>
      <c r="C1413" s="234"/>
      <c r="D1413" s="235" t="s">
        <v>148</v>
      </c>
      <c r="E1413" s="236" t="s">
        <v>1</v>
      </c>
      <c r="F1413" s="237" t="s">
        <v>1016</v>
      </c>
      <c r="G1413" s="234"/>
      <c r="H1413" s="236" t="s">
        <v>1</v>
      </c>
      <c r="I1413" s="238"/>
      <c r="J1413" s="234"/>
      <c r="K1413" s="234"/>
      <c r="L1413" s="239"/>
      <c r="M1413" s="240"/>
      <c r="N1413" s="241"/>
      <c r="O1413" s="241"/>
      <c r="P1413" s="241"/>
      <c r="Q1413" s="241"/>
      <c r="R1413" s="241"/>
      <c r="S1413" s="241"/>
      <c r="T1413" s="242"/>
      <c r="U1413" s="13"/>
      <c r="V1413" s="13"/>
      <c r="W1413" s="13"/>
      <c r="X1413" s="13"/>
      <c r="Y1413" s="13"/>
      <c r="Z1413" s="13"/>
      <c r="AA1413" s="13"/>
      <c r="AB1413" s="13"/>
      <c r="AC1413" s="13"/>
      <c r="AD1413" s="13"/>
      <c r="AE1413" s="13"/>
      <c r="AT1413" s="243" t="s">
        <v>148</v>
      </c>
      <c r="AU1413" s="243" t="s">
        <v>91</v>
      </c>
      <c r="AV1413" s="13" t="s">
        <v>89</v>
      </c>
      <c r="AW1413" s="13" t="s">
        <v>36</v>
      </c>
      <c r="AX1413" s="13" t="s">
        <v>81</v>
      </c>
      <c r="AY1413" s="243" t="s">
        <v>139</v>
      </c>
    </row>
    <row r="1414" s="14" customFormat="1">
      <c r="A1414" s="14"/>
      <c r="B1414" s="244"/>
      <c r="C1414" s="245"/>
      <c r="D1414" s="235" t="s">
        <v>148</v>
      </c>
      <c r="E1414" s="246" t="s">
        <v>1</v>
      </c>
      <c r="F1414" s="247" t="s">
        <v>1766</v>
      </c>
      <c r="G1414" s="245"/>
      <c r="H1414" s="248">
        <v>0.037999999999999999</v>
      </c>
      <c r="I1414" s="249"/>
      <c r="J1414" s="245"/>
      <c r="K1414" s="245"/>
      <c r="L1414" s="250"/>
      <c r="M1414" s="251"/>
      <c r="N1414" s="252"/>
      <c r="O1414" s="252"/>
      <c r="P1414" s="252"/>
      <c r="Q1414" s="252"/>
      <c r="R1414" s="252"/>
      <c r="S1414" s="252"/>
      <c r="T1414" s="253"/>
      <c r="U1414" s="14"/>
      <c r="V1414" s="14"/>
      <c r="W1414" s="14"/>
      <c r="X1414" s="14"/>
      <c r="Y1414" s="14"/>
      <c r="Z1414" s="14"/>
      <c r="AA1414" s="14"/>
      <c r="AB1414" s="14"/>
      <c r="AC1414" s="14"/>
      <c r="AD1414" s="14"/>
      <c r="AE1414" s="14"/>
      <c r="AT1414" s="254" t="s">
        <v>148</v>
      </c>
      <c r="AU1414" s="254" t="s">
        <v>91</v>
      </c>
      <c r="AV1414" s="14" t="s">
        <v>91</v>
      </c>
      <c r="AW1414" s="14" t="s">
        <v>36</v>
      </c>
      <c r="AX1414" s="14" t="s">
        <v>81</v>
      </c>
      <c r="AY1414" s="254" t="s">
        <v>139</v>
      </c>
    </row>
    <row r="1415" s="15" customFormat="1">
      <c r="A1415" s="15"/>
      <c r="B1415" s="255"/>
      <c r="C1415" s="256"/>
      <c r="D1415" s="235" t="s">
        <v>148</v>
      </c>
      <c r="E1415" s="257" t="s">
        <v>1</v>
      </c>
      <c r="F1415" s="258" t="s">
        <v>151</v>
      </c>
      <c r="G1415" s="256"/>
      <c r="H1415" s="259">
        <v>0.037999999999999999</v>
      </c>
      <c r="I1415" s="260"/>
      <c r="J1415" s="256"/>
      <c r="K1415" s="256"/>
      <c r="L1415" s="261"/>
      <c r="M1415" s="262"/>
      <c r="N1415" s="263"/>
      <c r="O1415" s="263"/>
      <c r="P1415" s="263"/>
      <c r="Q1415" s="263"/>
      <c r="R1415" s="263"/>
      <c r="S1415" s="263"/>
      <c r="T1415" s="264"/>
      <c r="U1415" s="15"/>
      <c r="V1415" s="15"/>
      <c r="W1415" s="15"/>
      <c r="X1415" s="15"/>
      <c r="Y1415" s="15"/>
      <c r="Z1415" s="15"/>
      <c r="AA1415" s="15"/>
      <c r="AB1415" s="15"/>
      <c r="AC1415" s="15"/>
      <c r="AD1415" s="15"/>
      <c r="AE1415" s="15"/>
      <c r="AT1415" s="265" t="s">
        <v>148</v>
      </c>
      <c r="AU1415" s="265" t="s">
        <v>91</v>
      </c>
      <c r="AV1415" s="15" t="s">
        <v>146</v>
      </c>
      <c r="AW1415" s="15" t="s">
        <v>36</v>
      </c>
      <c r="AX1415" s="15" t="s">
        <v>89</v>
      </c>
      <c r="AY1415" s="265" t="s">
        <v>139</v>
      </c>
    </row>
    <row r="1416" s="2" customFormat="1" ht="24.15" customHeight="1">
      <c r="A1416" s="40"/>
      <c r="B1416" s="41"/>
      <c r="C1416" s="220" t="s">
        <v>1767</v>
      </c>
      <c r="D1416" s="220" t="s">
        <v>141</v>
      </c>
      <c r="E1416" s="221" t="s">
        <v>1768</v>
      </c>
      <c r="F1416" s="222" t="s">
        <v>1769</v>
      </c>
      <c r="G1416" s="223" t="s">
        <v>160</v>
      </c>
      <c r="H1416" s="224">
        <v>0.59999999999999998</v>
      </c>
      <c r="I1416" s="225"/>
      <c r="J1416" s="226">
        <f>ROUND(I1416*H1416,2)</f>
        <v>0</v>
      </c>
      <c r="K1416" s="222" t="s">
        <v>145</v>
      </c>
      <c r="L1416" s="46"/>
      <c r="M1416" s="227" t="s">
        <v>1</v>
      </c>
      <c r="N1416" s="228" t="s">
        <v>46</v>
      </c>
      <c r="O1416" s="93"/>
      <c r="P1416" s="229">
        <f>O1416*H1416</f>
        <v>0</v>
      </c>
      <c r="Q1416" s="229">
        <v>0.0033</v>
      </c>
      <c r="R1416" s="229">
        <f>Q1416*H1416</f>
        <v>0.00198</v>
      </c>
      <c r="S1416" s="229">
        <v>0.11</v>
      </c>
      <c r="T1416" s="230">
        <f>S1416*H1416</f>
        <v>0.066000000000000003</v>
      </c>
      <c r="U1416" s="40"/>
      <c r="V1416" s="40"/>
      <c r="W1416" s="40"/>
      <c r="X1416" s="40"/>
      <c r="Y1416" s="40"/>
      <c r="Z1416" s="40"/>
      <c r="AA1416" s="40"/>
      <c r="AB1416" s="40"/>
      <c r="AC1416" s="40"/>
      <c r="AD1416" s="40"/>
      <c r="AE1416" s="40"/>
      <c r="AR1416" s="231" t="s">
        <v>146</v>
      </c>
      <c r="AT1416" s="231" t="s">
        <v>141</v>
      </c>
      <c r="AU1416" s="231" t="s">
        <v>91</v>
      </c>
      <c r="AY1416" s="19" t="s">
        <v>139</v>
      </c>
      <c r="BE1416" s="232">
        <f>IF(N1416="základní",J1416,0)</f>
        <v>0</v>
      </c>
      <c r="BF1416" s="232">
        <f>IF(N1416="snížená",J1416,0)</f>
        <v>0</v>
      </c>
      <c r="BG1416" s="232">
        <f>IF(N1416="zákl. přenesená",J1416,0)</f>
        <v>0</v>
      </c>
      <c r="BH1416" s="232">
        <f>IF(N1416="sníž. přenesená",J1416,0)</f>
        <v>0</v>
      </c>
      <c r="BI1416" s="232">
        <f>IF(N1416="nulová",J1416,0)</f>
        <v>0</v>
      </c>
      <c r="BJ1416" s="19" t="s">
        <v>89</v>
      </c>
      <c r="BK1416" s="232">
        <f>ROUND(I1416*H1416,2)</f>
        <v>0</v>
      </c>
      <c r="BL1416" s="19" t="s">
        <v>146</v>
      </c>
      <c r="BM1416" s="231" t="s">
        <v>1770</v>
      </c>
    </row>
    <row r="1417" s="13" customFormat="1">
      <c r="A1417" s="13"/>
      <c r="B1417" s="233"/>
      <c r="C1417" s="234"/>
      <c r="D1417" s="235" t="s">
        <v>148</v>
      </c>
      <c r="E1417" s="236" t="s">
        <v>1</v>
      </c>
      <c r="F1417" s="237" t="s">
        <v>1722</v>
      </c>
      <c r="G1417" s="234"/>
      <c r="H1417" s="236" t="s">
        <v>1</v>
      </c>
      <c r="I1417" s="238"/>
      <c r="J1417" s="234"/>
      <c r="K1417" s="234"/>
      <c r="L1417" s="239"/>
      <c r="M1417" s="240"/>
      <c r="N1417" s="241"/>
      <c r="O1417" s="241"/>
      <c r="P1417" s="241"/>
      <c r="Q1417" s="241"/>
      <c r="R1417" s="241"/>
      <c r="S1417" s="241"/>
      <c r="T1417" s="242"/>
      <c r="U1417" s="13"/>
      <c r="V1417" s="13"/>
      <c r="W1417" s="13"/>
      <c r="X1417" s="13"/>
      <c r="Y1417" s="13"/>
      <c r="Z1417" s="13"/>
      <c r="AA1417" s="13"/>
      <c r="AB1417" s="13"/>
      <c r="AC1417" s="13"/>
      <c r="AD1417" s="13"/>
      <c r="AE1417" s="13"/>
      <c r="AT1417" s="243" t="s">
        <v>148</v>
      </c>
      <c r="AU1417" s="243" t="s">
        <v>91</v>
      </c>
      <c r="AV1417" s="13" t="s">
        <v>89</v>
      </c>
      <c r="AW1417" s="13" t="s">
        <v>36</v>
      </c>
      <c r="AX1417" s="13" t="s">
        <v>81</v>
      </c>
      <c r="AY1417" s="243" t="s">
        <v>139</v>
      </c>
    </row>
    <row r="1418" s="13" customFormat="1">
      <c r="A1418" s="13"/>
      <c r="B1418" s="233"/>
      <c r="C1418" s="234"/>
      <c r="D1418" s="235" t="s">
        <v>148</v>
      </c>
      <c r="E1418" s="236" t="s">
        <v>1</v>
      </c>
      <c r="F1418" s="237" t="s">
        <v>1016</v>
      </c>
      <c r="G1418" s="234"/>
      <c r="H1418" s="236" t="s">
        <v>1</v>
      </c>
      <c r="I1418" s="238"/>
      <c r="J1418" s="234"/>
      <c r="K1418" s="234"/>
      <c r="L1418" s="239"/>
      <c r="M1418" s="240"/>
      <c r="N1418" s="241"/>
      <c r="O1418" s="241"/>
      <c r="P1418" s="241"/>
      <c r="Q1418" s="241"/>
      <c r="R1418" s="241"/>
      <c r="S1418" s="241"/>
      <c r="T1418" s="242"/>
      <c r="U1418" s="13"/>
      <c r="V1418" s="13"/>
      <c r="W1418" s="13"/>
      <c r="X1418" s="13"/>
      <c r="Y1418" s="13"/>
      <c r="Z1418" s="13"/>
      <c r="AA1418" s="13"/>
      <c r="AB1418" s="13"/>
      <c r="AC1418" s="13"/>
      <c r="AD1418" s="13"/>
      <c r="AE1418" s="13"/>
      <c r="AT1418" s="243" t="s">
        <v>148</v>
      </c>
      <c r="AU1418" s="243" t="s">
        <v>91</v>
      </c>
      <c r="AV1418" s="13" t="s">
        <v>89</v>
      </c>
      <c r="AW1418" s="13" t="s">
        <v>36</v>
      </c>
      <c r="AX1418" s="13" t="s">
        <v>81</v>
      </c>
      <c r="AY1418" s="243" t="s">
        <v>139</v>
      </c>
    </row>
    <row r="1419" s="14" customFormat="1">
      <c r="A1419" s="14"/>
      <c r="B1419" s="244"/>
      <c r="C1419" s="245"/>
      <c r="D1419" s="235" t="s">
        <v>148</v>
      </c>
      <c r="E1419" s="246" t="s">
        <v>1</v>
      </c>
      <c r="F1419" s="247" t="s">
        <v>1771</v>
      </c>
      <c r="G1419" s="245"/>
      <c r="H1419" s="248">
        <v>0.59999999999999998</v>
      </c>
      <c r="I1419" s="249"/>
      <c r="J1419" s="245"/>
      <c r="K1419" s="245"/>
      <c r="L1419" s="250"/>
      <c r="M1419" s="251"/>
      <c r="N1419" s="252"/>
      <c r="O1419" s="252"/>
      <c r="P1419" s="252"/>
      <c r="Q1419" s="252"/>
      <c r="R1419" s="252"/>
      <c r="S1419" s="252"/>
      <c r="T1419" s="253"/>
      <c r="U1419" s="14"/>
      <c r="V1419" s="14"/>
      <c r="W1419" s="14"/>
      <c r="X1419" s="14"/>
      <c r="Y1419" s="14"/>
      <c r="Z1419" s="14"/>
      <c r="AA1419" s="14"/>
      <c r="AB1419" s="14"/>
      <c r="AC1419" s="14"/>
      <c r="AD1419" s="14"/>
      <c r="AE1419" s="14"/>
      <c r="AT1419" s="254" t="s">
        <v>148</v>
      </c>
      <c r="AU1419" s="254" t="s">
        <v>91</v>
      </c>
      <c r="AV1419" s="14" t="s">
        <v>91</v>
      </c>
      <c r="AW1419" s="14" t="s">
        <v>36</v>
      </c>
      <c r="AX1419" s="14" t="s">
        <v>81</v>
      </c>
      <c r="AY1419" s="254" t="s">
        <v>139</v>
      </c>
    </row>
    <row r="1420" s="15" customFormat="1">
      <c r="A1420" s="15"/>
      <c r="B1420" s="255"/>
      <c r="C1420" s="256"/>
      <c r="D1420" s="235" t="s">
        <v>148</v>
      </c>
      <c r="E1420" s="257" t="s">
        <v>1</v>
      </c>
      <c r="F1420" s="258" t="s">
        <v>151</v>
      </c>
      <c r="G1420" s="256"/>
      <c r="H1420" s="259">
        <v>0.59999999999999998</v>
      </c>
      <c r="I1420" s="260"/>
      <c r="J1420" s="256"/>
      <c r="K1420" s="256"/>
      <c r="L1420" s="261"/>
      <c r="M1420" s="262"/>
      <c r="N1420" s="263"/>
      <c r="O1420" s="263"/>
      <c r="P1420" s="263"/>
      <c r="Q1420" s="263"/>
      <c r="R1420" s="263"/>
      <c r="S1420" s="263"/>
      <c r="T1420" s="264"/>
      <c r="U1420" s="15"/>
      <c r="V1420" s="15"/>
      <c r="W1420" s="15"/>
      <c r="X1420" s="15"/>
      <c r="Y1420" s="15"/>
      <c r="Z1420" s="15"/>
      <c r="AA1420" s="15"/>
      <c r="AB1420" s="15"/>
      <c r="AC1420" s="15"/>
      <c r="AD1420" s="15"/>
      <c r="AE1420" s="15"/>
      <c r="AT1420" s="265" t="s">
        <v>148</v>
      </c>
      <c r="AU1420" s="265" t="s">
        <v>91</v>
      </c>
      <c r="AV1420" s="15" t="s">
        <v>146</v>
      </c>
      <c r="AW1420" s="15" t="s">
        <v>36</v>
      </c>
      <c r="AX1420" s="15" t="s">
        <v>89</v>
      </c>
      <c r="AY1420" s="265" t="s">
        <v>139</v>
      </c>
    </row>
    <row r="1421" s="2" customFormat="1" ht="33" customHeight="1">
      <c r="A1421" s="40"/>
      <c r="B1421" s="41"/>
      <c r="C1421" s="220" t="s">
        <v>1772</v>
      </c>
      <c r="D1421" s="220" t="s">
        <v>141</v>
      </c>
      <c r="E1421" s="221" t="s">
        <v>890</v>
      </c>
      <c r="F1421" s="222" t="s">
        <v>891</v>
      </c>
      <c r="G1421" s="223" t="s">
        <v>299</v>
      </c>
      <c r="H1421" s="224">
        <v>1.462</v>
      </c>
      <c r="I1421" s="225"/>
      <c r="J1421" s="226">
        <f>ROUND(I1421*H1421,2)</f>
        <v>0</v>
      </c>
      <c r="K1421" s="222" t="s">
        <v>145</v>
      </c>
      <c r="L1421" s="46"/>
      <c r="M1421" s="227" t="s">
        <v>1</v>
      </c>
      <c r="N1421" s="228" t="s">
        <v>46</v>
      </c>
      <c r="O1421" s="93"/>
      <c r="P1421" s="229">
        <f>O1421*H1421</f>
        <v>0</v>
      </c>
      <c r="Q1421" s="229">
        <v>0</v>
      </c>
      <c r="R1421" s="229">
        <f>Q1421*H1421</f>
        <v>0</v>
      </c>
      <c r="S1421" s="229">
        <v>0</v>
      </c>
      <c r="T1421" s="230">
        <f>S1421*H1421</f>
        <v>0</v>
      </c>
      <c r="U1421" s="40"/>
      <c r="V1421" s="40"/>
      <c r="W1421" s="40"/>
      <c r="X1421" s="40"/>
      <c r="Y1421" s="40"/>
      <c r="Z1421" s="40"/>
      <c r="AA1421" s="40"/>
      <c r="AB1421" s="40"/>
      <c r="AC1421" s="40"/>
      <c r="AD1421" s="40"/>
      <c r="AE1421" s="40"/>
      <c r="AR1421" s="231" t="s">
        <v>146</v>
      </c>
      <c r="AT1421" s="231" t="s">
        <v>141</v>
      </c>
      <c r="AU1421" s="231" t="s">
        <v>91</v>
      </c>
      <c r="AY1421" s="19" t="s">
        <v>139</v>
      </c>
      <c r="BE1421" s="232">
        <f>IF(N1421="základní",J1421,0)</f>
        <v>0</v>
      </c>
      <c r="BF1421" s="232">
        <f>IF(N1421="snížená",J1421,0)</f>
        <v>0</v>
      </c>
      <c r="BG1421" s="232">
        <f>IF(N1421="zákl. přenesená",J1421,0)</f>
        <v>0</v>
      </c>
      <c r="BH1421" s="232">
        <f>IF(N1421="sníž. přenesená",J1421,0)</f>
        <v>0</v>
      </c>
      <c r="BI1421" s="232">
        <f>IF(N1421="nulová",J1421,0)</f>
        <v>0</v>
      </c>
      <c r="BJ1421" s="19" t="s">
        <v>89</v>
      </c>
      <c r="BK1421" s="232">
        <f>ROUND(I1421*H1421,2)</f>
        <v>0</v>
      </c>
      <c r="BL1421" s="19" t="s">
        <v>146</v>
      </c>
      <c r="BM1421" s="231" t="s">
        <v>1773</v>
      </c>
    </row>
    <row r="1422" s="14" customFormat="1">
      <c r="A1422" s="14"/>
      <c r="B1422" s="244"/>
      <c r="C1422" s="245"/>
      <c r="D1422" s="235" t="s">
        <v>148</v>
      </c>
      <c r="E1422" s="246" t="s">
        <v>1</v>
      </c>
      <c r="F1422" s="247" t="s">
        <v>1774</v>
      </c>
      <c r="G1422" s="245"/>
      <c r="H1422" s="248">
        <v>1.462</v>
      </c>
      <c r="I1422" s="249"/>
      <c r="J1422" s="245"/>
      <c r="K1422" s="245"/>
      <c r="L1422" s="250"/>
      <c r="M1422" s="251"/>
      <c r="N1422" s="252"/>
      <c r="O1422" s="252"/>
      <c r="P1422" s="252"/>
      <c r="Q1422" s="252"/>
      <c r="R1422" s="252"/>
      <c r="S1422" s="252"/>
      <c r="T1422" s="253"/>
      <c r="U1422" s="14"/>
      <c r="V1422" s="14"/>
      <c r="W1422" s="14"/>
      <c r="X1422" s="14"/>
      <c r="Y1422" s="14"/>
      <c r="Z1422" s="14"/>
      <c r="AA1422" s="14"/>
      <c r="AB1422" s="14"/>
      <c r="AC1422" s="14"/>
      <c r="AD1422" s="14"/>
      <c r="AE1422" s="14"/>
      <c r="AT1422" s="254" t="s">
        <v>148</v>
      </c>
      <c r="AU1422" s="254" t="s">
        <v>91</v>
      </c>
      <c r="AV1422" s="14" t="s">
        <v>91</v>
      </c>
      <c r="AW1422" s="14" t="s">
        <v>36</v>
      </c>
      <c r="AX1422" s="14" t="s">
        <v>81</v>
      </c>
      <c r="AY1422" s="254" t="s">
        <v>139</v>
      </c>
    </row>
    <row r="1423" s="15" customFormat="1">
      <c r="A1423" s="15"/>
      <c r="B1423" s="255"/>
      <c r="C1423" s="256"/>
      <c r="D1423" s="235" t="s">
        <v>148</v>
      </c>
      <c r="E1423" s="257" t="s">
        <v>1</v>
      </c>
      <c r="F1423" s="258" t="s">
        <v>151</v>
      </c>
      <c r="G1423" s="256"/>
      <c r="H1423" s="259">
        <v>1.462</v>
      </c>
      <c r="I1423" s="260"/>
      <c r="J1423" s="256"/>
      <c r="K1423" s="256"/>
      <c r="L1423" s="261"/>
      <c r="M1423" s="262"/>
      <c r="N1423" s="263"/>
      <c r="O1423" s="263"/>
      <c r="P1423" s="263"/>
      <c r="Q1423" s="263"/>
      <c r="R1423" s="263"/>
      <c r="S1423" s="263"/>
      <c r="T1423" s="264"/>
      <c r="U1423" s="15"/>
      <c r="V1423" s="15"/>
      <c r="W1423" s="15"/>
      <c r="X1423" s="15"/>
      <c r="Y1423" s="15"/>
      <c r="Z1423" s="15"/>
      <c r="AA1423" s="15"/>
      <c r="AB1423" s="15"/>
      <c r="AC1423" s="15"/>
      <c r="AD1423" s="15"/>
      <c r="AE1423" s="15"/>
      <c r="AT1423" s="265" t="s">
        <v>148</v>
      </c>
      <c r="AU1423" s="265" t="s">
        <v>91</v>
      </c>
      <c r="AV1423" s="15" t="s">
        <v>146</v>
      </c>
      <c r="AW1423" s="15" t="s">
        <v>36</v>
      </c>
      <c r="AX1423" s="15" t="s">
        <v>89</v>
      </c>
      <c r="AY1423" s="265" t="s">
        <v>139</v>
      </c>
    </row>
    <row r="1424" s="2" customFormat="1" ht="44.25" customHeight="1">
      <c r="A1424" s="40"/>
      <c r="B1424" s="41"/>
      <c r="C1424" s="220" t="s">
        <v>1775</v>
      </c>
      <c r="D1424" s="220" t="s">
        <v>141</v>
      </c>
      <c r="E1424" s="221" t="s">
        <v>895</v>
      </c>
      <c r="F1424" s="222" t="s">
        <v>896</v>
      </c>
      <c r="G1424" s="223" t="s">
        <v>299</v>
      </c>
      <c r="H1424" s="224">
        <v>36.549999999999997</v>
      </c>
      <c r="I1424" s="225"/>
      <c r="J1424" s="226">
        <f>ROUND(I1424*H1424,2)</f>
        <v>0</v>
      </c>
      <c r="K1424" s="222" t="s">
        <v>145</v>
      </c>
      <c r="L1424" s="46"/>
      <c r="M1424" s="227" t="s">
        <v>1</v>
      </c>
      <c r="N1424" s="228" t="s">
        <v>46</v>
      </c>
      <c r="O1424" s="93"/>
      <c r="P1424" s="229">
        <f>O1424*H1424</f>
        <v>0</v>
      </c>
      <c r="Q1424" s="229">
        <v>0</v>
      </c>
      <c r="R1424" s="229">
        <f>Q1424*H1424</f>
        <v>0</v>
      </c>
      <c r="S1424" s="229">
        <v>0</v>
      </c>
      <c r="T1424" s="230">
        <f>S1424*H1424</f>
        <v>0</v>
      </c>
      <c r="U1424" s="40"/>
      <c r="V1424" s="40"/>
      <c r="W1424" s="40"/>
      <c r="X1424" s="40"/>
      <c r="Y1424" s="40"/>
      <c r="Z1424" s="40"/>
      <c r="AA1424" s="40"/>
      <c r="AB1424" s="40"/>
      <c r="AC1424" s="40"/>
      <c r="AD1424" s="40"/>
      <c r="AE1424" s="40"/>
      <c r="AR1424" s="231" t="s">
        <v>146</v>
      </c>
      <c r="AT1424" s="231" t="s">
        <v>141</v>
      </c>
      <c r="AU1424" s="231" t="s">
        <v>91</v>
      </c>
      <c r="AY1424" s="19" t="s">
        <v>139</v>
      </c>
      <c r="BE1424" s="232">
        <f>IF(N1424="základní",J1424,0)</f>
        <v>0</v>
      </c>
      <c r="BF1424" s="232">
        <f>IF(N1424="snížená",J1424,0)</f>
        <v>0</v>
      </c>
      <c r="BG1424" s="232">
        <f>IF(N1424="zákl. přenesená",J1424,0)</f>
        <v>0</v>
      </c>
      <c r="BH1424" s="232">
        <f>IF(N1424="sníž. přenesená",J1424,0)</f>
        <v>0</v>
      </c>
      <c r="BI1424" s="232">
        <f>IF(N1424="nulová",J1424,0)</f>
        <v>0</v>
      </c>
      <c r="BJ1424" s="19" t="s">
        <v>89</v>
      </c>
      <c r="BK1424" s="232">
        <f>ROUND(I1424*H1424,2)</f>
        <v>0</v>
      </c>
      <c r="BL1424" s="19" t="s">
        <v>146</v>
      </c>
      <c r="BM1424" s="231" t="s">
        <v>1776</v>
      </c>
    </row>
    <row r="1425" s="13" customFormat="1">
      <c r="A1425" s="13"/>
      <c r="B1425" s="233"/>
      <c r="C1425" s="234"/>
      <c r="D1425" s="235" t="s">
        <v>148</v>
      </c>
      <c r="E1425" s="236" t="s">
        <v>1</v>
      </c>
      <c r="F1425" s="237" t="s">
        <v>289</v>
      </c>
      <c r="G1425" s="234"/>
      <c r="H1425" s="236" t="s">
        <v>1</v>
      </c>
      <c r="I1425" s="238"/>
      <c r="J1425" s="234"/>
      <c r="K1425" s="234"/>
      <c r="L1425" s="239"/>
      <c r="M1425" s="240"/>
      <c r="N1425" s="241"/>
      <c r="O1425" s="241"/>
      <c r="P1425" s="241"/>
      <c r="Q1425" s="241"/>
      <c r="R1425" s="241"/>
      <c r="S1425" s="241"/>
      <c r="T1425" s="242"/>
      <c r="U1425" s="13"/>
      <c r="V1425" s="13"/>
      <c r="W1425" s="13"/>
      <c r="X1425" s="13"/>
      <c r="Y1425" s="13"/>
      <c r="Z1425" s="13"/>
      <c r="AA1425" s="13"/>
      <c r="AB1425" s="13"/>
      <c r="AC1425" s="13"/>
      <c r="AD1425" s="13"/>
      <c r="AE1425" s="13"/>
      <c r="AT1425" s="243" t="s">
        <v>148</v>
      </c>
      <c r="AU1425" s="243" t="s">
        <v>91</v>
      </c>
      <c r="AV1425" s="13" t="s">
        <v>89</v>
      </c>
      <c r="AW1425" s="13" t="s">
        <v>36</v>
      </c>
      <c r="AX1425" s="13" t="s">
        <v>81</v>
      </c>
      <c r="AY1425" s="243" t="s">
        <v>139</v>
      </c>
    </row>
    <row r="1426" s="14" customFormat="1">
      <c r="A1426" s="14"/>
      <c r="B1426" s="244"/>
      <c r="C1426" s="245"/>
      <c r="D1426" s="235" t="s">
        <v>148</v>
      </c>
      <c r="E1426" s="246" t="s">
        <v>1</v>
      </c>
      <c r="F1426" s="247" t="s">
        <v>1777</v>
      </c>
      <c r="G1426" s="245"/>
      <c r="H1426" s="248">
        <v>36.549999999999997</v>
      </c>
      <c r="I1426" s="249"/>
      <c r="J1426" s="245"/>
      <c r="K1426" s="245"/>
      <c r="L1426" s="250"/>
      <c r="M1426" s="251"/>
      <c r="N1426" s="252"/>
      <c r="O1426" s="252"/>
      <c r="P1426" s="252"/>
      <c r="Q1426" s="252"/>
      <c r="R1426" s="252"/>
      <c r="S1426" s="252"/>
      <c r="T1426" s="253"/>
      <c r="U1426" s="14"/>
      <c r="V1426" s="14"/>
      <c r="W1426" s="14"/>
      <c r="X1426" s="14"/>
      <c r="Y1426" s="14"/>
      <c r="Z1426" s="14"/>
      <c r="AA1426" s="14"/>
      <c r="AB1426" s="14"/>
      <c r="AC1426" s="14"/>
      <c r="AD1426" s="14"/>
      <c r="AE1426" s="14"/>
      <c r="AT1426" s="254" t="s">
        <v>148</v>
      </c>
      <c r="AU1426" s="254" t="s">
        <v>91</v>
      </c>
      <c r="AV1426" s="14" t="s">
        <v>91</v>
      </c>
      <c r="AW1426" s="14" t="s">
        <v>36</v>
      </c>
      <c r="AX1426" s="14" t="s">
        <v>81</v>
      </c>
      <c r="AY1426" s="254" t="s">
        <v>139</v>
      </c>
    </row>
    <row r="1427" s="15" customFormat="1">
      <c r="A1427" s="15"/>
      <c r="B1427" s="255"/>
      <c r="C1427" s="256"/>
      <c r="D1427" s="235" t="s">
        <v>148</v>
      </c>
      <c r="E1427" s="257" t="s">
        <v>1</v>
      </c>
      <c r="F1427" s="258" t="s">
        <v>151</v>
      </c>
      <c r="G1427" s="256"/>
      <c r="H1427" s="259">
        <v>36.549999999999997</v>
      </c>
      <c r="I1427" s="260"/>
      <c r="J1427" s="256"/>
      <c r="K1427" s="256"/>
      <c r="L1427" s="261"/>
      <c r="M1427" s="262"/>
      <c r="N1427" s="263"/>
      <c r="O1427" s="263"/>
      <c r="P1427" s="263"/>
      <c r="Q1427" s="263"/>
      <c r="R1427" s="263"/>
      <c r="S1427" s="263"/>
      <c r="T1427" s="264"/>
      <c r="U1427" s="15"/>
      <c r="V1427" s="15"/>
      <c r="W1427" s="15"/>
      <c r="X1427" s="15"/>
      <c r="Y1427" s="15"/>
      <c r="Z1427" s="15"/>
      <c r="AA1427" s="15"/>
      <c r="AB1427" s="15"/>
      <c r="AC1427" s="15"/>
      <c r="AD1427" s="15"/>
      <c r="AE1427" s="15"/>
      <c r="AT1427" s="265" t="s">
        <v>148</v>
      </c>
      <c r="AU1427" s="265" t="s">
        <v>91</v>
      </c>
      <c r="AV1427" s="15" t="s">
        <v>146</v>
      </c>
      <c r="AW1427" s="15" t="s">
        <v>36</v>
      </c>
      <c r="AX1427" s="15" t="s">
        <v>89</v>
      </c>
      <c r="AY1427" s="265" t="s">
        <v>139</v>
      </c>
    </row>
    <row r="1428" s="2" customFormat="1" ht="37.8" customHeight="1">
      <c r="A1428" s="40"/>
      <c r="B1428" s="41"/>
      <c r="C1428" s="220" t="s">
        <v>1778</v>
      </c>
      <c r="D1428" s="220" t="s">
        <v>141</v>
      </c>
      <c r="E1428" s="221" t="s">
        <v>1779</v>
      </c>
      <c r="F1428" s="222" t="s">
        <v>1780</v>
      </c>
      <c r="G1428" s="223" t="s">
        <v>299</v>
      </c>
      <c r="H1428" s="224">
        <v>0.999</v>
      </c>
      <c r="I1428" s="225"/>
      <c r="J1428" s="226">
        <f>ROUND(I1428*H1428,2)</f>
        <v>0</v>
      </c>
      <c r="K1428" s="222" t="s">
        <v>145</v>
      </c>
      <c r="L1428" s="46"/>
      <c r="M1428" s="227" t="s">
        <v>1</v>
      </c>
      <c r="N1428" s="228" t="s">
        <v>46</v>
      </c>
      <c r="O1428" s="93"/>
      <c r="P1428" s="229">
        <f>O1428*H1428</f>
        <v>0</v>
      </c>
      <c r="Q1428" s="229">
        <v>0</v>
      </c>
      <c r="R1428" s="229">
        <f>Q1428*H1428</f>
        <v>0</v>
      </c>
      <c r="S1428" s="229">
        <v>0</v>
      </c>
      <c r="T1428" s="230">
        <f>S1428*H1428</f>
        <v>0</v>
      </c>
      <c r="U1428" s="40"/>
      <c r="V1428" s="40"/>
      <c r="W1428" s="40"/>
      <c r="X1428" s="40"/>
      <c r="Y1428" s="40"/>
      <c r="Z1428" s="40"/>
      <c r="AA1428" s="40"/>
      <c r="AB1428" s="40"/>
      <c r="AC1428" s="40"/>
      <c r="AD1428" s="40"/>
      <c r="AE1428" s="40"/>
      <c r="AR1428" s="231" t="s">
        <v>146</v>
      </c>
      <c r="AT1428" s="231" t="s">
        <v>141</v>
      </c>
      <c r="AU1428" s="231" t="s">
        <v>91</v>
      </c>
      <c r="AY1428" s="19" t="s">
        <v>139</v>
      </c>
      <c r="BE1428" s="232">
        <f>IF(N1428="základní",J1428,0)</f>
        <v>0</v>
      </c>
      <c r="BF1428" s="232">
        <f>IF(N1428="snížená",J1428,0)</f>
        <v>0</v>
      </c>
      <c r="BG1428" s="232">
        <f>IF(N1428="zákl. přenesená",J1428,0)</f>
        <v>0</v>
      </c>
      <c r="BH1428" s="232">
        <f>IF(N1428="sníž. přenesená",J1428,0)</f>
        <v>0</v>
      </c>
      <c r="BI1428" s="232">
        <f>IF(N1428="nulová",J1428,0)</f>
        <v>0</v>
      </c>
      <c r="BJ1428" s="19" t="s">
        <v>89</v>
      </c>
      <c r="BK1428" s="232">
        <f>ROUND(I1428*H1428,2)</f>
        <v>0</v>
      </c>
      <c r="BL1428" s="19" t="s">
        <v>146</v>
      </c>
      <c r="BM1428" s="231" t="s">
        <v>1781</v>
      </c>
    </row>
    <row r="1429" s="14" customFormat="1">
      <c r="A1429" s="14"/>
      <c r="B1429" s="244"/>
      <c r="C1429" s="245"/>
      <c r="D1429" s="235" t="s">
        <v>148</v>
      </c>
      <c r="E1429" s="246" t="s">
        <v>1</v>
      </c>
      <c r="F1429" s="247" t="s">
        <v>1782</v>
      </c>
      <c r="G1429" s="245"/>
      <c r="H1429" s="248">
        <v>0.999</v>
      </c>
      <c r="I1429" s="249"/>
      <c r="J1429" s="245"/>
      <c r="K1429" s="245"/>
      <c r="L1429" s="250"/>
      <c r="M1429" s="251"/>
      <c r="N1429" s="252"/>
      <c r="O1429" s="252"/>
      <c r="P1429" s="252"/>
      <c r="Q1429" s="252"/>
      <c r="R1429" s="252"/>
      <c r="S1429" s="252"/>
      <c r="T1429" s="253"/>
      <c r="U1429" s="14"/>
      <c r="V1429" s="14"/>
      <c r="W1429" s="14"/>
      <c r="X1429" s="14"/>
      <c r="Y1429" s="14"/>
      <c r="Z1429" s="14"/>
      <c r="AA1429" s="14"/>
      <c r="AB1429" s="14"/>
      <c r="AC1429" s="14"/>
      <c r="AD1429" s="14"/>
      <c r="AE1429" s="14"/>
      <c r="AT1429" s="254" t="s">
        <v>148</v>
      </c>
      <c r="AU1429" s="254" t="s">
        <v>91</v>
      </c>
      <c r="AV1429" s="14" t="s">
        <v>91</v>
      </c>
      <c r="AW1429" s="14" t="s">
        <v>36</v>
      </c>
      <c r="AX1429" s="14" t="s">
        <v>81</v>
      </c>
      <c r="AY1429" s="254" t="s">
        <v>139</v>
      </c>
    </row>
    <row r="1430" s="15" customFormat="1">
      <c r="A1430" s="15"/>
      <c r="B1430" s="255"/>
      <c r="C1430" s="256"/>
      <c r="D1430" s="235" t="s">
        <v>148</v>
      </c>
      <c r="E1430" s="257" t="s">
        <v>1</v>
      </c>
      <c r="F1430" s="258" t="s">
        <v>151</v>
      </c>
      <c r="G1430" s="256"/>
      <c r="H1430" s="259">
        <v>0.999</v>
      </c>
      <c r="I1430" s="260"/>
      <c r="J1430" s="256"/>
      <c r="K1430" s="256"/>
      <c r="L1430" s="261"/>
      <c r="M1430" s="262"/>
      <c r="N1430" s="263"/>
      <c r="O1430" s="263"/>
      <c r="P1430" s="263"/>
      <c r="Q1430" s="263"/>
      <c r="R1430" s="263"/>
      <c r="S1430" s="263"/>
      <c r="T1430" s="264"/>
      <c r="U1430" s="15"/>
      <c r="V1430" s="15"/>
      <c r="W1430" s="15"/>
      <c r="X1430" s="15"/>
      <c r="Y1430" s="15"/>
      <c r="Z1430" s="15"/>
      <c r="AA1430" s="15"/>
      <c r="AB1430" s="15"/>
      <c r="AC1430" s="15"/>
      <c r="AD1430" s="15"/>
      <c r="AE1430" s="15"/>
      <c r="AT1430" s="265" t="s">
        <v>148</v>
      </c>
      <c r="AU1430" s="265" t="s">
        <v>91</v>
      </c>
      <c r="AV1430" s="15" t="s">
        <v>146</v>
      </c>
      <c r="AW1430" s="15" t="s">
        <v>36</v>
      </c>
      <c r="AX1430" s="15" t="s">
        <v>89</v>
      </c>
      <c r="AY1430" s="265" t="s">
        <v>139</v>
      </c>
    </row>
    <row r="1431" s="2" customFormat="1" ht="44.25" customHeight="1">
      <c r="A1431" s="40"/>
      <c r="B1431" s="41"/>
      <c r="C1431" s="220" t="s">
        <v>1783</v>
      </c>
      <c r="D1431" s="220" t="s">
        <v>141</v>
      </c>
      <c r="E1431" s="221" t="s">
        <v>1784</v>
      </c>
      <c r="F1431" s="222" t="s">
        <v>1785</v>
      </c>
      <c r="G1431" s="223" t="s">
        <v>299</v>
      </c>
      <c r="H1431" s="224">
        <v>0.46300000000000002</v>
      </c>
      <c r="I1431" s="225"/>
      <c r="J1431" s="226">
        <f>ROUND(I1431*H1431,2)</f>
        <v>0</v>
      </c>
      <c r="K1431" s="222" t="s">
        <v>145</v>
      </c>
      <c r="L1431" s="46"/>
      <c r="M1431" s="227" t="s">
        <v>1</v>
      </c>
      <c r="N1431" s="228" t="s">
        <v>46</v>
      </c>
      <c r="O1431" s="93"/>
      <c r="P1431" s="229">
        <f>O1431*H1431</f>
        <v>0</v>
      </c>
      <c r="Q1431" s="229">
        <v>0</v>
      </c>
      <c r="R1431" s="229">
        <f>Q1431*H1431</f>
        <v>0</v>
      </c>
      <c r="S1431" s="229">
        <v>0</v>
      </c>
      <c r="T1431" s="230">
        <f>S1431*H1431</f>
        <v>0</v>
      </c>
      <c r="U1431" s="40"/>
      <c r="V1431" s="40"/>
      <c r="W1431" s="40"/>
      <c r="X1431" s="40"/>
      <c r="Y1431" s="40"/>
      <c r="Z1431" s="40"/>
      <c r="AA1431" s="40"/>
      <c r="AB1431" s="40"/>
      <c r="AC1431" s="40"/>
      <c r="AD1431" s="40"/>
      <c r="AE1431" s="40"/>
      <c r="AR1431" s="231" t="s">
        <v>146</v>
      </c>
      <c r="AT1431" s="231" t="s">
        <v>141</v>
      </c>
      <c r="AU1431" s="231" t="s">
        <v>91</v>
      </c>
      <c r="AY1431" s="19" t="s">
        <v>139</v>
      </c>
      <c r="BE1431" s="232">
        <f>IF(N1431="základní",J1431,0)</f>
        <v>0</v>
      </c>
      <c r="BF1431" s="232">
        <f>IF(N1431="snížená",J1431,0)</f>
        <v>0</v>
      </c>
      <c r="BG1431" s="232">
        <f>IF(N1431="zákl. přenesená",J1431,0)</f>
        <v>0</v>
      </c>
      <c r="BH1431" s="232">
        <f>IF(N1431="sníž. přenesená",J1431,0)</f>
        <v>0</v>
      </c>
      <c r="BI1431" s="232">
        <f>IF(N1431="nulová",J1431,0)</f>
        <v>0</v>
      </c>
      <c r="BJ1431" s="19" t="s">
        <v>89</v>
      </c>
      <c r="BK1431" s="232">
        <f>ROUND(I1431*H1431,2)</f>
        <v>0</v>
      </c>
      <c r="BL1431" s="19" t="s">
        <v>146</v>
      </c>
      <c r="BM1431" s="231" t="s">
        <v>1786</v>
      </c>
    </row>
    <row r="1432" s="14" customFormat="1">
      <c r="A1432" s="14"/>
      <c r="B1432" s="244"/>
      <c r="C1432" s="245"/>
      <c r="D1432" s="235" t="s">
        <v>148</v>
      </c>
      <c r="E1432" s="246" t="s">
        <v>1</v>
      </c>
      <c r="F1432" s="247" t="s">
        <v>1787</v>
      </c>
      <c r="G1432" s="245"/>
      <c r="H1432" s="248">
        <v>0.46300000000000002</v>
      </c>
      <c r="I1432" s="249"/>
      <c r="J1432" s="245"/>
      <c r="K1432" s="245"/>
      <c r="L1432" s="250"/>
      <c r="M1432" s="251"/>
      <c r="N1432" s="252"/>
      <c r="O1432" s="252"/>
      <c r="P1432" s="252"/>
      <c r="Q1432" s="252"/>
      <c r="R1432" s="252"/>
      <c r="S1432" s="252"/>
      <c r="T1432" s="253"/>
      <c r="U1432" s="14"/>
      <c r="V1432" s="14"/>
      <c r="W1432" s="14"/>
      <c r="X1432" s="14"/>
      <c r="Y1432" s="14"/>
      <c r="Z1432" s="14"/>
      <c r="AA1432" s="14"/>
      <c r="AB1432" s="14"/>
      <c r="AC1432" s="14"/>
      <c r="AD1432" s="14"/>
      <c r="AE1432" s="14"/>
      <c r="AT1432" s="254" t="s">
        <v>148</v>
      </c>
      <c r="AU1432" s="254" t="s">
        <v>91</v>
      </c>
      <c r="AV1432" s="14" t="s">
        <v>91</v>
      </c>
      <c r="AW1432" s="14" t="s">
        <v>36</v>
      </c>
      <c r="AX1432" s="14" t="s">
        <v>81</v>
      </c>
      <c r="AY1432" s="254" t="s">
        <v>139</v>
      </c>
    </row>
    <row r="1433" s="15" customFormat="1">
      <c r="A1433" s="15"/>
      <c r="B1433" s="255"/>
      <c r="C1433" s="256"/>
      <c r="D1433" s="235" t="s">
        <v>148</v>
      </c>
      <c r="E1433" s="257" t="s">
        <v>1</v>
      </c>
      <c r="F1433" s="258" t="s">
        <v>151</v>
      </c>
      <c r="G1433" s="256"/>
      <c r="H1433" s="259">
        <v>0.46300000000000002</v>
      </c>
      <c r="I1433" s="260"/>
      <c r="J1433" s="256"/>
      <c r="K1433" s="256"/>
      <c r="L1433" s="261"/>
      <c r="M1433" s="262"/>
      <c r="N1433" s="263"/>
      <c r="O1433" s="263"/>
      <c r="P1433" s="263"/>
      <c r="Q1433" s="263"/>
      <c r="R1433" s="263"/>
      <c r="S1433" s="263"/>
      <c r="T1433" s="264"/>
      <c r="U1433" s="15"/>
      <c r="V1433" s="15"/>
      <c r="W1433" s="15"/>
      <c r="X1433" s="15"/>
      <c r="Y1433" s="15"/>
      <c r="Z1433" s="15"/>
      <c r="AA1433" s="15"/>
      <c r="AB1433" s="15"/>
      <c r="AC1433" s="15"/>
      <c r="AD1433" s="15"/>
      <c r="AE1433" s="15"/>
      <c r="AT1433" s="265" t="s">
        <v>148</v>
      </c>
      <c r="AU1433" s="265" t="s">
        <v>91</v>
      </c>
      <c r="AV1433" s="15" t="s">
        <v>146</v>
      </c>
      <c r="AW1433" s="15" t="s">
        <v>36</v>
      </c>
      <c r="AX1433" s="15" t="s">
        <v>89</v>
      </c>
      <c r="AY1433" s="265" t="s">
        <v>139</v>
      </c>
    </row>
    <row r="1434" s="12" customFormat="1" ht="20.88" customHeight="1">
      <c r="A1434" s="12"/>
      <c r="B1434" s="204"/>
      <c r="C1434" s="205"/>
      <c r="D1434" s="206" t="s">
        <v>80</v>
      </c>
      <c r="E1434" s="218" t="s">
        <v>740</v>
      </c>
      <c r="F1434" s="218" t="s">
        <v>917</v>
      </c>
      <c r="G1434" s="205"/>
      <c r="H1434" s="205"/>
      <c r="I1434" s="208"/>
      <c r="J1434" s="219">
        <f>BK1434</f>
        <v>0</v>
      </c>
      <c r="K1434" s="205"/>
      <c r="L1434" s="210"/>
      <c r="M1434" s="211"/>
      <c r="N1434" s="212"/>
      <c r="O1434" s="212"/>
      <c r="P1434" s="213">
        <f>SUM(P1435:P1463)</f>
        <v>0</v>
      </c>
      <c r="Q1434" s="212"/>
      <c r="R1434" s="213">
        <f>SUM(R1435:R1463)</f>
        <v>0</v>
      </c>
      <c r="S1434" s="212"/>
      <c r="T1434" s="214">
        <f>SUM(T1435:T1463)</f>
        <v>0.60050000000000003</v>
      </c>
      <c r="U1434" s="12"/>
      <c r="V1434" s="12"/>
      <c r="W1434" s="12"/>
      <c r="X1434" s="12"/>
      <c r="Y1434" s="12"/>
      <c r="Z1434" s="12"/>
      <c r="AA1434" s="12"/>
      <c r="AB1434" s="12"/>
      <c r="AC1434" s="12"/>
      <c r="AD1434" s="12"/>
      <c r="AE1434" s="12"/>
      <c r="AR1434" s="215" t="s">
        <v>89</v>
      </c>
      <c r="AT1434" s="216" t="s">
        <v>80</v>
      </c>
      <c r="AU1434" s="216" t="s">
        <v>91</v>
      </c>
      <c r="AY1434" s="215" t="s">
        <v>139</v>
      </c>
      <c r="BK1434" s="217">
        <f>SUM(BK1435:BK1463)</f>
        <v>0</v>
      </c>
    </row>
    <row r="1435" s="2" customFormat="1" ht="21.75" customHeight="1">
      <c r="A1435" s="40"/>
      <c r="B1435" s="41"/>
      <c r="C1435" s="220" t="s">
        <v>1788</v>
      </c>
      <c r="D1435" s="220" t="s">
        <v>141</v>
      </c>
      <c r="E1435" s="221" t="s">
        <v>919</v>
      </c>
      <c r="F1435" s="222" t="s">
        <v>920</v>
      </c>
      <c r="G1435" s="223" t="s">
        <v>160</v>
      </c>
      <c r="H1435" s="224">
        <v>1</v>
      </c>
      <c r="I1435" s="225"/>
      <c r="J1435" s="226">
        <f>ROUND(I1435*H1435,2)</f>
        <v>0</v>
      </c>
      <c r="K1435" s="222" t="s">
        <v>145</v>
      </c>
      <c r="L1435" s="46"/>
      <c r="M1435" s="227" t="s">
        <v>1</v>
      </c>
      <c r="N1435" s="228" t="s">
        <v>46</v>
      </c>
      <c r="O1435" s="93"/>
      <c r="P1435" s="229">
        <f>O1435*H1435</f>
        <v>0</v>
      </c>
      <c r="Q1435" s="229">
        <v>0</v>
      </c>
      <c r="R1435" s="229">
        <f>Q1435*H1435</f>
        <v>0</v>
      </c>
      <c r="S1435" s="229">
        <v>0.043999999999999997</v>
      </c>
      <c r="T1435" s="230">
        <f>S1435*H1435</f>
        <v>0.043999999999999997</v>
      </c>
      <c r="U1435" s="40"/>
      <c r="V1435" s="40"/>
      <c r="W1435" s="40"/>
      <c r="X1435" s="40"/>
      <c r="Y1435" s="40"/>
      <c r="Z1435" s="40"/>
      <c r="AA1435" s="40"/>
      <c r="AB1435" s="40"/>
      <c r="AC1435" s="40"/>
      <c r="AD1435" s="40"/>
      <c r="AE1435" s="40"/>
      <c r="AR1435" s="231" t="s">
        <v>146</v>
      </c>
      <c r="AT1435" s="231" t="s">
        <v>141</v>
      </c>
      <c r="AU1435" s="231" t="s">
        <v>157</v>
      </c>
      <c r="AY1435" s="19" t="s">
        <v>139</v>
      </c>
      <c r="BE1435" s="232">
        <f>IF(N1435="základní",J1435,0)</f>
        <v>0</v>
      </c>
      <c r="BF1435" s="232">
        <f>IF(N1435="snížená",J1435,0)</f>
        <v>0</v>
      </c>
      <c r="BG1435" s="232">
        <f>IF(N1435="zákl. přenesená",J1435,0)</f>
        <v>0</v>
      </c>
      <c r="BH1435" s="232">
        <f>IF(N1435="sníž. přenesená",J1435,0)</f>
        <v>0</v>
      </c>
      <c r="BI1435" s="232">
        <f>IF(N1435="nulová",J1435,0)</f>
        <v>0</v>
      </c>
      <c r="BJ1435" s="19" t="s">
        <v>89</v>
      </c>
      <c r="BK1435" s="232">
        <f>ROUND(I1435*H1435,2)</f>
        <v>0</v>
      </c>
      <c r="BL1435" s="19" t="s">
        <v>146</v>
      </c>
      <c r="BM1435" s="231" t="s">
        <v>1789</v>
      </c>
    </row>
    <row r="1436" s="13" customFormat="1">
      <c r="A1436" s="13"/>
      <c r="B1436" s="233"/>
      <c r="C1436" s="234"/>
      <c r="D1436" s="235" t="s">
        <v>148</v>
      </c>
      <c r="E1436" s="236" t="s">
        <v>1</v>
      </c>
      <c r="F1436" s="237" t="s">
        <v>922</v>
      </c>
      <c r="G1436" s="234"/>
      <c r="H1436" s="236" t="s">
        <v>1</v>
      </c>
      <c r="I1436" s="238"/>
      <c r="J1436" s="234"/>
      <c r="K1436" s="234"/>
      <c r="L1436" s="239"/>
      <c r="M1436" s="240"/>
      <c r="N1436" s="241"/>
      <c r="O1436" s="241"/>
      <c r="P1436" s="241"/>
      <c r="Q1436" s="241"/>
      <c r="R1436" s="241"/>
      <c r="S1436" s="241"/>
      <c r="T1436" s="242"/>
      <c r="U1436" s="13"/>
      <c r="V1436" s="13"/>
      <c r="W1436" s="13"/>
      <c r="X1436" s="13"/>
      <c r="Y1436" s="13"/>
      <c r="Z1436" s="13"/>
      <c r="AA1436" s="13"/>
      <c r="AB1436" s="13"/>
      <c r="AC1436" s="13"/>
      <c r="AD1436" s="13"/>
      <c r="AE1436" s="13"/>
      <c r="AT1436" s="243" t="s">
        <v>148</v>
      </c>
      <c r="AU1436" s="243" t="s">
        <v>157</v>
      </c>
      <c r="AV1436" s="13" t="s">
        <v>89</v>
      </c>
      <c r="AW1436" s="13" t="s">
        <v>36</v>
      </c>
      <c r="AX1436" s="13" t="s">
        <v>81</v>
      </c>
      <c r="AY1436" s="243" t="s">
        <v>139</v>
      </c>
    </row>
    <row r="1437" s="14" customFormat="1">
      <c r="A1437" s="14"/>
      <c r="B1437" s="244"/>
      <c r="C1437" s="245"/>
      <c r="D1437" s="235" t="s">
        <v>148</v>
      </c>
      <c r="E1437" s="246" t="s">
        <v>1</v>
      </c>
      <c r="F1437" s="247" t="s">
        <v>1790</v>
      </c>
      <c r="G1437" s="245"/>
      <c r="H1437" s="248">
        <v>1</v>
      </c>
      <c r="I1437" s="249"/>
      <c r="J1437" s="245"/>
      <c r="K1437" s="245"/>
      <c r="L1437" s="250"/>
      <c r="M1437" s="251"/>
      <c r="N1437" s="252"/>
      <c r="O1437" s="252"/>
      <c r="P1437" s="252"/>
      <c r="Q1437" s="252"/>
      <c r="R1437" s="252"/>
      <c r="S1437" s="252"/>
      <c r="T1437" s="253"/>
      <c r="U1437" s="14"/>
      <c r="V1437" s="14"/>
      <c r="W1437" s="14"/>
      <c r="X1437" s="14"/>
      <c r="Y1437" s="14"/>
      <c r="Z1437" s="14"/>
      <c r="AA1437" s="14"/>
      <c r="AB1437" s="14"/>
      <c r="AC1437" s="14"/>
      <c r="AD1437" s="14"/>
      <c r="AE1437" s="14"/>
      <c r="AT1437" s="254" t="s">
        <v>148</v>
      </c>
      <c r="AU1437" s="254" t="s">
        <v>157</v>
      </c>
      <c r="AV1437" s="14" t="s">
        <v>91</v>
      </c>
      <c r="AW1437" s="14" t="s">
        <v>36</v>
      </c>
      <c r="AX1437" s="14" t="s">
        <v>81</v>
      </c>
      <c r="AY1437" s="254" t="s">
        <v>139</v>
      </c>
    </row>
    <row r="1438" s="15" customFormat="1">
      <c r="A1438" s="15"/>
      <c r="B1438" s="255"/>
      <c r="C1438" s="256"/>
      <c r="D1438" s="235" t="s">
        <v>148</v>
      </c>
      <c r="E1438" s="257" t="s">
        <v>1</v>
      </c>
      <c r="F1438" s="258" t="s">
        <v>151</v>
      </c>
      <c r="G1438" s="256"/>
      <c r="H1438" s="259">
        <v>1</v>
      </c>
      <c r="I1438" s="260"/>
      <c r="J1438" s="256"/>
      <c r="K1438" s="256"/>
      <c r="L1438" s="261"/>
      <c r="M1438" s="262"/>
      <c r="N1438" s="263"/>
      <c r="O1438" s="263"/>
      <c r="P1438" s="263"/>
      <c r="Q1438" s="263"/>
      <c r="R1438" s="263"/>
      <c r="S1438" s="263"/>
      <c r="T1438" s="264"/>
      <c r="U1438" s="15"/>
      <c r="V1438" s="15"/>
      <c r="W1438" s="15"/>
      <c r="X1438" s="15"/>
      <c r="Y1438" s="15"/>
      <c r="Z1438" s="15"/>
      <c r="AA1438" s="15"/>
      <c r="AB1438" s="15"/>
      <c r="AC1438" s="15"/>
      <c r="AD1438" s="15"/>
      <c r="AE1438" s="15"/>
      <c r="AT1438" s="265" t="s">
        <v>148</v>
      </c>
      <c r="AU1438" s="265" t="s">
        <v>157</v>
      </c>
      <c r="AV1438" s="15" t="s">
        <v>146</v>
      </c>
      <c r="AW1438" s="15" t="s">
        <v>36</v>
      </c>
      <c r="AX1438" s="15" t="s">
        <v>89</v>
      </c>
      <c r="AY1438" s="265" t="s">
        <v>139</v>
      </c>
    </row>
    <row r="1439" s="2" customFormat="1" ht="24.15" customHeight="1">
      <c r="A1439" s="40"/>
      <c r="B1439" s="41"/>
      <c r="C1439" s="220" t="s">
        <v>1791</v>
      </c>
      <c r="D1439" s="220" t="s">
        <v>141</v>
      </c>
      <c r="E1439" s="221" t="s">
        <v>925</v>
      </c>
      <c r="F1439" s="222" t="s">
        <v>926</v>
      </c>
      <c r="G1439" s="223" t="s">
        <v>160</v>
      </c>
      <c r="H1439" s="224">
        <v>3</v>
      </c>
      <c r="I1439" s="225"/>
      <c r="J1439" s="226">
        <f>ROUND(I1439*H1439,2)</f>
        <v>0</v>
      </c>
      <c r="K1439" s="222" t="s">
        <v>145</v>
      </c>
      <c r="L1439" s="46"/>
      <c r="M1439" s="227" t="s">
        <v>1</v>
      </c>
      <c r="N1439" s="228" t="s">
        <v>46</v>
      </c>
      <c r="O1439" s="93"/>
      <c r="P1439" s="229">
        <f>O1439*H1439</f>
        <v>0</v>
      </c>
      <c r="Q1439" s="229">
        <v>0</v>
      </c>
      <c r="R1439" s="229">
        <f>Q1439*H1439</f>
        <v>0</v>
      </c>
      <c r="S1439" s="229">
        <v>0.097000000000000003</v>
      </c>
      <c r="T1439" s="230">
        <f>S1439*H1439</f>
        <v>0.29100000000000004</v>
      </c>
      <c r="U1439" s="40"/>
      <c r="V1439" s="40"/>
      <c r="W1439" s="40"/>
      <c r="X1439" s="40"/>
      <c r="Y1439" s="40"/>
      <c r="Z1439" s="40"/>
      <c r="AA1439" s="40"/>
      <c r="AB1439" s="40"/>
      <c r="AC1439" s="40"/>
      <c r="AD1439" s="40"/>
      <c r="AE1439" s="40"/>
      <c r="AR1439" s="231" t="s">
        <v>146</v>
      </c>
      <c r="AT1439" s="231" t="s">
        <v>141</v>
      </c>
      <c r="AU1439" s="231" t="s">
        <v>157</v>
      </c>
      <c r="AY1439" s="19" t="s">
        <v>139</v>
      </c>
      <c r="BE1439" s="232">
        <f>IF(N1439="základní",J1439,0)</f>
        <v>0</v>
      </c>
      <c r="BF1439" s="232">
        <f>IF(N1439="snížená",J1439,0)</f>
        <v>0</v>
      </c>
      <c r="BG1439" s="232">
        <f>IF(N1439="zákl. přenesená",J1439,0)</f>
        <v>0</v>
      </c>
      <c r="BH1439" s="232">
        <f>IF(N1439="sníž. přenesená",J1439,0)</f>
        <v>0</v>
      </c>
      <c r="BI1439" s="232">
        <f>IF(N1439="nulová",J1439,0)</f>
        <v>0</v>
      </c>
      <c r="BJ1439" s="19" t="s">
        <v>89</v>
      </c>
      <c r="BK1439" s="232">
        <f>ROUND(I1439*H1439,2)</f>
        <v>0</v>
      </c>
      <c r="BL1439" s="19" t="s">
        <v>146</v>
      </c>
      <c r="BM1439" s="231" t="s">
        <v>1792</v>
      </c>
    </row>
    <row r="1440" s="13" customFormat="1">
      <c r="A1440" s="13"/>
      <c r="B1440" s="233"/>
      <c r="C1440" s="234"/>
      <c r="D1440" s="235" t="s">
        <v>148</v>
      </c>
      <c r="E1440" s="236" t="s">
        <v>1</v>
      </c>
      <c r="F1440" s="237" t="s">
        <v>922</v>
      </c>
      <c r="G1440" s="234"/>
      <c r="H1440" s="236" t="s">
        <v>1</v>
      </c>
      <c r="I1440" s="238"/>
      <c r="J1440" s="234"/>
      <c r="K1440" s="234"/>
      <c r="L1440" s="239"/>
      <c r="M1440" s="240"/>
      <c r="N1440" s="241"/>
      <c r="O1440" s="241"/>
      <c r="P1440" s="241"/>
      <c r="Q1440" s="241"/>
      <c r="R1440" s="241"/>
      <c r="S1440" s="241"/>
      <c r="T1440" s="242"/>
      <c r="U1440" s="13"/>
      <c r="V1440" s="13"/>
      <c r="W1440" s="13"/>
      <c r="X1440" s="13"/>
      <c r="Y1440" s="13"/>
      <c r="Z1440" s="13"/>
      <c r="AA1440" s="13"/>
      <c r="AB1440" s="13"/>
      <c r="AC1440" s="13"/>
      <c r="AD1440" s="13"/>
      <c r="AE1440" s="13"/>
      <c r="AT1440" s="243" t="s">
        <v>148</v>
      </c>
      <c r="AU1440" s="243" t="s">
        <v>157</v>
      </c>
      <c r="AV1440" s="13" t="s">
        <v>89</v>
      </c>
      <c r="AW1440" s="13" t="s">
        <v>36</v>
      </c>
      <c r="AX1440" s="13" t="s">
        <v>81</v>
      </c>
      <c r="AY1440" s="243" t="s">
        <v>139</v>
      </c>
    </row>
    <row r="1441" s="14" customFormat="1">
      <c r="A1441" s="14"/>
      <c r="B1441" s="244"/>
      <c r="C1441" s="245"/>
      <c r="D1441" s="235" t="s">
        <v>148</v>
      </c>
      <c r="E1441" s="246" t="s">
        <v>1</v>
      </c>
      <c r="F1441" s="247" t="s">
        <v>1793</v>
      </c>
      <c r="G1441" s="245"/>
      <c r="H1441" s="248">
        <v>3</v>
      </c>
      <c r="I1441" s="249"/>
      <c r="J1441" s="245"/>
      <c r="K1441" s="245"/>
      <c r="L1441" s="250"/>
      <c r="M1441" s="251"/>
      <c r="N1441" s="252"/>
      <c r="O1441" s="252"/>
      <c r="P1441" s="252"/>
      <c r="Q1441" s="252"/>
      <c r="R1441" s="252"/>
      <c r="S1441" s="252"/>
      <c r="T1441" s="253"/>
      <c r="U1441" s="14"/>
      <c r="V1441" s="14"/>
      <c r="W1441" s="14"/>
      <c r="X1441" s="14"/>
      <c r="Y1441" s="14"/>
      <c r="Z1441" s="14"/>
      <c r="AA1441" s="14"/>
      <c r="AB1441" s="14"/>
      <c r="AC1441" s="14"/>
      <c r="AD1441" s="14"/>
      <c r="AE1441" s="14"/>
      <c r="AT1441" s="254" t="s">
        <v>148</v>
      </c>
      <c r="AU1441" s="254" t="s">
        <v>157</v>
      </c>
      <c r="AV1441" s="14" t="s">
        <v>91</v>
      </c>
      <c r="AW1441" s="14" t="s">
        <v>36</v>
      </c>
      <c r="AX1441" s="14" t="s">
        <v>81</v>
      </c>
      <c r="AY1441" s="254" t="s">
        <v>139</v>
      </c>
    </row>
    <row r="1442" s="15" customFormat="1">
      <c r="A1442" s="15"/>
      <c r="B1442" s="255"/>
      <c r="C1442" s="256"/>
      <c r="D1442" s="235" t="s">
        <v>148</v>
      </c>
      <c r="E1442" s="257" t="s">
        <v>1</v>
      </c>
      <c r="F1442" s="258" t="s">
        <v>151</v>
      </c>
      <c r="G1442" s="256"/>
      <c r="H1442" s="259">
        <v>3</v>
      </c>
      <c r="I1442" s="260"/>
      <c r="J1442" s="256"/>
      <c r="K1442" s="256"/>
      <c r="L1442" s="261"/>
      <c r="M1442" s="262"/>
      <c r="N1442" s="263"/>
      <c r="O1442" s="263"/>
      <c r="P1442" s="263"/>
      <c r="Q1442" s="263"/>
      <c r="R1442" s="263"/>
      <c r="S1442" s="263"/>
      <c r="T1442" s="264"/>
      <c r="U1442" s="15"/>
      <c r="V1442" s="15"/>
      <c r="W1442" s="15"/>
      <c r="X1442" s="15"/>
      <c r="Y1442" s="15"/>
      <c r="Z1442" s="15"/>
      <c r="AA1442" s="15"/>
      <c r="AB1442" s="15"/>
      <c r="AC1442" s="15"/>
      <c r="AD1442" s="15"/>
      <c r="AE1442" s="15"/>
      <c r="AT1442" s="265" t="s">
        <v>148</v>
      </c>
      <c r="AU1442" s="265" t="s">
        <v>157</v>
      </c>
      <c r="AV1442" s="15" t="s">
        <v>146</v>
      </c>
      <c r="AW1442" s="15" t="s">
        <v>36</v>
      </c>
      <c r="AX1442" s="15" t="s">
        <v>89</v>
      </c>
      <c r="AY1442" s="265" t="s">
        <v>139</v>
      </c>
    </row>
    <row r="1443" s="2" customFormat="1" ht="33" customHeight="1">
      <c r="A1443" s="40"/>
      <c r="B1443" s="41"/>
      <c r="C1443" s="220" t="s">
        <v>1794</v>
      </c>
      <c r="D1443" s="220" t="s">
        <v>141</v>
      </c>
      <c r="E1443" s="221" t="s">
        <v>1795</v>
      </c>
      <c r="F1443" s="222" t="s">
        <v>1796</v>
      </c>
      <c r="G1443" s="223" t="s">
        <v>160</v>
      </c>
      <c r="H1443" s="224">
        <v>59</v>
      </c>
      <c r="I1443" s="225"/>
      <c r="J1443" s="226">
        <f>ROUND(I1443*H1443,2)</f>
        <v>0</v>
      </c>
      <c r="K1443" s="222" t="s">
        <v>1</v>
      </c>
      <c r="L1443" s="46"/>
      <c r="M1443" s="227" t="s">
        <v>1</v>
      </c>
      <c r="N1443" s="228" t="s">
        <v>46</v>
      </c>
      <c r="O1443" s="93"/>
      <c r="P1443" s="229">
        <f>O1443*H1443</f>
        <v>0</v>
      </c>
      <c r="Q1443" s="229">
        <v>0</v>
      </c>
      <c r="R1443" s="229">
        <f>Q1443*H1443</f>
        <v>0</v>
      </c>
      <c r="S1443" s="229">
        <v>0.0044999999999999997</v>
      </c>
      <c r="T1443" s="230">
        <f>S1443*H1443</f>
        <v>0.26549999999999996</v>
      </c>
      <c r="U1443" s="40"/>
      <c r="V1443" s="40"/>
      <c r="W1443" s="40"/>
      <c r="X1443" s="40"/>
      <c r="Y1443" s="40"/>
      <c r="Z1443" s="40"/>
      <c r="AA1443" s="40"/>
      <c r="AB1443" s="40"/>
      <c r="AC1443" s="40"/>
      <c r="AD1443" s="40"/>
      <c r="AE1443" s="40"/>
      <c r="AR1443" s="231" t="s">
        <v>146</v>
      </c>
      <c r="AT1443" s="231" t="s">
        <v>141</v>
      </c>
      <c r="AU1443" s="231" t="s">
        <v>157</v>
      </c>
      <c r="AY1443" s="19" t="s">
        <v>139</v>
      </c>
      <c r="BE1443" s="232">
        <f>IF(N1443="základní",J1443,0)</f>
        <v>0</v>
      </c>
      <c r="BF1443" s="232">
        <f>IF(N1443="snížená",J1443,0)</f>
        <v>0</v>
      </c>
      <c r="BG1443" s="232">
        <f>IF(N1443="zákl. přenesená",J1443,0)</f>
        <v>0</v>
      </c>
      <c r="BH1443" s="232">
        <f>IF(N1443="sníž. přenesená",J1443,0)</f>
        <v>0</v>
      </c>
      <c r="BI1443" s="232">
        <f>IF(N1443="nulová",J1443,0)</f>
        <v>0</v>
      </c>
      <c r="BJ1443" s="19" t="s">
        <v>89</v>
      </c>
      <c r="BK1443" s="232">
        <f>ROUND(I1443*H1443,2)</f>
        <v>0</v>
      </c>
      <c r="BL1443" s="19" t="s">
        <v>146</v>
      </c>
      <c r="BM1443" s="231" t="s">
        <v>1797</v>
      </c>
    </row>
    <row r="1444" s="2" customFormat="1">
      <c r="A1444" s="40"/>
      <c r="B1444" s="41"/>
      <c r="C1444" s="42"/>
      <c r="D1444" s="235" t="s">
        <v>306</v>
      </c>
      <c r="E1444" s="42"/>
      <c r="F1444" s="277" t="s">
        <v>1798</v>
      </c>
      <c r="G1444" s="42"/>
      <c r="H1444" s="42"/>
      <c r="I1444" s="278"/>
      <c r="J1444" s="42"/>
      <c r="K1444" s="42"/>
      <c r="L1444" s="46"/>
      <c r="M1444" s="279"/>
      <c r="N1444" s="280"/>
      <c r="O1444" s="93"/>
      <c r="P1444" s="93"/>
      <c r="Q1444" s="93"/>
      <c r="R1444" s="93"/>
      <c r="S1444" s="93"/>
      <c r="T1444" s="94"/>
      <c r="U1444" s="40"/>
      <c r="V1444" s="40"/>
      <c r="W1444" s="40"/>
      <c r="X1444" s="40"/>
      <c r="Y1444" s="40"/>
      <c r="Z1444" s="40"/>
      <c r="AA1444" s="40"/>
      <c r="AB1444" s="40"/>
      <c r="AC1444" s="40"/>
      <c r="AD1444" s="40"/>
      <c r="AE1444" s="40"/>
      <c r="AT1444" s="19" t="s">
        <v>306</v>
      </c>
      <c r="AU1444" s="19" t="s">
        <v>157</v>
      </c>
    </row>
    <row r="1445" s="14" customFormat="1">
      <c r="A1445" s="14"/>
      <c r="B1445" s="244"/>
      <c r="C1445" s="245"/>
      <c r="D1445" s="235" t="s">
        <v>148</v>
      </c>
      <c r="E1445" s="246" t="s">
        <v>1</v>
      </c>
      <c r="F1445" s="247" t="s">
        <v>1799</v>
      </c>
      <c r="G1445" s="245"/>
      <c r="H1445" s="248">
        <v>59</v>
      </c>
      <c r="I1445" s="249"/>
      <c r="J1445" s="245"/>
      <c r="K1445" s="245"/>
      <c r="L1445" s="250"/>
      <c r="M1445" s="251"/>
      <c r="N1445" s="252"/>
      <c r="O1445" s="252"/>
      <c r="P1445" s="252"/>
      <c r="Q1445" s="252"/>
      <c r="R1445" s="252"/>
      <c r="S1445" s="252"/>
      <c r="T1445" s="253"/>
      <c r="U1445" s="14"/>
      <c r="V1445" s="14"/>
      <c r="W1445" s="14"/>
      <c r="X1445" s="14"/>
      <c r="Y1445" s="14"/>
      <c r="Z1445" s="14"/>
      <c r="AA1445" s="14"/>
      <c r="AB1445" s="14"/>
      <c r="AC1445" s="14"/>
      <c r="AD1445" s="14"/>
      <c r="AE1445" s="14"/>
      <c r="AT1445" s="254" t="s">
        <v>148</v>
      </c>
      <c r="AU1445" s="254" t="s">
        <v>157</v>
      </c>
      <c r="AV1445" s="14" t="s">
        <v>91</v>
      </c>
      <c r="AW1445" s="14" t="s">
        <v>36</v>
      </c>
      <c r="AX1445" s="14" t="s">
        <v>81</v>
      </c>
      <c r="AY1445" s="254" t="s">
        <v>139</v>
      </c>
    </row>
    <row r="1446" s="15" customFormat="1">
      <c r="A1446" s="15"/>
      <c r="B1446" s="255"/>
      <c r="C1446" s="256"/>
      <c r="D1446" s="235" t="s">
        <v>148</v>
      </c>
      <c r="E1446" s="257" t="s">
        <v>1</v>
      </c>
      <c r="F1446" s="258" t="s">
        <v>151</v>
      </c>
      <c r="G1446" s="256"/>
      <c r="H1446" s="259">
        <v>59</v>
      </c>
      <c r="I1446" s="260"/>
      <c r="J1446" s="256"/>
      <c r="K1446" s="256"/>
      <c r="L1446" s="261"/>
      <c r="M1446" s="262"/>
      <c r="N1446" s="263"/>
      <c r="O1446" s="263"/>
      <c r="P1446" s="263"/>
      <c r="Q1446" s="263"/>
      <c r="R1446" s="263"/>
      <c r="S1446" s="263"/>
      <c r="T1446" s="264"/>
      <c r="U1446" s="15"/>
      <c r="V1446" s="15"/>
      <c r="W1446" s="15"/>
      <c r="X1446" s="15"/>
      <c r="Y1446" s="15"/>
      <c r="Z1446" s="15"/>
      <c r="AA1446" s="15"/>
      <c r="AB1446" s="15"/>
      <c r="AC1446" s="15"/>
      <c r="AD1446" s="15"/>
      <c r="AE1446" s="15"/>
      <c r="AT1446" s="265" t="s">
        <v>148</v>
      </c>
      <c r="AU1446" s="265" t="s">
        <v>157</v>
      </c>
      <c r="AV1446" s="15" t="s">
        <v>146</v>
      </c>
      <c r="AW1446" s="15" t="s">
        <v>36</v>
      </c>
      <c r="AX1446" s="15" t="s">
        <v>89</v>
      </c>
      <c r="AY1446" s="265" t="s">
        <v>139</v>
      </c>
    </row>
    <row r="1447" s="2" customFormat="1" ht="24.15" customHeight="1">
      <c r="A1447" s="40"/>
      <c r="B1447" s="41"/>
      <c r="C1447" s="220" t="s">
        <v>1800</v>
      </c>
      <c r="D1447" s="220" t="s">
        <v>141</v>
      </c>
      <c r="E1447" s="221" t="s">
        <v>930</v>
      </c>
      <c r="F1447" s="222" t="s">
        <v>931</v>
      </c>
      <c r="G1447" s="223" t="s">
        <v>299</v>
      </c>
      <c r="H1447" s="224">
        <v>0.60099999999999998</v>
      </c>
      <c r="I1447" s="225"/>
      <c r="J1447" s="226">
        <f>ROUND(I1447*H1447,2)</f>
        <v>0</v>
      </c>
      <c r="K1447" s="222" t="s">
        <v>145</v>
      </c>
      <c r="L1447" s="46"/>
      <c r="M1447" s="227" t="s">
        <v>1</v>
      </c>
      <c r="N1447" s="228" t="s">
        <v>46</v>
      </c>
      <c r="O1447" s="93"/>
      <c r="P1447" s="229">
        <f>O1447*H1447</f>
        <v>0</v>
      </c>
      <c r="Q1447" s="229">
        <v>0</v>
      </c>
      <c r="R1447" s="229">
        <f>Q1447*H1447</f>
        <v>0</v>
      </c>
      <c r="S1447" s="229">
        <v>0</v>
      </c>
      <c r="T1447" s="230">
        <f>S1447*H1447</f>
        <v>0</v>
      </c>
      <c r="U1447" s="40"/>
      <c r="V1447" s="40"/>
      <c r="W1447" s="40"/>
      <c r="X1447" s="40"/>
      <c r="Y1447" s="40"/>
      <c r="Z1447" s="40"/>
      <c r="AA1447" s="40"/>
      <c r="AB1447" s="40"/>
      <c r="AC1447" s="40"/>
      <c r="AD1447" s="40"/>
      <c r="AE1447" s="40"/>
      <c r="AR1447" s="231" t="s">
        <v>146</v>
      </c>
      <c r="AT1447" s="231" t="s">
        <v>141</v>
      </c>
      <c r="AU1447" s="231" t="s">
        <v>157</v>
      </c>
      <c r="AY1447" s="19" t="s">
        <v>139</v>
      </c>
      <c r="BE1447" s="232">
        <f>IF(N1447="základní",J1447,0)</f>
        <v>0</v>
      </c>
      <c r="BF1447" s="232">
        <f>IF(N1447="snížená",J1447,0)</f>
        <v>0</v>
      </c>
      <c r="BG1447" s="232">
        <f>IF(N1447="zákl. přenesená",J1447,0)</f>
        <v>0</v>
      </c>
      <c r="BH1447" s="232">
        <f>IF(N1447="sníž. přenesená",J1447,0)</f>
        <v>0</v>
      </c>
      <c r="BI1447" s="232">
        <f>IF(N1447="nulová",J1447,0)</f>
        <v>0</v>
      </c>
      <c r="BJ1447" s="19" t="s">
        <v>89</v>
      </c>
      <c r="BK1447" s="232">
        <f>ROUND(I1447*H1447,2)</f>
        <v>0</v>
      </c>
      <c r="BL1447" s="19" t="s">
        <v>146</v>
      </c>
      <c r="BM1447" s="231" t="s">
        <v>1801</v>
      </c>
    </row>
    <row r="1448" s="2" customFormat="1">
      <c r="A1448" s="40"/>
      <c r="B1448" s="41"/>
      <c r="C1448" s="42"/>
      <c r="D1448" s="235" t="s">
        <v>306</v>
      </c>
      <c r="E1448" s="42"/>
      <c r="F1448" s="277" t="s">
        <v>933</v>
      </c>
      <c r="G1448" s="42"/>
      <c r="H1448" s="42"/>
      <c r="I1448" s="278"/>
      <c r="J1448" s="42"/>
      <c r="K1448" s="42"/>
      <c r="L1448" s="46"/>
      <c r="M1448" s="279"/>
      <c r="N1448" s="280"/>
      <c r="O1448" s="93"/>
      <c r="P1448" s="93"/>
      <c r="Q1448" s="93"/>
      <c r="R1448" s="93"/>
      <c r="S1448" s="93"/>
      <c r="T1448" s="94"/>
      <c r="U1448" s="40"/>
      <c r="V1448" s="40"/>
      <c r="W1448" s="40"/>
      <c r="X1448" s="40"/>
      <c r="Y1448" s="40"/>
      <c r="Z1448" s="40"/>
      <c r="AA1448" s="40"/>
      <c r="AB1448" s="40"/>
      <c r="AC1448" s="40"/>
      <c r="AD1448" s="40"/>
      <c r="AE1448" s="40"/>
      <c r="AT1448" s="19" t="s">
        <v>306</v>
      </c>
      <c r="AU1448" s="19" t="s">
        <v>157</v>
      </c>
    </row>
    <row r="1449" s="13" customFormat="1">
      <c r="A1449" s="13"/>
      <c r="B1449" s="233"/>
      <c r="C1449" s="234"/>
      <c r="D1449" s="235" t="s">
        <v>148</v>
      </c>
      <c r="E1449" s="236" t="s">
        <v>1</v>
      </c>
      <c r="F1449" s="237" t="s">
        <v>934</v>
      </c>
      <c r="G1449" s="234"/>
      <c r="H1449" s="236" t="s">
        <v>1</v>
      </c>
      <c r="I1449" s="238"/>
      <c r="J1449" s="234"/>
      <c r="K1449" s="234"/>
      <c r="L1449" s="239"/>
      <c r="M1449" s="240"/>
      <c r="N1449" s="241"/>
      <c r="O1449" s="241"/>
      <c r="P1449" s="241"/>
      <c r="Q1449" s="241"/>
      <c r="R1449" s="241"/>
      <c r="S1449" s="241"/>
      <c r="T1449" s="242"/>
      <c r="U1449" s="13"/>
      <c r="V1449" s="13"/>
      <c r="W1449" s="13"/>
      <c r="X1449" s="13"/>
      <c r="Y1449" s="13"/>
      <c r="Z1449" s="13"/>
      <c r="AA1449" s="13"/>
      <c r="AB1449" s="13"/>
      <c r="AC1449" s="13"/>
      <c r="AD1449" s="13"/>
      <c r="AE1449" s="13"/>
      <c r="AT1449" s="243" t="s">
        <v>148</v>
      </c>
      <c r="AU1449" s="243" t="s">
        <v>157</v>
      </c>
      <c r="AV1449" s="13" t="s">
        <v>89</v>
      </c>
      <c r="AW1449" s="13" t="s">
        <v>36</v>
      </c>
      <c r="AX1449" s="13" t="s">
        <v>81</v>
      </c>
      <c r="AY1449" s="243" t="s">
        <v>139</v>
      </c>
    </row>
    <row r="1450" s="14" customFormat="1">
      <c r="A1450" s="14"/>
      <c r="B1450" s="244"/>
      <c r="C1450" s="245"/>
      <c r="D1450" s="235" t="s">
        <v>148</v>
      </c>
      <c r="E1450" s="246" t="s">
        <v>1</v>
      </c>
      <c r="F1450" s="247" t="s">
        <v>1802</v>
      </c>
      <c r="G1450" s="245"/>
      <c r="H1450" s="248">
        <v>0.043999999999999997</v>
      </c>
      <c r="I1450" s="249"/>
      <c r="J1450" s="245"/>
      <c r="K1450" s="245"/>
      <c r="L1450" s="250"/>
      <c r="M1450" s="251"/>
      <c r="N1450" s="252"/>
      <c r="O1450" s="252"/>
      <c r="P1450" s="252"/>
      <c r="Q1450" s="252"/>
      <c r="R1450" s="252"/>
      <c r="S1450" s="252"/>
      <c r="T1450" s="253"/>
      <c r="U1450" s="14"/>
      <c r="V1450" s="14"/>
      <c r="W1450" s="14"/>
      <c r="X1450" s="14"/>
      <c r="Y1450" s="14"/>
      <c r="Z1450" s="14"/>
      <c r="AA1450" s="14"/>
      <c r="AB1450" s="14"/>
      <c r="AC1450" s="14"/>
      <c r="AD1450" s="14"/>
      <c r="AE1450" s="14"/>
      <c r="AT1450" s="254" t="s">
        <v>148</v>
      </c>
      <c r="AU1450" s="254" t="s">
        <v>157</v>
      </c>
      <c r="AV1450" s="14" t="s">
        <v>91</v>
      </c>
      <c r="AW1450" s="14" t="s">
        <v>36</v>
      </c>
      <c r="AX1450" s="14" t="s">
        <v>81</v>
      </c>
      <c r="AY1450" s="254" t="s">
        <v>139</v>
      </c>
    </row>
    <row r="1451" s="14" customFormat="1">
      <c r="A1451" s="14"/>
      <c r="B1451" s="244"/>
      <c r="C1451" s="245"/>
      <c r="D1451" s="235" t="s">
        <v>148</v>
      </c>
      <c r="E1451" s="246" t="s">
        <v>1</v>
      </c>
      <c r="F1451" s="247" t="s">
        <v>1803</v>
      </c>
      <c r="G1451" s="245"/>
      <c r="H1451" s="248">
        <v>0.29099999999999998</v>
      </c>
      <c r="I1451" s="249"/>
      <c r="J1451" s="245"/>
      <c r="K1451" s="245"/>
      <c r="L1451" s="250"/>
      <c r="M1451" s="251"/>
      <c r="N1451" s="252"/>
      <c r="O1451" s="252"/>
      <c r="P1451" s="252"/>
      <c r="Q1451" s="252"/>
      <c r="R1451" s="252"/>
      <c r="S1451" s="252"/>
      <c r="T1451" s="253"/>
      <c r="U1451" s="14"/>
      <c r="V1451" s="14"/>
      <c r="W1451" s="14"/>
      <c r="X1451" s="14"/>
      <c r="Y1451" s="14"/>
      <c r="Z1451" s="14"/>
      <c r="AA1451" s="14"/>
      <c r="AB1451" s="14"/>
      <c r="AC1451" s="14"/>
      <c r="AD1451" s="14"/>
      <c r="AE1451" s="14"/>
      <c r="AT1451" s="254" t="s">
        <v>148</v>
      </c>
      <c r="AU1451" s="254" t="s">
        <v>157</v>
      </c>
      <c r="AV1451" s="14" t="s">
        <v>91</v>
      </c>
      <c r="AW1451" s="14" t="s">
        <v>36</v>
      </c>
      <c r="AX1451" s="14" t="s">
        <v>81</v>
      </c>
      <c r="AY1451" s="254" t="s">
        <v>139</v>
      </c>
    </row>
    <row r="1452" s="16" customFormat="1">
      <c r="A1452" s="16"/>
      <c r="B1452" s="266"/>
      <c r="C1452" s="267"/>
      <c r="D1452" s="235" t="s">
        <v>148</v>
      </c>
      <c r="E1452" s="268" t="s">
        <v>1</v>
      </c>
      <c r="F1452" s="269" t="s">
        <v>253</v>
      </c>
      <c r="G1452" s="267"/>
      <c r="H1452" s="270">
        <v>0.33500000000000002</v>
      </c>
      <c r="I1452" s="271"/>
      <c r="J1452" s="267"/>
      <c r="K1452" s="267"/>
      <c r="L1452" s="272"/>
      <c r="M1452" s="273"/>
      <c r="N1452" s="274"/>
      <c r="O1452" s="274"/>
      <c r="P1452" s="274"/>
      <c r="Q1452" s="274"/>
      <c r="R1452" s="274"/>
      <c r="S1452" s="274"/>
      <c r="T1452" s="275"/>
      <c r="U1452" s="16"/>
      <c r="V1452" s="16"/>
      <c r="W1452" s="16"/>
      <c r="X1452" s="16"/>
      <c r="Y1452" s="16"/>
      <c r="Z1452" s="16"/>
      <c r="AA1452" s="16"/>
      <c r="AB1452" s="16"/>
      <c r="AC1452" s="16"/>
      <c r="AD1452" s="16"/>
      <c r="AE1452" s="16"/>
      <c r="AT1452" s="276" t="s">
        <v>148</v>
      </c>
      <c r="AU1452" s="276" t="s">
        <v>157</v>
      </c>
      <c r="AV1452" s="16" t="s">
        <v>157</v>
      </c>
      <c r="AW1452" s="16" t="s">
        <v>36</v>
      </c>
      <c r="AX1452" s="16" t="s">
        <v>81</v>
      </c>
      <c r="AY1452" s="276" t="s">
        <v>139</v>
      </c>
    </row>
    <row r="1453" s="14" customFormat="1">
      <c r="A1453" s="14"/>
      <c r="B1453" s="244"/>
      <c r="C1453" s="245"/>
      <c r="D1453" s="235" t="s">
        <v>148</v>
      </c>
      <c r="E1453" s="246" t="s">
        <v>1</v>
      </c>
      <c r="F1453" s="247" t="s">
        <v>1804</v>
      </c>
      <c r="G1453" s="245"/>
      <c r="H1453" s="248">
        <v>0.26600000000000001</v>
      </c>
      <c r="I1453" s="249"/>
      <c r="J1453" s="245"/>
      <c r="K1453" s="245"/>
      <c r="L1453" s="250"/>
      <c r="M1453" s="251"/>
      <c r="N1453" s="252"/>
      <c r="O1453" s="252"/>
      <c r="P1453" s="252"/>
      <c r="Q1453" s="252"/>
      <c r="R1453" s="252"/>
      <c r="S1453" s="252"/>
      <c r="T1453" s="253"/>
      <c r="U1453" s="14"/>
      <c r="V1453" s="14"/>
      <c r="W1453" s="14"/>
      <c r="X1453" s="14"/>
      <c r="Y1453" s="14"/>
      <c r="Z1453" s="14"/>
      <c r="AA1453" s="14"/>
      <c r="AB1453" s="14"/>
      <c r="AC1453" s="14"/>
      <c r="AD1453" s="14"/>
      <c r="AE1453" s="14"/>
      <c r="AT1453" s="254" t="s">
        <v>148</v>
      </c>
      <c r="AU1453" s="254" t="s">
        <v>157</v>
      </c>
      <c r="AV1453" s="14" t="s">
        <v>91</v>
      </c>
      <c r="AW1453" s="14" t="s">
        <v>36</v>
      </c>
      <c r="AX1453" s="14" t="s">
        <v>81</v>
      </c>
      <c r="AY1453" s="254" t="s">
        <v>139</v>
      </c>
    </row>
    <row r="1454" s="16" customFormat="1">
      <c r="A1454" s="16"/>
      <c r="B1454" s="266"/>
      <c r="C1454" s="267"/>
      <c r="D1454" s="235" t="s">
        <v>148</v>
      </c>
      <c r="E1454" s="268" t="s">
        <v>1</v>
      </c>
      <c r="F1454" s="269" t="s">
        <v>253</v>
      </c>
      <c r="G1454" s="267"/>
      <c r="H1454" s="270">
        <v>0.26600000000000001</v>
      </c>
      <c r="I1454" s="271"/>
      <c r="J1454" s="267"/>
      <c r="K1454" s="267"/>
      <c r="L1454" s="272"/>
      <c r="M1454" s="273"/>
      <c r="N1454" s="274"/>
      <c r="O1454" s="274"/>
      <c r="P1454" s="274"/>
      <c r="Q1454" s="274"/>
      <c r="R1454" s="274"/>
      <c r="S1454" s="274"/>
      <c r="T1454" s="275"/>
      <c r="U1454" s="16"/>
      <c r="V1454" s="16"/>
      <c r="W1454" s="16"/>
      <c r="X1454" s="16"/>
      <c r="Y1454" s="16"/>
      <c r="Z1454" s="16"/>
      <c r="AA1454" s="16"/>
      <c r="AB1454" s="16"/>
      <c r="AC1454" s="16"/>
      <c r="AD1454" s="16"/>
      <c r="AE1454" s="16"/>
      <c r="AT1454" s="276" t="s">
        <v>148</v>
      </c>
      <c r="AU1454" s="276" t="s">
        <v>157</v>
      </c>
      <c r="AV1454" s="16" t="s">
        <v>157</v>
      </c>
      <c r="AW1454" s="16" t="s">
        <v>36</v>
      </c>
      <c r="AX1454" s="16" t="s">
        <v>81</v>
      </c>
      <c r="AY1454" s="276" t="s">
        <v>139</v>
      </c>
    </row>
    <row r="1455" s="15" customFormat="1">
      <c r="A1455" s="15"/>
      <c r="B1455" s="255"/>
      <c r="C1455" s="256"/>
      <c r="D1455" s="235" t="s">
        <v>148</v>
      </c>
      <c r="E1455" s="257" t="s">
        <v>1</v>
      </c>
      <c r="F1455" s="258" t="s">
        <v>151</v>
      </c>
      <c r="G1455" s="256"/>
      <c r="H1455" s="259">
        <v>0.60099999999999998</v>
      </c>
      <c r="I1455" s="260"/>
      <c r="J1455" s="256"/>
      <c r="K1455" s="256"/>
      <c r="L1455" s="261"/>
      <c r="M1455" s="262"/>
      <c r="N1455" s="263"/>
      <c r="O1455" s="263"/>
      <c r="P1455" s="263"/>
      <c r="Q1455" s="263"/>
      <c r="R1455" s="263"/>
      <c r="S1455" s="263"/>
      <c r="T1455" s="264"/>
      <c r="U1455" s="15"/>
      <c r="V1455" s="15"/>
      <c r="W1455" s="15"/>
      <c r="X1455" s="15"/>
      <c r="Y1455" s="15"/>
      <c r="Z1455" s="15"/>
      <c r="AA1455" s="15"/>
      <c r="AB1455" s="15"/>
      <c r="AC1455" s="15"/>
      <c r="AD1455" s="15"/>
      <c r="AE1455" s="15"/>
      <c r="AT1455" s="265" t="s">
        <v>148</v>
      </c>
      <c r="AU1455" s="265" t="s">
        <v>157</v>
      </c>
      <c r="AV1455" s="15" t="s">
        <v>146</v>
      </c>
      <c r="AW1455" s="15" t="s">
        <v>36</v>
      </c>
      <c r="AX1455" s="15" t="s">
        <v>89</v>
      </c>
      <c r="AY1455" s="265" t="s">
        <v>139</v>
      </c>
    </row>
    <row r="1456" s="2" customFormat="1" ht="24.15" customHeight="1">
      <c r="A1456" s="40"/>
      <c r="B1456" s="41"/>
      <c r="C1456" s="220" t="s">
        <v>1805</v>
      </c>
      <c r="D1456" s="220" t="s">
        <v>141</v>
      </c>
      <c r="E1456" s="221" t="s">
        <v>938</v>
      </c>
      <c r="F1456" s="222" t="s">
        <v>939</v>
      </c>
      <c r="G1456" s="223" t="s">
        <v>299</v>
      </c>
      <c r="H1456" s="224">
        <v>7.9900000000000002</v>
      </c>
      <c r="I1456" s="225"/>
      <c r="J1456" s="226">
        <f>ROUND(I1456*H1456,2)</f>
        <v>0</v>
      </c>
      <c r="K1456" s="222" t="s">
        <v>145</v>
      </c>
      <c r="L1456" s="46"/>
      <c r="M1456" s="227" t="s">
        <v>1</v>
      </c>
      <c r="N1456" s="228" t="s">
        <v>46</v>
      </c>
      <c r="O1456" s="93"/>
      <c r="P1456" s="229">
        <f>O1456*H1456</f>
        <v>0</v>
      </c>
      <c r="Q1456" s="229">
        <v>0</v>
      </c>
      <c r="R1456" s="229">
        <f>Q1456*H1456</f>
        <v>0</v>
      </c>
      <c r="S1456" s="229">
        <v>0</v>
      </c>
      <c r="T1456" s="230">
        <f>S1456*H1456</f>
        <v>0</v>
      </c>
      <c r="U1456" s="40"/>
      <c r="V1456" s="40"/>
      <c r="W1456" s="40"/>
      <c r="X1456" s="40"/>
      <c r="Y1456" s="40"/>
      <c r="Z1456" s="40"/>
      <c r="AA1456" s="40"/>
      <c r="AB1456" s="40"/>
      <c r="AC1456" s="40"/>
      <c r="AD1456" s="40"/>
      <c r="AE1456" s="40"/>
      <c r="AR1456" s="231" t="s">
        <v>146</v>
      </c>
      <c r="AT1456" s="231" t="s">
        <v>141</v>
      </c>
      <c r="AU1456" s="231" t="s">
        <v>157</v>
      </c>
      <c r="AY1456" s="19" t="s">
        <v>139</v>
      </c>
      <c r="BE1456" s="232">
        <f>IF(N1456="základní",J1456,0)</f>
        <v>0</v>
      </c>
      <c r="BF1456" s="232">
        <f>IF(N1456="snížená",J1456,0)</f>
        <v>0</v>
      </c>
      <c r="BG1456" s="232">
        <f>IF(N1456="zákl. přenesená",J1456,0)</f>
        <v>0</v>
      </c>
      <c r="BH1456" s="232">
        <f>IF(N1456="sníž. přenesená",J1456,0)</f>
        <v>0</v>
      </c>
      <c r="BI1456" s="232">
        <f>IF(N1456="nulová",J1456,0)</f>
        <v>0</v>
      </c>
      <c r="BJ1456" s="19" t="s">
        <v>89</v>
      </c>
      <c r="BK1456" s="232">
        <f>ROUND(I1456*H1456,2)</f>
        <v>0</v>
      </c>
      <c r="BL1456" s="19" t="s">
        <v>146</v>
      </c>
      <c r="BM1456" s="231" t="s">
        <v>1806</v>
      </c>
    </row>
    <row r="1457" s="13" customFormat="1">
      <c r="A1457" s="13"/>
      <c r="B1457" s="233"/>
      <c r="C1457" s="234"/>
      <c r="D1457" s="235" t="s">
        <v>148</v>
      </c>
      <c r="E1457" s="236" t="s">
        <v>1</v>
      </c>
      <c r="F1457" s="237" t="s">
        <v>941</v>
      </c>
      <c r="G1457" s="234"/>
      <c r="H1457" s="236" t="s">
        <v>1</v>
      </c>
      <c r="I1457" s="238"/>
      <c r="J1457" s="234"/>
      <c r="K1457" s="234"/>
      <c r="L1457" s="239"/>
      <c r="M1457" s="240"/>
      <c r="N1457" s="241"/>
      <c r="O1457" s="241"/>
      <c r="P1457" s="241"/>
      <c r="Q1457" s="241"/>
      <c r="R1457" s="241"/>
      <c r="S1457" s="241"/>
      <c r="T1457" s="242"/>
      <c r="U1457" s="13"/>
      <c r="V1457" s="13"/>
      <c r="W1457" s="13"/>
      <c r="X1457" s="13"/>
      <c r="Y1457" s="13"/>
      <c r="Z1457" s="13"/>
      <c r="AA1457" s="13"/>
      <c r="AB1457" s="13"/>
      <c r="AC1457" s="13"/>
      <c r="AD1457" s="13"/>
      <c r="AE1457" s="13"/>
      <c r="AT1457" s="243" t="s">
        <v>148</v>
      </c>
      <c r="AU1457" s="243" t="s">
        <v>157</v>
      </c>
      <c r="AV1457" s="13" t="s">
        <v>89</v>
      </c>
      <c r="AW1457" s="13" t="s">
        <v>36</v>
      </c>
      <c r="AX1457" s="13" t="s">
        <v>81</v>
      </c>
      <c r="AY1457" s="243" t="s">
        <v>139</v>
      </c>
    </row>
    <row r="1458" s="14" customFormat="1">
      <c r="A1458" s="14"/>
      <c r="B1458" s="244"/>
      <c r="C1458" s="245"/>
      <c r="D1458" s="235" t="s">
        <v>148</v>
      </c>
      <c r="E1458" s="246" t="s">
        <v>1</v>
      </c>
      <c r="F1458" s="247" t="s">
        <v>1807</v>
      </c>
      <c r="G1458" s="245"/>
      <c r="H1458" s="248">
        <v>1.3400000000000001</v>
      </c>
      <c r="I1458" s="249"/>
      <c r="J1458" s="245"/>
      <c r="K1458" s="245"/>
      <c r="L1458" s="250"/>
      <c r="M1458" s="251"/>
      <c r="N1458" s="252"/>
      <c r="O1458" s="252"/>
      <c r="P1458" s="252"/>
      <c r="Q1458" s="252"/>
      <c r="R1458" s="252"/>
      <c r="S1458" s="252"/>
      <c r="T1458" s="253"/>
      <c r="U1458" s="14"/>
      <c r="V1458" s="14"/>
      <c r="W1458" s="14"/>
      <c r="X1458" s="14"/>
      <c r="Y1458" s="14"/>
      <c r="Z1458" s="14"/>
      <c r="AA1458" s="14"/>
      <c r="AB1458" s="14"/>
      <c r="AC1458" s="14"/>
      <c r="AD1458" s="14"/>
      <c r="AE1458" s="14"/>
      <c r="AT1458" s="254" t="s">
        <v>148</v>
      </c>
      <c r="AU1458" s="254" t="s">
        <v>157</v>
      </c>
      <c r="AV1458" s="14" t="s">
        <v>91</v>
      </c>
      <c r="AW1458" s="14" t="s">
        <v>36</v>
      </c>
      <c r="AX1458" s="14" t="s">
        <v>81</v>
      </c>
      <c r="AY1458" s="254" t="s">
        <v>139</v>
      </c>
    </row>
    <row r="1459" s="13" customFormat="1">
      <c r="A1459" s="13"/>
      <c r="B1459" s="233"/>
      <c r="C1459" s="234"/>
      <c r="D1459" s="235" t="s">
        <v>148</v>
      </c>
      <c r="E1459" s="236" t="s">
        <v>1</v>
      </c>
      <c r="F1459" s="237" t="s">
        <v>1808</v>
      </c>
      <c r="G1459" s="234"/>
      <c r="H1459" s="236" t="s">
        <v>1</v>
      </c>
      <c r="I1459" s="238"/>
      <c r="J1459" s="234"/>
      <c r="K1459" s="234"/>
      <c r="L1459" s="239"/>
      <c r="M1459" s="240"/>
      <c r="N1459" s="241"/>
      <c r="O1459" s="241"/>
      <c r="P1459" s="241"/>
      <c r="Q1459" s="241"/>
      <c r="R1459" s="241"/>
      <c r="S1459" s="241"/>
      <c r="T1459" s="242"/>
      <c r="U1459" s="13"/>
      <c r="V1459" s="13"/>
      <c r="W1459" s="13"/>
      <c r="X1459" s="13"/>
      <c r="Y1459" s="13"/>
      <c r="Z1459" s="13"/>
      <c r="AA1459" s="13"/>
      <c r="AB1459" s="13"/>
      <c r="AC1459" s="13"/>
      <c r="AD1459" s="13"/>
      <c r="AE1459" s="13"/>
      <c r="AT1459" s="243" t="s">
        <v>148</v>
      </c>
      <c r="AU1459" s="243" t="s">
        <v>157</v>
      </c>
      <c r="AV1459" s="13" t="s">
        <v>89</v>
      </c>
      <c r="AW1459" s="13" t="s">
        <v>36</v>
      </c>
      <c r="AX1459" s="13" t="s">
        <v>81</v>
      </c>
      <c r="AY1459" s="243" t="s">
        <v>139</v>
      </c>
    </row>
    <row r="1460" s="14" customFormat="1">
      <c r="A1460" s="14"/>
      <c r="B1460" s="244"/>
      <c r="C1460" s="245"/>
      <c r="D1460" s="235" t="s">
        <v>148</v>
      </c>
      <c r="E1460" s="246" t="s">
        <v>1</v>
      </c>
      <c r="F1460" s="247" t="s">
        <v>1809</v>
      </c>
      <c r="G1460" s="245"/>
      <c r="H1460" s="248">
        <v>6.6500000000000004</v>
      </c>
      <c r="I1460" s="249"/>
      <c r="J1460" s="245"/>
      <c r="K1460" s="245"/>
      <c r="L1460" s="250"/>
      <c r="M1460" s="251"/>
      <c r="N1460" s="252"/>
      <c r="O1460" s="252"/>
      <c r="P1460" s="252"/>
      <c r="Q1460" s="252"/>
      <c r="R1460" s="252"/>
      <c r="S1460" s="252"/>
      <c r="T1460" s="253"/>
      <c r="U1460" s="14"/>
      <c r="V1460" s="14"/>
      <c r="W1460" s="14"/>
      <c r="X1460" s="14"/>
      <c r="Y1460" s="14"/>
      <c r="Z1460" s="14"/>
      <c r="AA1460" s="14"/>
      <c r="AB1460" s="14"/>
      <c r="AC1460" s="14"/>
      <c r="AD1460" s="14"/>
      <c r="AE1460" s="14"/>
      <c r="AT1460" s="254" t="s">
        <v>148</v>
      </c>
      <c r="AU1460" s="254" t="s">
        <v>157</v>
      </c>
      <c r="AV1460" s="14" t="s">
        <v>91</v>
      </c>
      <c r="AW1460" s="14" t="s">
        <v>36</v>
      </c>
      <c r="AX1460" s="14" t="s">
        <v>81</v>
      </c>
      <c r="AY1460" s="254" t="s">
        <v>139</v>
      </c>
    </row>
    <row r="1461" s="15" customFormat="1">
      <c r="A1461" s="15"/>
      <c r="B1461" s="255"/>
      <c r="C1461" s="256"/>
      <c r="D1461" s="235" t="s">
        <v>148</v>
      </c>
      <c r="E1461" s="257" t="s">
        <v>1</v>
      </c>
      <c r="F1461" s="258" t="s">
        <v>151</v>
      </c>
      <c r="G1461" s="256"/>
      <c r="H1461" s="259">
        <v>7.9900000000000002</v>
      </c>
      <c r="I1461" s="260"/>
      <c r="J1461" s="256"/>
      <c r="K1461" s="256"/>
      <c r="L1461" s="261"/>
      <c r="M1461" s="262"/>
      <c r="N1461" s="263"/>
      <c r="O1461" s="263"/>
      <c r="P1461" s="263"/>
      <c r="Q1461" s="263"/>
      <c r="R1461" s="263"/>
      <c r="S1461" s="263"/>
      <c r="T1461" s="264"/>
      <c r="U1461" s="15"/>
      <c r="V1461" s="15"/>
      <c r="W1461" s="15"/>
      <c r="X1461" s="15"/>
      <c r="Y1461" s="15"/>
      <c r="Z1461" s="15"/>
      <c r="AA1461" s="15"/>
      <c r="AB1461" s="15"/>
      <c r="AC1461" s="15"/>
      <c r="AD1461" s="15"/>
      <c r="AE1461" s="15"/>
      <c r="AT1461" s="265" t="s">
        <v>148</v>
      </c>
      <c r="AU1461" s="265" t="s">
        <v>157</v>
      </c>
      <c r="AV1461" s="15" t="s">
        <v>146</v>
      </c>
      <c r="AW1461" s="15" t="s">
        <v>36</v>
      </c>
      <c r="AX1461" s="15" t="s">
        <v>89</v>
      </c>
      <c r="AY1461" s="265" t="s">
        <v>139</v>
      </c>
    </row>
    <row r="1462" s="2" customFormat="1" ht="44.25" customHeight="1">
      <c r="A1462" s="40"/>
      <c r="B1462" s="41"/>
      <c r="C1462" s="220" t="s">
        <v>1810</v>
      </c>
      <c r="D1462" s="220" t="s">
        <v>141</v>
      </c>
      <c r="E1462" s="221" t="s">
        <v>1784</v>
      </c>
      <c r="F1462" s="222" t="s">
        <v>1785</v>
      </c>
      <c r="G1462" s="223" t="s">
        <v>299</v>
      </c>
      <c r="H1462" s="224">
        <v>0.26600000000000001</v>
      </c>
      <c r="I1462" s="225"/>
      <c r="J1462" s="226">
        <f>ROUND(I1462*H1462,2)</f>
        <v>0</v>
      </c>
      <c r="K1462" s="222" t="s">
        <v>145</v>
      </c>
      <c r="L1462" s="46"/>
      <c r="M1462" s="227" t="s">
        <v>1</v>
      </c>
      <c r="N1462" s="228" t="s">
        <v>46</v>
      </c>
      <c r="O1462" s="93"/>
      <c r="P1462" s="229">
        <f>O1462*H1462</f>
        <v>0</v>
      </c>
      <c r="Q1462" s="229">
        <v>0</v>
      </c>
      <c r="R1462" s="229">
        <f>Q1462*H1462</f>
        <v>0</v>
      </c>
      <c r="S1462" s="229">
        <v>0</v>
      </c>
      <c r="T1462" s="230">
        <f>S1462*H1462</f>
        <v>0</v>
      </c>
      <c r="U1462" s="40"/>
      <c r="V1462" s="40"/>
      <c r="W1462" s="40"/>
      <c r="X1462" s="40"/>
      <c r="Y1462" s="40"/>
      <c r="Z1462" s="40"/>
      <c r="AA1462" s="40"/>
      <c r="AB1462" s="40"/>
      <c r="AC1462" s="40"/>
      <c r="AD1462" s="40"/>
      <c r="AE1462" s="40"/>
      <c r="AR1462" s="231" t="s">
        <v>146</v>
      </c>
      <c r="AT1462" s="231" t="s">
        <v>141</v>
      </c>
      <c r="AU1462" s="231" t="s">
        <v>157</v>
      </c>
      <c r="AY1462" s="19" t="s">
        <v>139</v>
      </c>
      <c r="BE1462" s="232">
        <f>IF(N1462="základní",J1462,0)</f>
        <v>0</v>
      </c>
      <c r="BF1462" s="232">
        <f>IF(N1462="snížená",J1462,0)</f>
        <v>0</v>
      </c>
      <c r="BG1462" s="232">
        <f>IF(N1462="zákl. přenesená",J1462,0)</f>
        <v>0</v>
      </c>
      <c r="BH1462" s="232">
        <f>IF(N1462="sníž. přenesená",J1462,0)</f>
        <v>0</v>
      </c>
      <c r="BI1462" s="232">
        <f>IF(N1462="nulová",J1462,0)</f>
        <v>0</v>
      </c>
      <c r="BJ1462" s="19" t="s">
        <v>89</v>
      </c>
      <c r="BK1462" s="232">
        <f>ROUND(I1462*H1462,2)</f>
        <v>0</v>
      </c>
      <c r="BL1462" s="19" t="s">
        <v>146</v>
      </c>
      <c r="BM1462" s="231" t="s">
        <v>1811</v>
      </c>
    </row>
    <row r="1463" s="14" customFormat="1">
      <c r="A1463" s="14"/>
      <c r="B1463" s="244"/>
      <c r="C1463" s="245"/>
      <c r="D1463" s="235" t="s">
        <v>148</v>
      </c>
      <c r="E1463" s="246" t="s">
        <v>1</v>
      </c>
      <c r="F1463" s="247" t="s">
        <v>1804</v>
      </c>
      <c r="G1463" s="245"/>
      <c r="H1463" s="248">
        <v>0.26600000000000001</v>
      </c>
      <c r="I1463" s="249"/>
      <c r="J1463" s="245"/>
      <c r="K1463" s="245"/>
      <c r="L1463" s="250"/>
      <c r="M1463" s="251"/>
      <c r="N1463" s="252"/>
      <c r="O1463" s="252"/>
      <c r="P1463" s="252"/>
      <c r="Q1463" s="252"/>
      <c r="R1463" s="252"/>
      <c r="S1463" s="252"/>
      <c r="T1463" s="253"/>
      <c r="U1463" s="14"/>
      <c r="V1463" s="14"/>
      <c r="W1463" s="14"/>
      <c r="X1463" s="14"/>
      <c r="Y1463" s="14"/>
      <c r="Z1463" s="14"/>
      <c r="AA1463" s="14"/>
      <c r="AB1463" s="14"/>
      <c r="AC1463" s="14"/>
      <c r="AD1463" s="14"/>
      <c r="AE1463" s="14"/>
      <c r="AT1463" s="254" t="s">
        <v>148</v>
      </c>
      <c r="AU1463" s="254" t="s">
        <v>157</v>
      </c>
      <c r="AV1463" s="14" t="s">
        <v>91</v>
      </c>
      <c r="AW1463" s="14" t="s">
        <v>36</v>
      </c>
      <c r="AX1463" s="14" t="s">
        <v>89</v>
      </c>
      <c r="AY1463" s="254" t="s">
        <v>139</v>
      </c>
    </row>
    <row r="1464" s="12" customFormat="1" ht="22.8" customHeight="1">
      <c r="A1464" s="12"/>
      <c r="B1464" s="204"/>
      <c r="C1464" s="205"/>
      <c r="D1464" s="206" t="s">
        <v>80</v>
      </c>
      <c r="E1464" s="218" t="s">
        <v>943</v>
      </c>
      <c r="F1464" s="218" t="s">
        <v>944</v>
      </c>
      <c r="G1464" s="205"/>
      <c r="H1464" s="205"/>
      <c r="I1464" s="208"/>
      <c r="J1464" s="219">
        <f>BK1464</f>
        <v>0</v>
      </c>
      <c r="K1464" s="205"/>
      <c r="L1464" s="210"/>
      <c r="M1464" s="211"/>
      <c r="N1464" s="212"/>
      <c r="O1464" s="212"/>
      <c r="P1464" s="213">
        <f>P1465</f>
        <v>0</v>
      </c>
      <c r="Q1464" s="212"/>
      <c r="R1464" s="213">
        <f>R1465</f>
        <v>0</v>
      </c>
      <c r="S1464" s="212"/>
      <c r="T1464" s="214">
        <f>T1465</f>
        <v>0</v>
      </c>
      <c r="U1464" s="12"/>
      <c r="V1464" s="12"/>
      <c r="W1464" s="12"/>
      <c r="X1464" s="12"/>
      <c r="Y1464" s="12"/>
      <c r="Z1464" s="12"/>
      <c r="AA1464" s="12"/>
      <c r="AB1464" s="12"/>
      <c r="AC1464" s="12"/>
      <c r="AD1464" s="12"/>
      <c r="AE1464" s="12"/>
      <c r="AR1464" s="215" t="s">
        <v>89</v>
      </c>
      <c r="AT1464" s="216" t="s">
        <v>80</v>
      </c>
      <c r="AU1464" s="216" t="s">
        <v>89</v>
      </c>
      <c r="AY1464" s="215" t="s">
        <v>139</v>
      </c>
      <c r="BK1464" s="217">
        <f>BK1465</f>
        <v>0</v>
      </c>
    </row>
    <row r="1465" s="2" customFormat="1" ht="24.15" customHeight="1">
      <c r="A1465" s="40"/>
      <c r="B1465" s="41"/>
      <c r="C1465" s="220" t="s">
        <v>1812</v>
      </c>
      <c r="D1465" s="220" t="s">
        <v>141</v>
      </c>
      <c r="E1465" s="221" t="s">
        <v>946</v>
      </c>
      <c r="F1465" s="222" t="s">
        <v>947</v>
      </c>
      <c r="G1465" s="223" t="s">
        <v>299</v>
      </c>
      <c r="H1465" s="224">
        <v>180.11600000000001</v>
      </c>
      <c r="I1465" s="225"/>
      <c r="J1465" s="226">
        <f>ROUND(I1465*H1465,2)</f>
        <v>0</v>
      </c>
      <c r="K1465" s="222" t="s">
        <v>145</v>
      </c>
      <c r="L1465" s="46"/>
      <c r="M1465" s="227" t="s">
        <v>1</v>
      </c>
      <c r="N1465" s="228" t="s">
        <v>46</v>
      </c>
      <c r="O1465" s="93"/>
      <c r="P1465" s="229">
        <f>O1465*H1465</f>
        <v>0</v>
      </c>
      <c r="Q1465" s="229">
        <v>0</v>
      </c>
      <c r="R1465" s="229">
        <f>Q1465*H1465</f>
        <v>0</v>
      </c>
      <c r="S1465" s="229">
        <v>0</v>
      </c>
      <c r="T1465" s="230">
        <f>S1465*H1465</f>
        <v>0</v>
      </c>
      <c r="U1465" s="40"/>
      <c r="V1465" s="40"/>
      <c r="W1465" s="40"/>
      <c r="X1465" s="40"/>
      <c r="Y1465" s="40"/>
      <c r="Z1465" s="40"/>
      <c r="AA1465" s="40"/>
      <c r="AB1465" s="40"/>
      <c r="AC1465" s="40"/>
      <c r="AD1465" s="40"/>
      <c r="AE1465" s="40"/>
      <c r="AR1465" s="231" t="s">
        <v>146</v>
      </c>
      <c r="AT1465" s="231" t="s">
        <v>141</v>
      </c>
      <c r="AU1465" s="231" t="s">
        <v>91</v>
      </c>
      <c r="AY1465" s="19" t="s">
        <v>139</v>
      </c>
      <c r="BE1465" s="232">
        <f>IF(N1465="základní",J1465,0)</f>
        <v>0</v>
      </c>
      <c r="BF1465" s="232">
        <f>IF(N1465="snížená",J1465,0)</f>
        <v>0</v>
      </c>
      <c r="BG1465" s="232">
        <f>IF(N1465="zákl. přenesená",J1465,0)</f>
        <v>0</v>
      </c>
      <c r="BH1465" s="232">
        <f>IF(N1465="sníž. přenesená",J1465,0)</f>
        <v>0</v>
      </c>
      <c r="BI1465" s="232">
        <f>IF(N1465="nulová",J1465,0)</f>
        <v>0</v>
      </c>
      <c r="BJ1465" s="19" t="s">
        <v>89</v>
      </c>
      <c r="BK1465" s="232">
        <f>ROUND(I1465*H1465,2)</f>
        <v>0</v>
      </c>
      <c r="BL1465" s="19" t="s">
        <v>146</v>
      </c>
      <c r="BM1465" s="231" t="s">
        <v>1813</v>
      </c>
    </row>
    <row r="1466" s="12" customFormat="1" ht="25.92" customHeight="1">
      <c r="A1466" s="12"/>
      <c r="B1466" s="204"/>
      <c r="C1466" s="205"/>
      <c r="D1466" s="206" t="s">
        <v>80</v>
      </c>
      <c r="E1466" s="207" t="s">
        <v>1814</v>
      </c>
      <c r="F1466" s="207" t="s">
        <v>1815</v>
      </c>
      <c r="G1466" s="205"/>
      <c r="H1466" s="205"/>
      <c r="I1466" s="208"/>
      <c r="J1466" s="209">
        <f>BK1466</f>
        <v>0</v>
      </c>
      <c r="K1466" s="205"/>
      <c r="L1466" s="210"/>
      <c r="M1466" s="211"/>
      <c r="N1466" s="212"/>
      <c r="O1466" s="212"/>
      <c r="P1466" s="213">
        <f>P1467</f>
        <v>0</v>
      </c>
      <c r="Q1466" s="212"/>
      <c r="R1466" s="213">
        <f>R1467</f>
        <v>0.31888499999999997</v>
      </c>
      <c r="S1466" s="212"/>
      <c r="T1466" s="214">
        <f>T1467</f>
        <v>0</v>
      </c>
      <c r="U1466" s="12"/>
      <c r="V1466" s="12"/>
      <c r="W1466" s="12"/>
      <c r="X1466" s="12"/>
      <c r="Y1466" s="12"/>
      <c r="Z1466" s="12"/>
      <c r="AA1466" s="12"/>
      <c r="AB1466" s="12"/>
      <c r="AC1466" s="12"/>
      <c r="AD1466" s="12"/>
      <c r="AE1466" s="12"/>
      <c r="AR1466" s="215" t="s">
        <v>91</v>
      </c>
      <c r="AT1466" s="216" t="s">
        <v>80</v>
      </c>
      <c r="AU1466" s="216" t="s">
        <v>81</v>
      </c>
      <c r="AY1466" s="215" t="s">
        <v>139</v>
      </c>
      <c r="BK1466" s="217">
        <f>BK1467</f>
        <v>0</v>
      </c>
    </row>
    <row r="1467" s="12" customFormat="1" ht="22.8" customHeight="1">
      <c r="A1467" s="12"/>
      <c r="B1467" s="204"/>
      <c r="C1467" s="205"/>
      <c r="D1467" s="206" t="s">
        <v>80</v>
      </c>
      <c r="E1467" s="218" t="s">
        <v>1816</v>
      </c>
      <c r="F1467" s="218" t="s">
        <v>1817</v>
      </c>
      <c r="G1467" s="205"/>
      <c r="H1467" s="205"/>
      <c r="I1467" s="208"/>
      <c r="J1467" s="219">
        <f>BK1467</f>
        <v>0</v>
      </c>
      <c r="K1467" s="205"/>
      <c r="L1467" s="210"/>
      <c r="M1467" s="211"/>
      <c r="N1467" s="212"/>
      <c r="O1467" s="212"/>
      <c r="P1467" s="213">
        <f>SUM(P1468:P1504)</f>
        <v>0</v>
      </c>
      <c r="Q1467" s="212"/>
      <c r="R1467" s="213">
        <f>SUM(R1468:R1504)</f>
        <v>0.31888499999999997</v>
      </c>
      <c r="S1467" s="212"/>
      <c r="T1467" s="214">
        <f>SUM(T1468:T1504)</f>
        <v>0</v>
      </c>
      <c r="U1467" s="12"/>
      <c r="V1467" s="12"/>
      <c r="W1467" s="12"/>
      <c r="X1467" s="12"/>
      <c r="Y1467" s="12"/>
      <c r="Z1467" s="12"/>
      <c r="AA1467" s="12"/>
      <c r="AB1467" s="12"/>
      <c r="AC1467" s="12"/>
      <c r="AD1467" s="12"/>
      <c r="AE1467" s="12"/>
      <c r="AR1467" s="215" t="s">
        <v>91</v>
      </c>
      <c r="AT1467" s="216" t="s">
        <v>80</v>
      </c>
      <c r="AU1467" s="216" t="s">
        <v>89</v>
      </c>
      <c r="AY1467" s="215" t="s">
        <v>139</v>
      </c>
      <c r="BK1467" s="217">
        <f>SUM(BK1468:BK1504)</f>
        <v>0</v>
      </c>
    </row>
    <row r="1468" s="2" customFormat="1" ht="24.15" customHeight="1">
      <c r="A1468" s="40"/>
      <c r="B1468" s="41"/>
      <c r="C1468" s="220" t="s">
        <v>1818</v>
      </c>
      <c r="D1468" s="220" t="s">
        <v>141</v>
      </c>
      <c r="E1468" s="221" t="s">
        <v>1819</v>
      </c>
      <c r="F1468" s="222" t="s">
        <v>1820</v>
      </c>
      <c r="G1468" s="223" t="s">
        <v>263</v>
      </c>
      <c r="H1468" s="224">
        <v>4.3479999999999999</v>
      </c>
      <c r="I1468" s="225"/>
      <c r="J1468" s="226">
        <f>ROUND(I1468*H1468,2)</f>
        <v>0</v>
      </c>
      <c r="K1468" s="222" t="s">
        <v>145</v>
      </c>
      <c r="L1468" s="46"/>
      <c r="M1468" s="227" t="s">
        <v>1</v>
      </c>
      <c r="N1468" s="228" t="s">
        <v>46</v>
      </c>
      <c r="O1468" s="93"/>
      <c r="P1468" s="229">
        <f>O1468*H1468</f>
        <v>0</v>
      </c>
      <c r="Q1468" s="229">
        <v>0</v>
      </c>
      <c r="R1468" s="229">
        <f>Q1468*H1468</f>
        <v>0</v>
      </c>
      <c r="S1468" s="229">
        <v>0</v>
      </c>
      <c r="T1468" s="230">
        <f>S1468*H1468</f>
        <v>0</v>
      </c>
      <c r="U1468" s="40"/>
      <c r="V1468" s="40"/>
      <c r="W1468" s="40"/>
      <c r="X1468" s="40"/>
      <c r="Y1468" s="40"/>
      <c r="Z1468" s="40"/>
      <c r="AA1468" s="40"/>
      <c r="AB1468" s="40"/>
      <c r="AC1468" s="40"/>
      <c r="AD1468" s="40"/>
      <c r="AE1468" s="40"/>
      <c r="AR1468" s="231" t="s">
        <v>291</v>
      </c>
      <c r="AT1468" s="231" t="s">
        <v>141</v>
      </c>
      <c r="AU1468" s="231" t="s">
        <v>91</v>
      </c>
      <c r="AY1468" s="19" t="s">
        <v>139</v>
      </c>
      <c r="BE1468" s="232">
        <f>IF(N1468="základní",J1468,0)</f>
        <v>0</v>
      </c>
      <c r="BF1468" s="232">
        <f>IF(N1468="snížená",J1468,0)</f>
        <v>0</v>
      </c>
      <c r="BG1468" s="232">
        <f>IF(N1468="zákl. přenesená",J1468,0)</f>
        <v>0</v>
      </c>
      <c r="BH1468" s="232">
        <f>IF(N1468="sníž. přenesená",J1468,0)</f>
        <v>0</v>
      </c>
      <c r="BI1468" s="232">
        <f>IF(N1468="nulová",J1468,0)</f>
        <v>0</v>
      </c>
      <c r="BJ1468" s="19" t="s">
        <v>89</v>
      </c>
      <c r="BK1468" s="232">
        <f>ROUND(I1468*H1468,2)</f>
        <v>0</v>
      </c>
      <c r="BL1468" s="19" t="s">
        <v>291</v>
      </c>
      <c r="BM1468" s="231" t="s">
        <v>1821</v>
      </c>
    </row>
    <row r="1469" s="13" customFormat="1">
      <c r="A1469" s="13"/>
      <c r="B1469" s="233"/>
      <c r="C1469" s="234"/>
      <c r="D1469" s="235" t="s">
        <v>148</v>
      </c>
      <c r="E1469" s="236" t="s">
        <v>1</v>
      </c>
      <c r="F1469" s="237" t="s">
        <v>1264</v>
      </c>
      <c r="G1469" s="234"/>
      <c r="H1469" s="236" t="s">
        <v>1</v>
      </c>
      <c r="I1469" s="238"/>
      <c r="J1469" s="234"/>
      <c r="K1469" s="234"/>
      <c r="L1469" s="239"/>
      <c r="M1469" s="240"/>
      <c r="N1469" s="241"/>
      <c r="O1469" s="241"/>
      <c r="P1469" s="241"/>
      <c r="Q1469" s="241"/>
      <c r="R1469" s="241"/>
      <c r="S1469" s="241"/>
      <c r="T1469" s="242"/>
      <c r="U1469" s="13"/>
      <c r="V1469" s="13"/>
      <c r="W1469" s="13"/>
      <c r="X1469" s="13"/>
      <c r="Y1469" s="13"/>
      <c r="Z1469" s="13"/>
      <c r="AA1469" s="13"/>
      <c r="AB1469" s="13"/>
      <c r="AC1469" s="13"/>
      <c r="AD1469" s="13"/>
      <c r="AE1469" s="13"/>
      <c r="AT1469" s="243" t="s">
        <v>148</v>
      </c>
      <c r="AU1469" s="243" t="s">
        <v>91</v>
      </c>
      <c r="AV1469" s="13" t="s">
        <v>89</v>
      </c>
      <c r="AW1469" s="13" t="s">
        <v>36</v>
      </c>
      <c r="AX1469" s="13" t="s">
        <v>81</v>
      </c>
      <c r="AY1469" s="243" t="s">
        <v>139</v>
      </c>
    </row>
    <row r="1470" s="13" customFormat="1">
      <c r="A1470" s="13"/>
      <c r="B1470" s="233"/>
      <c r="C1470" s="234"/>
      <c r="D1470" s="235" t="s">
        <v>148</v>
      </c>
      <c r="E1470" s="236" t="s">
        <v>1</v>
      </c>
      <c r="F1470" s="237" t="s">
        <v>1016</v>
      </c>
      <c r="G1470" s="234"/>
      <c r="H1470" s="236" t="s">
        <v>1</v>
      </c>
      <c r="I1470" s="238"/>
      <c r="J1470" s="234"/>
      <c r="K1470" s="234"/>
      <c r="L1470" s="239"/>
      <c r="M1470" s="240"/>
      <c r="N1470" s="241"/>
      <c r="O1470" s="241"/>
      <c r="P1470" s="241"/>
      <c r="Q1470" s="241"/>
      <c r="R1470" s="241"/>
      <c r="S1470" s="241"/>
      <c r="T1470" s="242"/>
      <c r="U1470" s="13"/>
      <c r="V1470" s="13"/>
      <c r="W1470" s="13"/>
      <c r="X1470" s="13"/>
      <c r="Y1470" s="13"/>
      <c r="Z1470" s="13"/>
      <c r="AA1470" s="13"/>
      <c r="AB1470" s="13"/>
      <c r="AC1470" s="13"/>
      <c r="AD1470" s="13"/>
      <c r="AE1470" s="13"/>
      <c r="AT1470" s="243" t="s">
        <v>148</v>
      </c>
      <c r="AU1470" s="243" t="s">
        <v>91</v>
      </c>
      <c r="AV1470" s="13" t="s">
        <v>89</v>
      </c>
      <c r="AW1470" s="13" t="s">
        <v>36</v>
      </c>
      <c r="AX1470" s="13" t="s">
        <v>81</v>
      </c>
      <c r="AY1470" s="243" t="s">
        <v>139</v>
      </c>
    </row>
    <row r="1471" s="14" customFormat="1">
      <c r="A1471" s="14"/>
      <c r="B1471" s="244"/>
      <c r="C1471" s="245"/>
      <c r="D1471" s="235" t="s">
        <v>148</v>
      </c>
      <c r="E1471" s="246" t="s">
        <v>1</v>
      </c>
      <c r="F1471" s="247" t="s">
        <v>1822</v>
      </c>
      <c r="G1471" s="245"/>
      <c r="H1471" s="248">
        <v>4.3479999999999999</v>
      </c>
      <c r="I1471" s="249"/>
      <c r="J1471" s="245"/>
      <c r="K1471" s="245"/>
      <c r="L1471" s="250"/>
      <c r="M1471" s="251"/>
      <c r="N1471" s="252"/>
      <c r="O1471" s="252"/>
      <c r="P1471" s="252"/>
      <c r="Q1471" s="252"/>
      <c r="R1471" s="252"/>
      <c r="S1471" s="252"/>
      <c r="T1471" s="253"/>
      <c r="U1471" s="14"/>
      <c r="V1471" s="14"/>
      <c r="W1471" s="14"/>
      <c r="X1471" s="14"/>
      <c r="Y1471" s="14"/>
      <c r="Z1471" s="14"/>
      <c r="AA1471" s="14"/>
      <c r="AB1471" s="14"/>
      <c r="AC1471" s="14"/>
      <c r="AD1471" s="14"/>
      <c r="AE1471" s="14"/>
      <c r="AT1471" s="254" t="s">
        <v>148</v>
      </c>
      <c r="AU1471" s="254" t="s">
        <v>91</v>
      </c>
      <c r="AV1471" s="14" t="s">
        <v>91</v>
      </c>
      <c r="AW1471" s="14" t="s">
        <v>36</v>
      </c>
      <c r="AX1471" s="14" t="s">
        <v>81</v>
      </c>
      <c r="AY1471" s="254" t="s">
        <v>139</v>
      </c>
    </row>
    <row r="1472" s="16" customFormat="1">
      <c r="A1472" s="16"/>
      <c r="B1472" s="266"/>
      <c r="C1472" s="267"/>
      <c r="D1472" s="235" t="s">
        <v>148</v>
      </c>
      <c r="E1472" s="268" t="s">
        <v>1</v>
      </c>
      <c r="F1472" s="269" t="s">
        <v>253</v>
      </c>
      <c r="G1472" s="267"/>
      <c r="H1472" s="270">
        <v>4.3479999999999999</v>
      </c>
      <c r="I1472" s="271"/>
      <c r="J1472" s="267"/>
      <c r="K1472" s="267"/>
      <c r="L1472" s="272"/>
      <c r="M1472" s="273"/>
      <c r="N1472" s="274"/>
      <c r="O1472" s="274"/>
      <c r="P1472" s="274"/>
      <c r="Q1472" s="274"/>
      <c r="R1472" s="274"/>
      <c r="S1472" s="274"/>
      <c r="T1472" s="275"/>
      <c r="U1472" s="16"/>
      <c r="V1472" s="16"/>
      <c r="W1472" s="16"/>
      <c r="X1472" s="16"/>
      <c r="Y1472" s="16"/>
      <c r="Z1472" s="16"/>
      <c r="AA1472" s="16"/>
      <c r="AB1472" s="16"/>
      <c r="AC1472" s="16"/>
      <c r="AD1472" s="16"/>
      <c r="AE1472" s="16"/>
      <c r="AT1472" s="276" t="s">
        <v>148</v>
      </c>
      <c r="AU1472" s="276" t="s">
        <v>91</v>
      </c>
      <c r="AV1472" s="16" t="s">
        <v>157</v>
      </c>
      <c r="AW1472" s="16" t="s">
        <v>36</v>
      </c>
      <c r="AX1472" s="16" t="s">
        <v>81</v>
      </c>
      <c r="AY1472" s="276" t="s">
        <v>139</v>
      </c>
    </row>
    <row r="1473" s="14" customFormat="1">
      <c r="A1473" s="14"/>
      <c r="B1473" s="244"/>
      <c r="C1473" s="245"/>
      <c r="D1473" s="235" t="s">
        <v>148</v>
      </c>
      <c r="E1473" s="246" t="s">
        <v>1</v>
      </c>
      <c r="F1473" s="247" t="s">
        <v>1823</v>
      </c>
      <c r="G1473" s="245"/>
      <c r="H1473" s="248">
        <v>4.3479999999999999</v>
      </c>
      <c r="I1473" s="249"/>
      <c r="J1473" s="245"/>
      <c r="K1473" s="245"/>
      <c r="L1473" s="250"/>
      <c r="M1473" s="251"/>
      <c r="N1473" s="252"/>
      <c r="O1473" s="252"/>
      <c r="P1473" s="252"/>
      <c r="Q1473" s="252"/>
      <c r="R1473" s="252"/>
      <c r="S1473" s="252"/>
      <c r="T1473" s="253"/>
      <c r="U1473" s="14"/>
      <c r="V1473" s="14"/>
      <c r="W1473" s="14"/>
      <c r="X1473" s="14"/>
      <c r="Y1473" s="14"/>
      <c r="Z1473" s="14"/>
      <c r="AA1473" s="14"/>
      <c r="AB1473" s="14"/>
      <c r="AC1473" s="14"/>
      <c r="AD1473" s="14"/>
      <c r="AE1473" s="14"/>
      <c r="AT1473" s="254" t="s">
        <v>148</v>
      </c>
      <c r="AU1473" s="254" t="s">
        <v>91</v>
      </c>
      <c r="AV1473" s="14" t="s">
        <v>91</v>
      </c>
      <c r="AW1473" s="14" t="s">
        <v>36</v>
      </c>
      <c r="AX1473" s="14" t="s">
        <v>89</v>
      </c>
      <c r="AY1473" s="254" t="s">
        <v>139</v>
      </c>
    </row>
    <row r="1474" s="2" customFormat="1" ht="24.15" customHeight="1">
      <c r="A1474" s="40"/>
      <c r="B1474" s="41"/>
      <c r="C1474" s="220" t="s">
        <v>1824</v>
      </c>
      <c r="D1474" s="220" t="s">
        <v>141</v>
      </c>
      <c r="E1474" s="221" t="s">
        <v>1825</v>
      </c>
      <c r="F1474" s="222" t="s">
        <v>1826</v>
      </c>
      <c r="G1474" s="223" t="s">
        <v>263</v>
      </c>
      <c r="H1474" s="224">
        <v>20.954999999999998</v>
      </c>
      <c r="I1474" s="225"/>
      <c r="J1474" s="226">
        <f>ROUND(I1474*H1474,2)</f>
        <v>0</v>
      </c>
      <c r="K1474" s="222" t="s">
        <v>145</v>
      </c>
      <c r="L1474" s="46"/>
      <c r="M1474" s="227" t="s">
        <v>1</v>
      </c>
      <c r="N1474" s="228" t="s">
        <v>46</v>
      </c>
      <c r="O1474" s="93"/>
      <c r="P1474" s="229">
        <f>O1474*H1474</f>
        <v>0</v>
      </c>
      <c r="Q1474" s="229">
        <v>0</v>
      </c>
      <c r="R1474" s="229">
        <f>Q1474*H1474</f>
        <v>0</v>
      </c>
      <c r="S1474" s="229">
        <v>0</v>
      </c>
      <c r="T1474" s="230">
        <f>S1474*H1474</f>
        <v>0</v>
      </c>
      <c r="U1474" s="40"/>
      <c r="V1474" s="40"/>
      <c r="W1474" s="40"/>
      <c r="X1474" s="40"/>
      <c r="Y1474" s="40"/>
      <c r="Z1474" s="40"/>
      <c r="AA1474" s="40"/>
      <c r="AB1474" s="40"/>
      <c r="AC1474" s="40"/>
      <c r="AD1474" s="40"/>
      <c r="AE1474" s="40"/>
      <c r="AR1474" s="231" t="s">
        <v>291</v>
      </c>
      <c r="AT1474" s="231" t="s">
        <v>141</v>
      </c>
      <c r="AU1474" s="231" t="s">
        <v>91</v>
      </c>
      <c r="AY1474" s="19" t="s">
        <v>139</v>
      </c>
      <c r="BE1474" s="232">
        <f>IF(N1474="základní",J1474,0)</f>
        <v>0</v>
      </c>
      <c r="BF1474" s="232">
        <f>IF(N1474="snížená",J1474,0)</f>
        <v>0</v>
      </c>
      <c r="BG1474" s="232">
        <f>IF(N1474="zákl. přenesená",J1474,0)</f>
        <v>0</v>
      </c>
      <c r="BH1474" s="232">
        <f>IF(N1474="sníž. přenesená",J1474,0)</f>
        <v>0</v>
      </c>
      <c r="BI1474" s="232">
        <f>IF(N1474="nulová",J1474,0)</f>
        <v>0</v>
      </c>
      <c r="BJ1474" s="19" t="s">
        <v>89</v>
      </c>
      <c r="BK1474" s="232">
        <f>ROUND(I1474*H1474,2)</f>
        <v>0</v>
      </c>
      <c r="BL1474" s="19" t="s">
        <v>291</v>
      </c>
      <c r="BM1474" s="231" t="s">
        <v>1827</v>
      </c>
    </row>
    <row r="1475" s="13" customFormat="1">
      <c r="A1475" s="13"/>
      <c r="B1475" s="233"/>
      <c r="C1475" s="234"/>
      <c r="D1475" s="235" t="s">
        <v>148</v>
      </c>
      <c r="E1475" s="236" t="s">
        <v>1</v>
      </c>
      <c r="F1475" s="237" t="s">
        <v>1264</v>
      </c>
      <c r="G1475" s="234"/>
      <c r="H1475" s="236" t="s">
        <v>1</v>
      </c>
      <c r="I1475" s="238"/>
      <c r="J1475" s="234"/>
      <c r="K1475" s="234"/>
      <c r="L1475" s="239"/>
      <c r="M1475" s="240"/>
      <c r="N1475" s="241"/>
      <c r="O1475" s="241"/>
      <c r="P1475" s="241"/>
      <c r="Q1475" s="241"/>
      <c r="R1475" s="241"/>
      <c r="S1475" s="241"/>
      <c r="T1475" s="242"/>
      <c r="U1475" s="13"/>
      <c r="V1475" s="13"/>
      <c r="W1475" s="13"/>
      <c r="X1475" s="13"/>
      <c r="Y1475" s="13"/>
      <c r="Z1475" s="13"/>
      <c r="AA1475" s="13"/>
      <c r="AB1475" s="13"/>
      <c r="AC1475" s="13"/>
      <c r="AD1475" s="13"/>
      <c r="AE1475" s="13"/>
      <c r="AT1475" s="243" t="s">
        <v>148</v>
      </c>
      <c r="AU1475" s="243" t="s">
        <v>91</v>
      </c>
      <c r="AV1475" s="13" t="s">
        <v>89</v>
      </c>
      <c r="AW1475" s="13" t="s">
        <v>36</v>
      </c>
      <c r="AX1475" s="13" t="s">
        <v>81</v>
      </c>
      <c r="AY1475" s="243" t="s">
        <v>139</v>
      </c>
    </row>
    <row r="1476" s="13" customFormat="1">
      <c r="A1476" s="13"/>
      <c r="B1476" s="233"/>
      <c r="C1476" s="234"/>
      <c r="D1476" s="235" t="s">
        <v>148</v>
      </c>
      <c r="E1476" s="236" t="s">
        <v>1</v>
      </c>
      <c r="F1476" s="237" t="s">
        <v>1016</v>
      </c>
      <c r="G1476" s="234"/>
      <c r="H1476" s="236" t="s">
        <v>1</v>
      </c>
      <c r="I1476" s="238"/>
      <c r="J1476" s="234"/>
      <c r="K1476" s="234"/>
      <c r="L1476" s="239"/>
      <c r="M1476" s="240"/>
      <c r="N1476" s="241"/>
      <c r="O1476" s="241"/>
      <c r="P1476" s="241"/>
      <c r="Q1476" s="241"/>
      <c r="R1476" s="241"/>
      <c r="S1476" s="241"/>
      <c r="T1476" s="242"/>
      <c r="U1476" s="13"/>
      <c r="V1476" s="13"/>
      <c r="W1476" s="13"/>
      <c r="X1476" s="13"/>
      <c r="Y1476" s="13"/>
      <c r="Z1476" s="13"/>
      <c r="AA1476" s="13"/>
      <c r="AB1476" s="13"/>
      <c r="AC1476" s="13"/>
      <c r="AD1476" s="13"/>
      <c r="AE1476" s="13"/>
      <c r="AT1476" s="243" t="s">
        <v>148</v>
      </c>
      <c r="AU1476" s="243" t="s">
        <v>91</v>
      </c>
      <c r="AV1476" s="13" t="s">
        <v>89</v>
      </c>
      <c r="AW1476" s="13" t="s">
        <v>36</v>
      </c>
      <c r="AX1476" s="13" t="s">
        <v>81</v>
      </c>
      <c r="AY1476" s="243" t="s">
        <v>139</v>
      </c>
    </row>
    <row r="1477" s="14" customFormat="1">
      <c r="A1477" s="14"/>
      <c r="B1477" s="244"/>
      <c r="C1477" s="245"/>
      <c r="D1477" s="235" t="s">
        <v>148</v>
      </c>
      <c r="E1477" s="246" t="s">
        <v>1</v>
      </c>
      <c r="F1477" s="247" t="s">
        <v>1828</v>
      </c>
      <c r="G1477" s="245"/>
      <c r="H1477" s="248">
        <v>20.954999999999998</v>
      </c>
      <c r="I1477" s="249"/>
      <c r="J1477" s="245"/>
      <c r="K1477" s="245"/>
      <c r="L1477" s="250"/>
      <c r="M1477" s="251"/>
      <c r="N1477" s="252"/>
      <c r="O1477" s="252"/>
      <c r="P1477" s="252"/>
      <c r="Q1477" s="252"/>
      <c r="R1477" s="252"/>
      <c r="S1477" s="252"/>
      <c r="T1477" s="253"/>
      <c r="U1477" s="14"/>
      <c r="V1477" s="14"/>
      <c r="W1477" s="14"/>
      <c r="X1477" s="14"/>
      <c r="Y1477" s="14"/>
      <c r="Z1477" s="14"/>
      <c r="AA1477" s="14"/>
      <c r="AB1477" s="14"/>
      <c r="AC1477" s="14"/>
      <c r="AD1477" s="14"/>
      <c r="AE1477" s="14"/>
      <c r="AT1477" s="254" t="s">
        <v>148</v>
      </c>
      <c r="AU1477" s="254" t="s">
        <v>91</v>
      </c>
      <c r="AV1477" s="14" t="s">
        <v>91</v>
      </c>
      <c r="AW1477" s="14" t="s">
        <v>36</v>
      </c>
      <c r="AX1477" s="14" t="s">
        <v>81</v>
      </c>
      <c r="AY1477" s="254" t="s">
        <v>139</v>
      </c>
    </row>
    <row r="1478" s="16" customFormat="1">
      <c r="A1478" s="16"/>
      <c r="B1478" s="266"/>
      <c r="C1478" s="267"/>
      <c r="D1478" s="235" t="s">
        <v>148</v>
      </c>
      <c r="E1478" s="268" t="s">
        <v>1</v>
      </c>
      <c r="F1478" s="269" t="s">
        <v>253</v>
      </c>
      <c r="G1478" s="267"/>
      <c r="H1478" s="270">
        <v>20.954999999999998</v>
      </c>
      <c r="I1478" s="271"/>
      <c r="J1478" s="267"/>
      <c r="K1478" s="267"/>
      <c r="L1478" s="272"/>
      <c r="M1478" s="273"/>
      <c r="N1478" s="274"/>
      <c r="O1478" s="274"/>
      <c r="P1478" s="274"/>
      <c r="Q1478" s="274"/>
      <c r="R1478" s="274"/>
      <c r="S1478" s="274"/>
      <c r="T1478" s="275"/>
      <c r="U1478" s="16"/>
      <c r="V1478" s="16"/>
      <c r="W1478" s="16"/>
      <c r="X1478" s="16"/>
      <c r="Y1478" s="16"/>
      <c r="Z1478" s="16"/>
      <c r="AA1478" s="16"/>
      <c r="AB1478" s="16"/>
      <c r="AC1478" s="16"/>
      <c r="AD1478" s="16"/>
      <c r="AE1478" s="16"/>
      <c r="AT1478" s="276" t="s">
        <v>148</v>
      </c>
      <c r="AU1478" s="276" t="s">
        <v>91</v>
      </c>
      <c r="AV1478" s="16" t="s">
        <v>157</v>
      </c>
      <c r="AW1478" s="16" t="s">
        <v>36</v>
      </c>
      <c r="AX1478" s="16" t="s">
        <v>81</v>
      </c>
      <c r="AY1478" s="276" t="s">
        <v>139</v>
      </c>
    </row>
    <row r="1479" s="14" customFormat="1">
      <c r="A1479" s="14"/>
      <c r="B1479" s="244"/>
      <c r="C1479" s="245"/>
      <c r="D1479" s="235" t="s">
        <v>148</v>
      </c>
      <c r="E1479" s="246" t="s">
        <v>1</v>
      </c>
      <c r="F1479" s="247" t="s">
        <v>1829</v>
      </c>
      <c r="G1479" s="245"/>
      <c r="H1479" s="248">
        <v>20.954999999999998</v>
      </c>
      <c r="I1479" s="249"/>
      <c r="J1479" s="245"/>
      <c r="K1479" s="245"/>
      <c r="L1479" s="250"/>
      <c r="M1479" s="251"/>
      <c r="N1479" s="252"/>
      <c r="O1479" s="252"/>
      <c r="P1479" s="252"/>
      <c r="Q1479" s="252"/>
      <c r="R1479" s="252"/>
      <c r="S1479" s="252"/>
      <c r="T1479" s="253"/>
      <c r="U1479" s="14"/>
      <c r="V1479" s="14"/>
      <c r="W1479" s="14"/>
      <c r="X1479" s="14"/>
      <c r="Y1479" s="14"/>
      <c r="Z1479" s="14"/>
      <c r="AA1479" s="14"/>
      <c r="AB1479" s="14"/>
      <c r="AC1479" s="14"/>
      <c r="AD1479" s="14"/>
      <c r="AE1479" s="14"/>
      <c r="AT1479" s="254" t="s">
        <v>148</v>
      </c>
      <c r="AU1479" s="254" t="s">
        <v>91</v>
      </c>
      <c r="AV1479" s="14" t="s">
        <v>91</v>
      </c>
      <c r="AW1479" s="14" t="s">
        <v>36</v>
      </c>
      <c r="AX1479" s="14" t="s">
        <v>89</v>
      </c>
      <c r="AY1479" s="254" t="s">
        <v>139</v>
      </c>
    </row>
    <row r="1480" s="2" customFormat="1" ht="24.15" customHeight="1">
      <c r="A1480" s="40"/>
      <c r="B1480" s="41"/>
      <c r="C1480" s="281" t="s">
        <v>1830</v>
      </c>
      <c r="D1480" s="281" t="s">
        <v>317</v>
      </c>
      <c r="E1480" s="282" t="s">
        <v>1831</v>
      </c>
      <c r="F1480" s="283" t="s">
        <v>1832</v>
      </c>
      <c r="G1480" s="284" t="s">
        <v>1161</v>
      </c>
      <c r="H1480" s="285">
        <v>35.780999999999999</v>
      </c>
      <c r="I1480" s="286"/>
      <c r="J1480" s="287">
        <f>ROUND(I1480*H1480,2)</f>
        <v>0</v>
      </c>
      <c r="K1480" s="283" t="s">
        <v>145</v>
      </c>
      <c r="L1480" s="288"/>
      <c r="M1480" s="289" t="s">
        <v>1</v>
      </c>
      <c r="N1480" s="290" t="s">
        <v>46</v>
      </c>
      <c r="O1480" s="93"/>
      <c r="P1480" s="229">
        <f>O1480*H1480</f>
        <v>0</v>
      </c>
      <c r="Q1480" s="229">
        <v>0.001</v>
      </c>
      <c r="R1480" s="229">
        <f>Q1480*H1480</f>
        <v>0.035781</v>
      </c>
      <c r="S1480" s="229">
        <v>0</v>
      </c>
      <c r="T1480" s="230">
        <f>S1480*H1480</f>
        <v>0</v>
      </c>
      <c r="U1480" s="40"/>
      <c r="V1480" s="40"/>
      <c r="W1480" s="40"/>
      <c r="X1480" s="40"/>
      <c r="Y1480" s="40"/>
      <c r="Z1480" s="40"/>
      <c r="AA1480" s="40"/>
      <c r="AB1480" s="40"/>
      <c r="AC1480" s="40"/>
      <c r="AD1480" s="40"/>
      <c r="AE1480" s="40"/>
      <c r="AR1480" s="231" t="s">
        <v>410</v>
      </c>
      <c r="AT1480" s="231" t="s">
        <v>317</v>
      </c>
      <c r="AU1480" s="231" t="s">
        <v>91</v>
      </c>
      <c r="AY1480" s="19" t="s">
        <v>139</v>
      </c>
      <c r="BE1480" s="232">
        <f>IF(N1480="základní",J1480,0)</f>
        <v>0</v>
      </c>
      <c r="BF1480" s="232">
        <f>IF(N1480="snížená",J1480,0)</f>
        <v>0</v>
      </c>
      <c r="BG1480" s="232">
        <f>IF(N1480="zákl. přenesená",J1480,0)</f>
        <v>0</v>
      </c>
      <c r="BH1480" s="232">
        <f>IF(N1480="sníž. přenesená",J1480,0)</f>
        <v>0</v>
      </c>
      <c r="BI1480" s="232">
        <f>IF(N1480="nulová",J1480,0)</f>
        <v>0</v>
      </c>
      <c r="BJ1480" s="19" t="s">
        <v>89</v>
      </c>
      <c r="BK1480" s="232">
        <f>ROUND(I1480*H1480,2)</f>
        <v>0</v>
      </c>
      <c r="BL1480" s="19" t="s">
        <v>291</v>
      </c>
      <c r="BM1480" s="231" t="s">
        <v>1833</v>
      </c>
    </row>
    <row r="1481" s="13" customFormat="1">
      <c r="A1481" s="13"/>
      <c r="B1481" s="233"/>
      <c r="C1481" s="234"/>
      <c r="D1481" s="235" t="s">
        <v>148</v>
      </c>
      <c r="E1481" s="236" t="s">
        <v>1</v>
      </c>
      <c r="F1481" s="237" t="s">
        <v>1264</v>
      </c>
      <c r="G1481" s="234"/>
      <c r="H1481" s="236" t="s">
        <v>1</v>
      </c>
      <c r="I1481" s="238"/>
      <c r="J1481" s="234"/>
      <c r="K1481" s="234"/>
      <c r="L1481" s="239"/>
      <c r="M1481" s="240"/>
      <c r="N1481" s="241"/>
      <c r="O1481" s="241"/>
      <c r="P1481" s="241"/>
      <c r="Q1481" s="241"/>
      <c r="R1481" s="241"/>
      <c r="S1481" s="241"/>
      <c r="T1481" s="242"/>
      <c r="U1481" s="13"/>
      <c r="V1481" s="13"/>
      <c r="W1481" s="13"/>
      <c r="X1481" s="13"/>
      <c r="Y1481" s="13"/>
      <c r="Z1481" s="13"/>
      <c r="AA1481" s="13"/>
      <c r="AB1481" s="13"/>
      <c r="AC1481" s="13"/>
      <c r="AD1481" s="13"/>
      <c r="AE1481" s="13"/>
      <c r="AT1481" s="243" t="s">
        <v>148</v>
      </c>
      <c r="AU1481" s="243" t="s">
        <v>91</v>
      </c>
      <c r="AV1481" s="13" t="s">
        <v>89</v>
      </c>
      <c r="AW1481" s="13" t="s">
        <v>36</v>
      </c>
      <c r="AX1481" s="13" t="s">
        <v>81</v>
      </c>
      <c r="AY1481" s="243" t="s">
        <v>139</v>
      </c>
    </row>
    <row r="1482" s="13" customFormat="1">
      <c r="A1482" s="13"/>
      <c r="B1482" s="233"/>
      <c r="C1482" s="234"/>
      <c r="D1482" s="235" t="s">
        <v>148</v>
      </c>
      <c r="E1482" s="236" t="s">
        <v>1</v>
      </c>
      <c r="F1482" s="237" t="s">
        <v>1016</v>
      </c>
      <c r="G1482" s="234"/>
      <c r="H1482" s="236" t="s">
        <v>1</v>
      </c>
      <c r="I1482" s="238"/>
      <c r="J1482" s="234"/>
      <c r="K1482" s="234"/>
      <c r="L1482" s="239"/>
      <c r="M1482" s="240"/>
      <c r="N1482" s="241"/>
      <c r="O1482" s="241"/>
      <c r="P1482" s="241"/>
      <c r="Q1482" s="241"/>
      <c r="R1482" s="241"/>
      <c r="S1482" s="241"/>
      <c r="T1482" s="242"/>
      <c r="U1482" s="13"/>
      <c r="V1482" s="13"/>
      <c r="W1482" s="13"/>
      <c r="X1482" s="13"/>
      <c r="Y1482" s="13"/>
      <c r="Z1482" s="13"/>
      <c r="AA1482" s="13"/>
      <c r="AB1482" s="13"/>
      <c r="AC1482" s="13"/>
      <c r="AD1482" s="13"/>
      <c r="AE1482" s="13"/>
      <c r="AT1482" s="243" t="s">
        <v>148</v>
      </c>
      <c r="AU1482" s="243" t="s">
        <v>91</v>
      </c>
      <c r="AV1482" s="13" t="s">
        <v>89</v>
      </c>
      <c r="AW1482" s="13" t="s">
        <v>36</v>
      </c>
      <c r="AX1482" s="13" t="s">
        <v>81</v>
      </c>
      <c r="AY1482" s="243" t="s">
        <v>139</v>
      </c>
    </row>
    <row r="1483" s="14" customFormat="1">
      <c r="A1483" s="14"/>
      <c r="B1483" s="244"/>
      <c r="C1483" s="245"/>
      <c r="D1483" s="235" t="s">
        <v>148</v>
      </c>
      <c r="E1483" s="246" t="s">
        <v>1</v>
      </c>
      <c r="F1483" s="247" t="s">
        <v>1834</v>
      </c>
      <c r="G1483" s="245"/>
      <c r="H1483" s="248">
        <v>4.3479999999999999</v>
      </c>
      <c r="I1483" s="249"/>
      <c r="J1483" s="245"/>
      <c r="K1483" s="245"/>
      <c r="L1483" s="250"/>
      <c r="M1483" s="251"/>
      <c r="N1483" s="252"/>
      <c r="O1483" s="252"/>
      <c r="P1483" s="252"/>
      <c r="Q1483" s="252"/>
      <c r="R1483" s="252"/>
      <c r="S1483" s="252"/>
      <c r="T1483" s="253"/>
      <c r="U1483" s="14"/>
      <c r="V1483" s="14"/>
      <c r="W1483" s="14"/>
      <c r="X1483" s="14"/>
      <c r="Y1483" s="14"/>
      <c r="Z1483" s="14"/>
      <c r="AA1483" s="14"/>
      <c r="AB1483" s="14"/>
      <c r="AC1483" s="14"/>
      <c r="AD1483" s="14"/>
      <c r="AE1483" s="14"/>
      <c r="AT1483" s="254" t="s">
        <v>148</v>
      </c>
      <c r="AU1483" s="254" t="s">
        <v>91</v>
      </c>
      <c r="AV1483" s="14" t="s">
        <v>91</v>
      </c>
      <c r="AW1483" s="14" t="s">
        <v>36</v>
      </c>
      <c r="AX1483" s="14" t="s">
        <v>81</v>
      </c>
      <c r="AY1483" s="254" t="s">
        <v>139</v>
      </c>
    </row>
    <row r="1484" s="14" customFormat="1">
      <c r="A1484" s="14"/>
      <c r="B1484" s="244"/>
      <c r="C1484" s="245"/>
      <c r="D1484" s="235" t="s">
        <v>148</v>
      </c>
      <c r="E1484" s="246" t="s">
        <v>1</v>
      </c>
      <c r="F1484" s="247" t="s">
        <v>1835</v>
      </c>
      <c r="G1484" s="245"/>
      <c r="H1484" s="248">
        <v>31.433</v>
      </c>
      <c r="I1484" s="249"/>
      <c r="J1484" s="245"/>
      <c r="K1484" s="245"/>
      <c r="L1484" s="250"/>
      <c r="M1484" s="251"/>
      <c r="N1484" s="252"/>
      <c r="O1484" s="252"/>
      <c r="P1484" s="252"/>
      <c r="Q1484" s="252"/>
      <c r="R1484" s="252"/>
      <c r="S1484" s="252"/>
      <c r="T1484" s="253"/>
      <c r="U1484" s="14"/>
      <c r="V1484" s="14"/>
      <c r="W1484" s="14"/>
      <c r="X1484" s="14"/>
      <c r="Y1484" s="14"/>
      <c r="Z1484" s="14"/>
      <c r="AA1484" s="14"/>
      <c r="AB1484" s="14"/>
      <c r="AC1484" s="14"/>
      <c r="AD1484" s="14"/>
      <c r="AE1484" s="14"/>
      <c r="AT1484" s="254" t="s">
        <v>148</v>
      </c>
      <c r="AU1484" s="254" t="s">
        <v>91</v>
      </c>
      <c r="AV1484" s="14" t="s">
        <v>91</v>
      </c>
      <c r="AW1484" s="14" t="s">
        <v>36</v>
      </c>
      <c r="AX1484" s="14" t="s">
        <v>81</v>
      </c>
      <c r="AY1484" s="254" t="s">
        <v>139</v>
      </c>
    </row>
    <row r="1485" s="15" customFormat="1">
      <c r="A1485" s="15"/>
      <c r="B1485" s="255"/>
      <c r="C1485" s="256"/>
      <c r="D1485" s="235" t="s">
        <v>148</v>
      </c>
      <c r="E1485" s="257" t="s">
        <v>1</v>
      </c>
      <c r="F1485" s="258" t="s">
        <v>151</v>
      </c>
      <c r="G1485" s="256"/>
      <c r="H1485" s="259">
        <v>35.780999999999999</v>
      </c>
      <c r="I1485" s="260"/>
      <c r="J1485" s="256"/>
      <c r="K1485" s="256"/>
      <c r="L1485" s="261"/>
      <c r="M1485" s="262"/>
      <c r="N1485" s="263"/>
      <c r="O1485" s="263"/>
      <c r="P1485" s="263"/>
      <c r="Q1485" s="263"/>
      <c r="R1485" s="263"/>
      <c r="S1485" s="263"/>
      <c r="T1485" s="264"/>
      <c r="U1485" s="15"/>
      <c r="V1485" s="15"/>
      <c r="W1485" s="15"/>
      <c r="X1485" s="15"/>
      <c r="Y1485" s="15"/>
      <c r="Z1485" s="15"/>
      <c r="AA1485" s="15"/>
      <c r="AB1485" s="15"/>
      <c r="AC1485" s="15"/>
      <c r="AD1485" s="15"/>
      <c r="AE1485" s="15"/>
      <c r="AT1485" s="265" t="s">
        <v>148</v>
      </c>
      <c r="AU1485" s="265" t="s">
        <v>91</v>
      </c>
      <c r="AV1485" s="15" t="s">
        <v>146</v>
      </c>
      <c r="AW1485" s="15" t="s">
        <v>36</v>
      </c>
      <c r="AX1485" s="15" t="s">
        <v>89</v>
      </c>
      <c r="AY1485" s="265" t="s">
        <v>139</v>
      </c>
    </row>
    <row r="1486" s="2" customFormat="1" ht="24.15" customHeight="1">
      <c r="A1486" s="40"/>
      <c r="B1486" s="41"/>
      <c r="C1486" s="220" t="s">
        <v>1836</v>
      </c>
      <c r="D1486" s="220" t="s">
        <v>141</v>
      </c>
      <c r="E1486" s="221" t="s">
        <v>1837</v>
      </c>
      <c r="F1486" s="222" t="s">
        <v>1838</v>
      </c>
      <c r="G1486" s="223" t="s">
        <v>263</v>
      </c>
      <c r="H1486" s="224">
        <v>8.6959999999999997</v>
      </c>
      <c r="I1486" s="225"/>
      <c r="J1486" s="226">
        <f>ROUND(I1486*H1486,2)</f>
        <v>0</v>
      </c>
      <c r="K1486" s="222" t="s">
        <v>145</v>
      </c>
      <c r="L1486" s="46"/>
      <c r="M1486" s="227" t="s">
        <v>1</v>
      </c>
      <c r="N1486" s="228" t="s">
        <v>46</v>
      </c>
      <c r="O1486" s="93"/>
      <c r="P1486" s="229">
        <f>O1486*H1486</f>
        <v>0</v>
      </c>
      <c r="Q1486" s="229">
        <v>0</v>
      </c>
      <c r="R1486" s="229">
        <f>Q1486*H1486</f>
        <v>0</v>
      </c>
      <c r="S1486" s="229">
        <v>0</v>
      </c>
      <c r="T1486" s="230">
        <f>S1486*H1486</f>
        <v>0</v>
      </c>
      <c r="U1486" s="40"/>
      <c r="V1486" s="40"/>
      <c r="W1486" s="40"/>
      <c r="X1486" s="40"/>
      <c r="Y1486" s="40"/>
      <c r="Z1486" s="40"/>
      <c r="AA1486" s="40"/>
      <c r="AB1486" s="40"/>
      <c r="AC1486" s="40"/>
      <c r="AD1486" s="40"/>
      <c r="AE1486" s="40"/>
      <c r="AR1486" s="231" t="s">
        <v>291</v>
      </c>
      <c r="AT1486" s="231" t="s">
        <v>141</v>
      </c>
      <c r="AU1486" s="231" t="s">
        <v>91</v>
      </c>
      <c r="AY1486" s="19" t="s">
        <v>139</v>
      </c>
      <c r="BE1486" s="232">
        <f>IF(N1486="základní",J1486,0)</f>
        <v>0</v>
      </c>
      <c r="BF1486" s="232">
        <f>IF(N1486="snížená",J1486,0)</f>
        <v>0</v>
      </c>
      <c r="BG1486" s="232">
        <f>IF(N1486="zákl. přenesená",J1486,0)</f>
        <v>0</v>
      </c>
      <c r="BH1486" s="232">
        <f>IF(N1486="sníž. přenesená",J1486,0)</f>
        <v>0</v>
      </c>
      <c r="BI1486" s="232">
        <f>IF(N1486="nulová",J1486,0)</f>
        <v>0</v>
      </c>
      <c r="BJ1486" s="19" t="s">
        <v>89</v>
      </c>
      <c r="BK1486" s="232">
        <f>ROUND(I1486*H1486,2)</f>
        <v>0</v>
      </c>
      <c r="BL1486" s="19" t="s">
        <v>291</v>
      </c>
      <c r="BM1486" s="231" t="s">
        <v>1839</v>
      </c>
    </row>
    <row r="1487" s="13" customFormat="1">
      <c r="A1487" s="13"/>
      <c r="B1487" s="233"/>
      <c r="C1487" s="234"/>
      <c r="D1487" s="235" t="s">
        <v>148</v>
      </c>
      <c r="E1487" s="236" t="s">
        <v>1</v>
      </c>
      <c r="F1487" s="237" t="s">
        <v>1264</v>
      </c>
      <c r="G1487" s="234"/>
      <c r="H1487" s="236" t="s">
        <v>1</v>
      </c>
      <c r="I1487" s="238"/>
      <c r="J1487" s="234"/>
      <c r="K1487" s="234"/>
      <c r="L1487" s="239"/>
      <c r="M1487" s="240"/>
      <c r="N1487" s="241"/>
      <c r="O1487" s="241"/>
      <c r="P1487" s="241"/>
      <c r="Q1487" s="241"/>
      <c r="R1487" s="241"/>
      <c r="S1487" s="241"/>
      <c r="T1487" s="242"/>
      <c r="U1487" s="13"/>
      <c r="V1487" s="13"/>
      <c r="W1487" s="13"/>
      <c r="X1487" s="13"/>
      <c r="Y1487" s="13"/>
      <c r="Z1487" s="13"/>
      <c r="AA1487" s="13"/>
      <c r="AB1487" s="13"/>
      <c r="AC1487" s="13"/>
      <c r="AD1487" s="13"/>
      <c r="AE1487" s="13"/>
      <c r="AT1487" s="243" t="s">
        <v>148</v>
      </c>
      <c r="AU1487" s="243" t="s">
        <v>91</v>
      </c>
      <c r="AV1487" s="13" t="s">
        <v>89</v>
      </c>
      <c r="AW1487" s="13" t="s">
        <v>36</v>
      </c>
      <c r="AX1487" s="13" t="s">
        <v>81</v>
      </c>
      <c r="AY1487" s="243" t="s">
        <v>139</v>
      </c>
    </row>
    <row r="1488" s="13" customFormat="1">
      <c r="A1488" s="13"/>
      <c r="B1488" s="233"/>
      <c r="C1488" s="234"/>
      <c r="D1488" s="235" t="s">
        <v>148</v>
      </c>
      <c r="E1488" s="236" t="s">
        <v>1</v>
      </c>
      <c r="F1488" s="237" t="s">
        <v>1016</v>
      </c>
      <c r="G1488" s="234"/>
      <c r="H1488" s="236" t="s">
        <v>1</v>
      </c>
      <c r="I1488" s="238"/>
      <c r="J1488" s="234"/>
      <c r="K1488" s="234"/>
      <c r="L1488" s="239"/>
      <c r="M1488" s="240"/>
      <c r="N1488" s="241"/>
      <c r="O1488" s="241"/>
      <c r="P1488" s="241"/>
      <c r="Q1488" s="241"/>
      <c r="R1488" s="241"/>
      <c r="S1488" s="241"/>
      <c r="T1488" s="242"/>
      <c r="U1488" s="13"/>
      <c r="V1488" s="13"/>
      <c r="W1488" s="13"/>
      <c r="X1488" s="13"/>
      <c r="Y1488" s="13"/>
      <c r="Z1488" s="13"/>
      <c r="AA1488" s="13"/>
      <c r="AB1488" s="13"/>
      <c r="AC1488" s="13"/>
      <c r="AD1488" s="13"/>
      <c r="AE1488" s="13"/>
      <c r="AT1488" s="243" t="s">
        <v>148</v>
      </c>
      <c r="AU1488" s="243" t="s">
        <v>91</v>
      </c>
      <c r="AV1488" s="13" t="s">
        <v>89</v>
      </c>
      <c r="AW1488" s="13" t="s">
        <v>36</v>
      </c>
      <c r="AX1488" s="13" t="s">
        <v>81</v>
      </c>
      <c r="AY1488" s="243" t="s">
        <v>139</v>
      </c>
    </row>
    <row r="1489" s="14" customFormat="1">
      <c r="A1489" s="14"/>
      <c r="B1489" s="244"/>
      <c r="C1489" s="245"/>
      <c r="D1489" s="235" t="s">
        <v>148</v>
      </c>
      <c r="E1489" s="246" t="s">
        <v>1</v>
      </c>
      <c r="F1489" s="247" t="s">
        <v>1822</v>
      </c>
      <c r="G1489" s="245"/>
      <c r="H1489" s="248">
        <v>4.3479999999999999</v>
      </c>
      <c r="I1489" s="249"/>
      <c r="J1489" s="245"/>
      <c r="K1489" s="245"/>
      <c r="L1489" s="250"/>
      <c r="M1489" s="251"/>
      <c r="N1489" s="252"/>
      <c r="O1489" s="252"/>
      <c r="P1489" s="252"/>
      <c r="Q1489" s="252"/>
      <c r="R1489" s="252"/>
      <c r="S1489" s="252"/>
      <c r="T1489" s="253"/>
      <c r="U1489" s="14"/>
      <c r="V1489" s="14"/>
      <c r="W1489" s="14"/>
      <c r="X1489" s="14"/>
      <c r="Y1489" s="14"/>
      <c r="Z1489" s="14"/>
      <c r="AA1489" s="14"/>
      <c r="AB1489" s="14"/>
      <c r="AC1489" s="14"/>
      <c r="AD1489" s="14"/>
      <c r="AE1489" s="14"/>
      <c r="AT1489" s="254" t="s">
        <v>148</v>
      </c>
      <c r="AU1489" s="254" t="s">
        <v>91</v>
      </c>
      <c r="AV1489" s="14" t="s">
        <v>91</v>
      </c>
      <c r="AW1489" s="14" t="s">
        <v>36</v>
      </c>
      <c r="AX1489" s="14" t="s">
        <v>81</v>
      </c>
      <c r="AY1489" s="254" t="s">
        <v>139</v>
      </c>
    </row>
    <row r="1490" s="16" customFormat="1">
      <c r="A1490" s="16"/>
      <c r="B1490" s="266"/>
      <c r="C1490" s="267"/>
      <c r="D1490" s="235" t="s">
        <v>148</v>
      </c>
      <c r="E1490" s="268" t="s">
        <v>1</v>
      </c>
      <c r="F1490" s="269" t="s">
        <v>253</v>
      </c>
      <c r="G1490" s="267"/>
      <c r="H1490" s="270">
        <v>4.3479999999999999</v>
      </c>
      <c r="I1490" s="271"/>
      <c r="J1490" s="267"/>
      <c r="K1490" s="267"/>
      <c r="L1490" s="272"/>
      <c r="M1490" s="273"/>
      <c r="N1490" s="274"/>
      <c r="O1490" s="274"/>
      <c r="P1490" s="274"/>
      <c r="Q1490" s="274"/>
      <c r="R1490" s="274"/>
      <c r="S1490" s="274"/>
      <c r="T1490" s="275"/>
      <c r="U1490" s="16"/>
      <c r="V1490" s="16"/>
      <c r="W1490" s="16"/>
      <c r="X1490" s="16"/>
      <c r="Y1490" s="16"/>
      <c r="Z1490" s="16"/>
      <c r="AA1490" s="16"/>
      <c r="AB1490" s="16"/>
      <c r="AC1490" s="16"/>
      <c r="AD1490" s="16"/>
      <c r="AE1490" s="16"/>
      <c r="AT1490" s="276" t="s">
        <v>148</v>
      </c>
      <c r="AU1490" s="276" t="s">
        <v>91</v>
      </c>
      <c r="AV1490" s="16" t="s">
        <v>157</v>
      </c>
      <c r="AW1490" s="16" t="s">
        <v>36</v>
      </c>
      <c r="AX1490" s="16" t="s">
        <v>81</v>
      </c>
      <c r="AY1490" s="276" t="s">
        <v>139</v>
      </c>
    </row>
    <row r="1491" s="14" customFormat="1">
      <c r="A1491" s="14"/>
      <c r="B1491" s="244"/>
      <c r="C1491" s="245"/>
      <c r="D1491" s="235" t="s">
        <v>148</v>
      </c>
      <c r="E1491" s="246" t="s">
        <v>1</v>
      </c>
      <c r="F1491" s="247" t="s">
        <v>1840</v>
      </c>
      <c r="G1491" s="245"/>
      <c r="H1491" s="248">
        <v>8.6959999999999997</v>
      </c>
      <c r="I1491" s="249"/>
      <c r="J1491" s="245"/>
      <c r="K1491" s="245"/>
      <c r="L1491" s="250"/>
      <c r="M1491" s="251"/>
      <c r="N1491" s="252"/>
      <c r="O1491" s="252"/>
      <c r="P1491" s="252"/>
      <c r="Q1491" s="252"/>
      <c r="R1491" s="252"/>
      <c r="S1491" s="252"/>
      <c r="T1491" s="253"/>
      <c r="U1491" s="14"/>
      <c r="V1491" s="14"/>
      <c r="W1491" s="14"/>
      <c r="X1491" s="14"/>
      <c r="Y1491" s="14"/>
      <c r="Z1491" s="14"/>
      <c r="AA1491" s="14"/>
      <c r="AB1491" s="14"/>
      <c r="AC1491" s="14"/>
      <c r="AD1491" s="14"/>
      <c r="AE1491" s="14"/>
      <c r="AT1491" s="254" t="s">
        <v>148</v>
      </c>
      <c r="AU1491" s="254" t="s">
        <v>91</v>
      </c>
      <c r="AV1491" s="14" t="s">
        <v>91</v>
      </c>
      <c r="AW1491" s="14" t="s">
        <v>36</v>
      </c>
      <c r="AX1491" s="14" t="s">
        <v>89</v>
      </c>
      <c r="AY1491" s="254" t="s">
        <v>139</v>
      </c>
    </row>
    <row r="1492" s="2" customFormat="1" ht="24.15" customHeight="1">
      <c r="A1492" s="40"/>
      <c r="B1492" s="41"/>
      <c r="C1492" s="220" t="s">
        <v>1841</v>
      </c>
      <c r="D1492" s="220" t="s">
        <v>141</v>
      </c>
      <c r="E1492" s="221" t="s">
        <v>1842</v>
      </c>
      <c r="F1492" s="222" t="s">
        <v>1843</v>
      </c>
      <c r="G1492" s="223" t="s">
        <v>263</v>
      </c>
      <c r="H1492" s="224">
        <v>41.909999999999997</v>
      </c>
      <c r="I1492" s="225"/>
      <c r="J1492" s="226">
        <f>ROUND(I1492*H1492,2)</f>
        <v>0</v>
      </c>
      <c r="K1492" s="222" t="s">
        <v>145</v>
      </c>
      <c r="L1492" s="46"/>
      <c r="M1492" s="227" t="s">
        <v>1</v>
      </c>
      <c r="N1492" s="228" t="s">
        <v>46</v>
      </c>
      <c r="O1492" s="93"/>
      <c r="P1492" s="229">
        <f>O1492*H1492</f>
        <v>0</v>
      </c>
      <c r="Q1492" s="229">
        <v>0</v>
      </c>
      <c r="R1492" s="229">
        <f>Q1492*H1492</f>
        <v>0</v>
      </c>
      <c r="S1492" s="229">
        <v>0</v>
      </c>
      <c r="T1492" s="230">
        <f>S1492*H1492</f>
        <v>0</v>
      </c>
      <c r="U1492" s="40"/>
      <c r="V1492" s="40"/>
      <c r="W1492" s="40"/>
      <c r="X1492" s="40"/>
      <c r="Y1492" s="40"/>
      <c r="Z1492" s="40"/>
      <c r="AA1492" s="40"/>
      <c r="AB1492" s="40"/>
      <c r="AC1492" s="40"/>
      <c r="AD1492" s="40"/>
      <c r="AE1492" s="40"/>
      <c r="AR1492" s="231" t="s">
        <v>291</v>
      </c>
      <c r="AT1492" s="231" t="s">
        <v>141</v>
      </c>
      <c r="AU1492" s="231" t="s">
        <v>91</v>
      </c>
      <c r="AY1492" s="19" t="s">
        <v>139</v>
      </c>
      <c r="BE1492" s="232">
        <f>IF(N1492="základní",J1492,0)</f>
        <v>0</v>
      </c>
      <c r="BF1492" s="232">
        <f>IF(N1492="snížená",J1492,0)</f>
        <v>0</v>
      </c>
      <c r="BG1492" s="232">
        <f>IF(N1492="zákl. přenesená",J1492,0)</f>
        <v>0</v>
      </c>
      <c r="BH1492" s="232">
        <f>IF(N1492="sníž. přenesená",J1492,0)</f>
        <v>0</v>
      </c>
      <c r="BI1492" s="232">
        <f>IF(N1492="nulová",J1492,0)</f>
        <v>0</v>
      </c>
      <c r="BJ1492" s="19" t="s">
        <v>89</v>
      </c>
      <c r="BK1492" s="232">
        <f>ROUND(I1492*H1492,2)</f>
        <v>0</v>
      </c>
      <c r="BL1492" s="19" t="s">
        <v>291</v>
      </c>
      <c r="BM1492" s="231" t="s">
        <v>1844</v>
      </c>
    </row>
    <row r="1493" s="13" customFormat="1">
      <c r="A1493" s="13"/>
      <c r="B1493" s="233"/>
      <c r="C1493" s="234"/>
      <c r="D1493" s="235" t="s">
        <v>148</v>
      </c>
      <c r="E1493" s="236" t="s">
        <v>1</v>
      </c>
      <c r="F1493" s="237" t="s">
        <v>1264</v>
      </c>
      <c r="G1493" s="234"/>
      <c r="H1493" s="236" t="s">
        <v>1</v>
      </c>
      <c r="I1493" s="238"/>
      <c r="J1493" s="234"/>
      <c r="K1493" s="234"/>
      <c r="L1493" s="239"/>
      <c r="M1493" s="240"/>
      <c r="N1493" s="241"/>
      <c r="O1493" s="241"/>
      <c r="P1493" s="241"/>
      <c r="Q1493" s="241"/>
      <c r="R1493" s="241"/>
      <c r="S1493" s="241"/>
      <c r="T1493" s="242"/>
      <c r="U1493" s="13"/>
      <c r="V1493" s="13"/>
      <c r="W1493" s="13"/>
      <c r="X1493" s="13"/>
      <c r="Y1493" s="13"/>
      <c r="Z1493" s="13"/>
      <c r="AA1493" s="13"/>
      <c r="AB1493" s="13"/>
      <c r="AC1493" s="13"/>
      <c r="AD1493" s="13"/>
      <c r="AE1493" s="13"/>
      <c r="AT1493" s="243" t="s">
        <v>148</v>
      </c>
      <c r="AU1493" s="243" t="s">
        <v>91</v>
      </c>
      <c r="AV1493" s="13" t="s">
        <v>89</v>
      </c>
      <c r="AW1493" s="13" t="s">
        <v>36</v>
      </c>
      <c r="AX1493" s="13" t="s">
        <v>81</v>
      </c>
      <c r="AY1493" s="243" t="s">
        <v>139</v>
      </c>
    </row>
    <row r="1494" s="13" customFormat="1">
      <c r="A1494" s="13"/>
      <c r="B1494" s="233"/>
      <c r="C1494" s="234"/>
      <c r="D1494" s="235" t="s">
        <v>148</v>
      </c>
      <c r="E1494" s="236" t="s">
        <v>1</v>
      </c>
      <c r="F1494" s="237" t="s">
        <v>1016</v>
      </c>
      <c r="G1494" s="234"/>
      <c r="H1494" s="236" t="s">
        <v>1</v>
      </c>
      <c r="I1494" s="238"/>
      <c r="J1494" s="234"/>
      <c r="K1494" s="234"/>
      <c r="L1494" s="239"/>
      <c r="M1494" s="240"/>
      <c r="N1494" s="241"/>
      <c r="O1494" s="241"/>
      <c r="P1494" s="241"/>
      <c r="Q1494" s="241"/>
      <c r="R1494" s="241"/>
      <c r="S1494" s="241"/>
      <c r="T1494" s="242"/>
      <c r="U1494" s="13"/>
      <c r="V1494" s="13"/>
      <c r="W1494" s="13"/>
      <c r="X1494" s="13"/>
      <c r="Y1494" s="13"/>
      <c r="Z1494" s="13"/>
      <c r="AA1494" s="13"/>
      <c r="AB1494" s="13"/>
      <c r="AC1494" s="13"/>
      <c r="AD1494" s="13"/>
      <c r="AE1494" s="13"/>
      <c r="AT1494" s="243" t="s">
        <v>148</v>
      </c>
      <c r="AU1494" s="243" t="s">
        <v>91</v>
      </c>
      <c r="AV1494" s="13" t="s">
        <v>89</v>
      </c>
      <c r="AW1494" s="13" t="s">
        <v>36</v>
      </c>
      <c r="AX1494" s="13" t="s">
        <v>81</v>
      </c>
      <c r="AY1494" s="243" t="s">
        <v>139</v>
      </c>
    </row>
    <row r="1495" s="14" customFormat="1">
      <c r="A1495" s="14"/>
      <c r="B1495" s="244"/>
      <c r="C1495" s="245"/>
      <c r="D1495" s="235" t="s">
        <v>148</v>
      </c>
      <c r="E1495" s="246" t="s">
        <v>1</v>
      </c>
      <c r="F1495" s="247" t="s">
        <v>1828</v>
      </c>
      <c r="G1495" s="245"/>
      <c r="H1495" s="248">
        <v>20.954999999999998</v>
      </c>
      <c r="I1495" s="249"/>
      <c r="J1495" s="245"/>
      <c r="K1495" s="245"/>
      <c r="L1495" s="250"/>
      <c r="M1495" s="251"/>
      <c r="N1495" s="252"/>
      <c r="O1495" s="252"/>
      <c r="P1495" s="252"/>
      <c r="Q1495" s="252"/>
      <c r="R1495" s="252"/>
      <c r="S1495" s="252"/>
      <c r="T1495" s="253"/>
      <c r="U1495" s="14"/>
      <c r="V1495" s="14"/>
      <c r="W1495" s="14"/>
      <c r="X1495" s="14"/>
      <c r="Y1495" s="14"/>
      <c r="Z1495" s="14"/>
      <c r="AA1495" s="14"/>
      <c r="AB1495" s="14"/>
      <c r="AC1495" s="14"/>
      <c r="AD1495" s="14"/>
      <c r="AE1495" s="14"/>
      <c r="AT1495" s="254" t="s">
        <v>148</v>
      </c>
      <c r="AU1495" s="254" t="s">
        <v>91</v>
      </c>
      <c r="AV1495" s="14" t="s">
        <v>91</v>
      </c>
      <c r="AW1495" s="14" t="s">
        <v>36</v>
      </c>
      <c r="AX1495" s="14" t="s">
        <v>81</v>
      </c>
      <c r="AY1495" s="254" t="s">
        <v>139</v>
      </c>
    </row>
    <row r="1496" s="16" customFormat="1">
      <c r="A1496" s="16"/>
      <c r="B1496" s="266"/>
      <c r="C1496" s="267"/>
      <c r="D1496" s="235" t="s">
        <v>148</v>
      </c>
      <c r="E1496" s="268" t="s">
        <v>1</v>
      </c>
      <c r="F1496" s="269" t="s">
        <v>253</v>
      </c>
      <c r="G1496" s="267"/>
      <c r="H1496" s="270">
        <v>20.954999999999998</v>
      </c>
      <c r="I1496" s="271"/>
      <c r="J1496" s="267"/>
      <c r="K1496" s="267"/>
      <c r="L1496" s="272"/>
      <c r="M1496" s="273"/>
      <c r="N1496" s="274"/>
      <c r="O1496" s="274"/>
      <c r="P1496" s="274"/>
      <c r="Q1496" s="274"/>
      <c r="R1496" s="274"/>
      <c r="S1496" s="274"/>
      <c r="T1496" s="275"/>
      <c r="U1496" s="16"/>
      <c r="V1496" s="16"/>
      <c r="W1496" s="16"/>
      <c r="X1496" s="16"/>
      <c r="Y1496" s="16"/>
      <c r="Z1496" s="16"/>
      <c r="AA1496" s="16"/>
      <c r="AB1496" s="16"/>
      <c r="AC1496" s="16"/>
      <c r="AD1496" s="16"/>
      <c r="AE1496" s="16"/>
      <c r="AT1496" s="276" t="s">
        <v>148</v>
      </c>
      <c r="AU1496" s="276" t="s">
        <v>91</v>
      </c>
      <c r="AV1496" s="16" t="s">
        <v>157</v>
      </c>
      <c r="AW1496" s="16" t="s">
        <v>36</v>
      </c>
      <c r="AX1496" s="16" t="s">
        <v>81</v>
      </c>
      <c r="AY1496" s="276" t="s">
        <v>139</v>
      </c>
    </row>
    <row r="1497" s="14" customFormat="1">
      <c r="A1497" s="14"/>
      <c r="B1497" s="244"/>
      <c r="C1497" s="245"/>
      <c r="D1497" s="235" t="s">
        <v>148</v>
      </c>
      <c r="E1497" s="246" t="s">
        <v>1</v>
      </c>
      <c r="F1497" s="247" t="s">
        <v>1845</v>
      </c>
      <c r="G1497" s="245"/>
      <c r="H1497" s="248">
        <v>41.909999999999997</v>
      </c>
      <c r="I1497" s="249"/>
      <c r="J1497" s="245"/>
      <c r="K1497" s="245"/>
      <c r="L1497" s="250"/>
      <c r="M1497" s="251"/>
      <c r="N1497" s="252"/>
      <c r="O1497" s="252"/>
      <c r="P1497" s="252"/>
      <c r="Q1497" s="252"/>
      <c r="R1497" s="252"/>
      <c r="S1497" s="252"/>
      <c r="T1497" s="253"/>
      <c r="U1497" s="14"/>
      <c r="V1497" s="14"/>
      <c r="W1497" s="14"/>
      <c r="X1497" s="14"/>
      <c r="Y1497" s="14"/>
      <c r="Z1497" s="14"/>
      <c r="AA1497" s="14"/>
      <c r="AB1497" s="14"/>
      <c r="AC1497" s="14"/>
      <c r="AD1497" s="14"/>
      <c r="AE1497" s="14"/>
      <c r="AT1497" s="254" t="s">
        <v>148</v>
      </c>
      <c r="AU1497" s="254" t="s">
        <v>91</v>
      </c>
      <c r="AV1497" s="14" t="s">
        <v>91</v>
      </c>
      <c r="AW1497" s="14" t="s">
        <v>36</v>
      </c>
      <c r="AX1497" s="14" t="s">
        <v>89</v>
      </c>
      <c r="AY1497" s="254" t="s">
        <v>139</v>
      </c>
    </row>
    <row r="1498" s="2" customFormat="1" ht="49.05" customHeight="1">
      <c r="A1498" s="40"/>
      <c r="B1498" s="41"/>
      <c r="C1498" s="281" t="s">
        <v>1846</v>
      </c>
      <c r="D1498" s="281" t="s">
        <v>317</v>
      </c>
      <c r="E1498" s="282" t="s">
        <v>1847</v>
      </c>
      <c r="F1498" s="283" t="s">
        <v>1848</v>
      </c>
      <c r="G1498" s="284" t="s">
        <v>263</v>
      </c>
      <c r="H1498" s="285">
        <v>58.979999999999997</v>
      </c>
      <c r="I1498" s="286"/>
      <c r="J1498" s="287">
        <f>ROUND(I1498*H1498,2)</f>
        <v>0</v>
      </c>
      <c r="K1498" s="283" t="s">
        <v>145</v>
      </c>
      <c r="L1498" s="288"/>
      <c r="M1498" s="289" t="s">
        <v>1</v>
      </c>
      <c r="N1498" s="290" t="s">
        <v>46</v>
      </c>
      <c r="O1498" s="93"/>
      <c r="P1498" s="229">
        <f>O1498*H1498</f>
        <v>0</v>
      </c>
      <c r="Q1498" s="229">
        <v>0.0047999999999999996</v>
      </c>
      <c r="R1498" s="229">
        <f>Q1498*H1498</f>
        <v>0.28310399999999997</v>
      </c>
      <c r="S1498" s="229">
        <v>0</v>
      </c>
      <c r="T1498" s="230">
        <f>S1498*H1498</f>
        <v>0</v>
      </c>
      <c r="U1498" s="40"/>
      <c r="V1498" s="40"/>
      <c r="W1498" s="40"/>
      <c r="X1498" s="40"/>
      <c r="Y1498" s="40"/>
      <c r="Z1498" s="40"/>
      <c r="AA1498" s="40"/>
      <c r="AB1498" s="40"/>
      <c r="AC1498" s="40"/>
      <c r="AD1498" s="40"/>
      <c r="AE1498" s="40"/>
      <c r="AR1498" s="231" t="s">
        <v>410</v>
      </c>
      <c r="AT1498" s="231" t="s">
        <v>317</v>
      </c>
      <c r="AU1498" s="231" t="s">
        <v>91</v>
      </c>
      <c r="AY1498" s="19" t="s">
        <v>139</v>
      </c>
      <c r="BE1498" s="232">
        <f>IF(N1498="základní",J1498,0)</f>
        <v>0</v>
      </c>
      <c r="BF1498" s="232">
        <f>IF(N1498="snížená",J1498,0)</f>
        <v>0</v>
      </c>
      <c r="BG1498" s="232">
        <f>IF(N1498="zákl. přenesená",J1498,0)</f>
        <v>0</v>
      </c>
      <c r="BH1498" s="232">
        <f>IF(N1498="sníž. přenesená",J1498,0)</f>
        <v>0</v>
      </c>
      <c r="BI1498" s="232">
        <f>IF(N1498="nulová",J1498,0)</f>
        <v>0</v>
      </c>
      <c r="BJ1498" s="19" t="s">
        <v>89</v>
      </c>
      <c r="BK1498" s="232">
        <f>ROUND(I1498*H1498,2)</f>
        <v>0</v>
      </c>
      <c r="BL1498" s="19" t="s">
        <v>291</v>
      </c>
      <c r="BM1498" s="231" t="s">
        <v>1849</v>
      </c>
    </row>
    <row r="1499" s="13" customFormat="1">
      <c r="A1499" s="13"/>
      <c r="B1499" s="233"/>
      <c r="C1499" s="234"/>
      <c r="D1499" s="235" t="s">
        <v>148</v>
      </c>
      <c r="E1499" s="236" t="s">
        <v>1</v>
      </c>
      <c r="F1499" s="237" t="s">
        <v>1264</v>
      </c>
      <c r="G1499" s="234"/>
      <c r="H1499" s="236" t="s">
        <v>1</v>
      </c>
      <c r="I1499" s="238"/>
      <c r="J1499" s="234"/>
      <c r="K1499" s="234"/>
      <c r="L1499" s="239"/>
      <c r="M1499" s="240"/>
      <c r="N1499" s="241"/>
      <c r="O1499" s="241"/>
      <c r="P1499" s="241"/>
      <c r="Q1499" s="241"/>
      <c r="R1499" s="241"/>
      <c r="S1499" s="241"/>
      <c r="T1499" s="242"/>
      <c r="U1499" s="13"/>
      <c r="V1499" s="13"/>
      <c r="W1499" s="13"/>
      <c r="X1499" s="13"/>
      <c r="Y1499" s="13"/>
      <c r="Z1499" s="13"/>
      <c r="AA1499" s="13"/>
      <c r="AB1499" s="13"/>
      <c r="AC1499" s="13"/>
      <c r="AD1499" s="13"/>
      <c r="AE1499" s="13"/>
      <c r="AT1499" s="243" t="s">
        <v>148</v>
      </c>
      <c r="AU1499" s="243" t="s">
        <v>91</v>
      </c>
      <c r="AV1499" s="13" t="s">
        <v>89</v>
      </c>
      <c r="AW1499" s="13" t="s">
        <v>36</v>
      </c>
      <c r="AX1499" s="13" t="s">
        <v>81</v>
      </c>
      <c r="AY1499" s="243" t="s">
        <v>139</v>
      </c>
    </row>
    <row r="1500" s="13" customFormat="1">
      <c r="A1500" s="13"/>
      <c r="B1500" s="233"/>
      <c r="C1500" s="234"/>
      <c r="D1500" s="235" t="s">
        <v>148</v>
      </c>
      <c r="E1500" s="236" t="s">
        <v>1</v>
      </c>
      <c r="F1500" s="237" t="s">
        <v>1016</v>
      </c>
      <c r="G1500" s="234"/>
      <c r="H1500" s="236" t="s">
        <v>1</v>
      </c>
      <c r="I1500" s="238"/>
      <c r="J1500" s="234"/>
      <c r="K1500" s="234"/>
      <c r="L1500" s="239"/>
      <c r="M1500" s="240"/>
      <c r="N1500" s="241"/>
      <c r="O1500" s="241"/>
      <c r="P1500" s="241"/>
      <c r="Q1500" s="241"/>
      <c r="R1500" s="241"/>
      <c r="S1500" s="241"/>
      <c r="T1500" s="242"/>
      <c r="U1500" s="13"/>
      <c r="V1500" s="13"/>
      <c r="W1500" s="13"/>
      <c r="X1500" s="13"/>
      <c r="Y1500" s="13"/>
      <c r="Z1500" s="13"/>
      <c r="AA1500" s="13"/>
      <c r="AB1500" s="13"/>
      <c r="AC1500" s="13"/>
      <c r="AD1500" s="13"/>
      <c r="AE1500" s="13"/>
      <c r="AT1500" s="243" t="s">
        <v>148</v>
      </c>
      <c r="AU1500" s="243" t="s">
        <v>91</v>
      </c>
      <c r="AV1500" s="13" t="s">
        <v>89</v>
      </c>
      <c r="AW1500" s="13" t="s">
        <v>36</v>
      </c>
      <c r="AX1500" s="13" t="s">
        <v>81</v>
      </c>
      <c r="AY1500" s="243" t="s">
        <v>139</v>
      </c>
    </row>
    <row r="1501" s="14" customFormat="1">
      <c r="A1501" s="14"/>
      <c r="B1501" s="244"/>
      <c r="C1501" s="245"/>
      <c r="D1501" s="235" t="s">
        <v>148</v>
      </c>
      <c r="E1501" s="246" t="s">
        <v>1</v>
      </c>
      <c r="F1501" s="247" t="s">
        <v>1850</v>
      </c>
      <c r="G1501" s="245"/>
      <c r="H1501" s="248">
        <v>10.134</v>
      </c>
      <c r="I1501" s="249"/>
      <c r="J1501" s="245"/>
      <c r="K1501" s="245"/>
      <c r="L1501" s="250"/>
      <c r="M1501" s="251"/>
      <c r="N1501" s="252"/>
      <c r="O1501" s="252"/>
      <c r="P1501" s="252"/>
      <c r="Q1501" s="252"/>
      <c r="R1501" s="252"/>
      <c r="S1501" s="252"/>
      <c r="T1501" s="253"/>
      <c r="U1501" s="14"/>
      <c r="V1501" s="14"/>
      <c r="W1501" s="14"/>
      <c r="X1501" s="14"/>
      <c r="Y1501" s="14"/>
      <c r="Z1501" s="14"/>
      <c r="AA1501" s="14"/>
      <c r="AB1501" s="14"/>
      <c r="AC1501" s="14"/>
      <c r="AD1501" s="14"/>
      <c r="AE1501" s="14"/>
      <c r="AT1501" s="254" t="s">
        <v>148</v>
      </c>
      <c r="AU1501" s="254" t="s">
        <v>91</v>
      </c>
      <c r="AV1501" s="14" t="s">
        <v>91</v>
      </c>
      <c r="AW1501" s="14" t="s">
        <v>36</v>
      </c>
      <c r="AX1501" s="14" t="s">
        <v>81</v>
      </c>
      <c r="AY1501" s="254" t="s">
        <v>139</v>
      </c>
    </row>
    <row r="1502" s="14" customFormat="1">
      <c r="A1502" s="14"/>
      <c r="B1502" s="244"/>
      <c r="C1502" s="245"/>
      <c r="D1502" s="235" t="s">
        <v>148</v>
      </c>
      <c r="E1502" s="246" t="s">
        <v>1</v>
      </c>
      <c r="F1502" s="247" t="s">
        <v>1851</v>
      </c>
      <c r="G1502" s="245"/>
      <c r="H1502" s="248">
        <v>48.845999999999997</v>
      </c>
      <c r="I1502" s="249"/>
      <c r="J1502" s="245"/>
      <c r="K1502" s="245"/>
      <c r="L1502" s="250"/>
      <c r="M1502" s="251"/>
      <c r="N1502" s="252"/>
      <c r="O1502" s="252"/>
      <c r="P1502" s="252"/>
      <c r="Q1502" s="252"/>
      <c r="R1502" s="252"/>
      <c r="S1502" s="252"/>
      <c r="T1502" s="253"/>
      <c r="U1502" s="14"/>
      <c r="V1502" s="14"/>
      <c r="W1502" s="14"/>
      <c r="X1502" s="14"/>
      <c r="Y1502" s="14"/>
      <c r="Z1502" s="14"/>
      <c r="AA1502" s="14"/>
      <c r="AB1502" s="14"/>
      <c r="AC1502" s="14"/>
      <c r="AD1502" s="14"/>
      <c r="AE1502" s="14"/>
      <c r="AT1502" s="254" t="s">
        <v>148</v>
      </c>
      <c r="AU1502" s="254" t="s">
        <v>91</v>
      </c>
      <c r="AV1502" s="14" t="s">
        <v>91</v>
      </c>
      <c r="AW1502" s="14" t="s">
        <v>36</v>
      </c>
      <c r="AX1502" s="14" t="s">
        <v>81</v>
      </c>
      <c r="AY1502" s="254" t="s">
        <v>139</v>
      </c>
    </row>
    <row r="1503" s="15" customFormat="1">
      <c r="A1503" s="15"/>
      <c r="B1503" s="255"/>
      <c r="C1503" s="256"/>
      <c r="D1503" s="235" t="s">
        <v>148</v>
      </c>
      <c r="E1503" s="257" t="s">
        <v>1</v>
      </c>
      <c r="F1503" s="258" t="s">
        <v>151</v>
      </c>
      <c r="G1503" s="256"/>
      <c r="H1503" s="259">
        <v>58.979999999999997</v>
      </c>
      <c r="I1503" s="260"/>
      <c r="J1503" s="256"/>
      <c r="K1503" s="256"/>
      <c r="L1503" s="261"/>
      <c r="M1503" s="262"/>
      <c r="N1503" s="263"/>
      <c r="O1503" s="263"/>
      <c r="P1503" s="263"/>
      <c r="Q1503" s="263"/>
      <c r="R1503" s="263"/>
      <c r="S1503" s="263"/>
      <c r="T1503" s="264"/>
      <c r="U1503" s="15"/>
      <c r="V1503" s="15"/>
      <c r="W1503" s="15"/>
      <c r="X1503" s="15"/>
      <c r="Y1503" s="15"/>
      <c r="Z1503" s="15"/>
      <c r="AA1503" s="15"/>
      <c r="AB1503" s="15"/>
      <c r="AC1503" s="15"/>
      <c r="AD1503" s="15"/>
      <c r="AE1503" s="15"/>
      <c r="AT1503" s="265" t="s">
        <v>148</v>
      </c>
      <c r="AU1503" s="265" t="s">
        <v>91</v>
      </c>
      <c r="AV1503" s="15" t="s">
        <v>146</v>
      </c>
      <c r="AW1503" s="15" t="s">
        <v>36</v>
      </c>
      <c r="AX1503" s="15" t="s">
        <v>89</v>
      </c>
      <c r="AY1503" s="265" t="s">
        <v>139</v>
      </c>
    </row>
    <row r="1504" s="2" customFormat="1" ht="49.05" customHeight="1">
      <c r="A1504" s="40"/>
      <c r="B1504" s="41"/>
      <c r="C1504" s="220" t="s">
        <v>1852</v>
      </c>
      <c r="D1504" s="220" t="s">
        <v>141</v>
      </c>
      <c r="E1504" s="221" t="s">
        <v>1853</v>
      </c>
      <c r="F1504" s="222" t="s">
        <v>1854</v>
      </c>
      <c r="G1504" s="223" t="s">
        <v>299</v>
      </c>
      <c r="H1504" s="224">
        <v>0.31900000000000001</v>
      </c>
      <c r="I1504" s="225"/>
      <c r="J1504" s="226">
        <f>ROUND(I1504*H1504,2)</f>
        <v>0</v>
      </c>
      <c r="K1504" s="222" t="s">
        <v>145</v>
      </c>
      <c r="L1504" s="46"/>
      <c r="M1504" s="227" t="s">
        <v>1</v>
      </c>
      <c r="N1504" s="228" t="s">
        <v>46</v>
      </c>
      <c r="O1504" s="93"/>
      <c r="P1504" s="229">
        <f>O1504*H1504</f>
        <v>0</v>
      </c>
      <c r="Q1504" s="229">
        <v>0</v>
      </c>
      <c r="R1504" s="229">
        <f>Q1504*H1504</f>
        <v>0</v>
      </c>
      <c r="S1504" s="229">
        <v>0</v>
      </c>
      <c r="T1504" s="230">
        <f>S1504*H1504</f>
        <v>0</v>
      </c>
      <c r="U1504" s="40"/>
      <c r="V1504" s="40"/>
      <c r="W1504" s="40"/>
      <c r="X1504" s="40"/>
      <c r="Y1504" s="40"/>
      <c r="Z1504" s="40"/>
      <c r="AA1504" s="40"/>
      <c r="AB1504" s="40"/>
      <c r="AC1504" s="40"/>
      <c r="AD1504" s="40"/>
      <c r="AE1504" s="40"/>
      <c r="AR1504" s="231" t="s">
        <v>291</v>
      </c>
      <c r="AT1504" s="231" t="s">
        <v>141</v>
      </c>
      <c r="AU1504" s="231" t="s">
        <v>91</v>
      </c>
      <c r="AY1504" s="19" t="s">
        <v>139</v>
      </c>
      <c r="BE1504" s="232">
        <f>IF(N1504="základní",J1504,0)</f>
        <v>0</v>
      </c>
      <c r="BF1504" s="232">
        <f>IF(N1504="snížená",J1504,0)</f>
        <v>0</v>
      </c>
      <c r="BG1504" s="232">
        <f>IF(N1504="zákl. přenesená",J1504,0)</f>
        <v>0</v>
      </c>
      <c r="BH1504" s="232">
        <f>IF(N1504="sníž. přenesená",J1504,0)</f>
        <v>0</v>
      </c>
      <c r="BI1504" s="232">
        <f>IF(N1504="nulová",J1504,0)</f>
        <v>0</v>
      </c>
      <c r="BJ1504" s="19" t="s">
        <v>89</v>
      </c>
      <c r="BK1504" s="232">
        <f>ROUND(I1504*H1504,2)</f>
        <v>0</v>
      </c>
      <c r="BL1504" s="19" t="s">
        <v>291</v>
      </c>
      <c r="BM1504" s="231" t="s">
        <v>1855</v>
      </c>
    </row>
    <row r="1505" s="12" customFormat="1" ht="25.92" customHeight="1">
      <c r="A1505" s="12"/>
      <c r="B1505" s="204"/>
      <c r="C1505" s="205"/>
      <c r="D1505" s="206" t="s">
        <v>80</v>
      </c>
      <c r="E1505" s="207" t="s">
        <v>317</v>
      </c>
      <c r="F1505" s="207" t="s">
        <v>949</v>
      </c>
      <c r="G1505" s="205"/>
      <c r="H1505" s="205"/>
      <c r="I1505" s="208"/>
      <c r="J1505" s="209">
        <f>BK1505</f>
        <v>0</v>
      </c>
      <c r="K1505" s="205"/>
      <c r="L1505" s="210"/>
      <c r="M1505" s="211"/>
      <c r="N1505" s="212"/>
      <c r="O1505" s="212"/>
      <c r="P1505" s="213">
        <f>P1506+P1528</f>
        <v>0</v>
      </c>
      <c r="Q1505" s="212"/>
      <c r="R1505" s="213">
        <f>R1506+R1528</f>
        <v>0.29653389999999996</v>
      </c>
      <c r="S1505" s="212"/>
      <c r="T1505" s="214">
        <f>T1506+T1528</f>
        <v>0</v>
      </c>
      <c r="U1505" s="12"/>
      <c r="V1505" s="12"/>
      <c r="W1505" s="12"/>
      <c r="X1505" s="12"/>
      <c r="Y1505" s="12"/>
      <c r="Z1505" s="12"/>
      <c r="AA1505" s="12"/>
      <c r="AB1505" s="12"/>
      <c r="AC1505" s="12"/>
      <c r="AD1505" s="12"/>
      <c r="AE1505" s="12"/>
      <c r="AR1505" s="215" t="s">
        <v>157</v>
      </c>
      <c r="AT1505" s="216" t="s">
        <v>80</v>
      </c>
      <c r="AU1505" s="216" t="s">
        <v>81</v>
      </c>
      <c r="AY1505" s="215" t="s">
        <v>139</v>
      </c>
      <c r="BK1505" s="217">
        <f>BK1506+BK1528</f>
        <v>0</v>
      </c>
    </row>
    <row r="1506" s="12" customFormat="1" ht="22.8" customHeight="1">
      <c r="A1506" s="12"/>
      <c r="B1506" s="204"/>
      <c r="C1506" s="205"/>
      <c r="D1506" s="206" t="s">
        <v>80</v>
      </c>
      <c r="E1506" s="218" t="s">
        <v>950</v>
      </c>
      <c r="F1506" s="218" t="s">
        <v>951</v>
      </c>
      <c r="G1506" s="205"/>
      <c r="H1506" s="205"/>
      <c r="I1506" s="208"/>
      <c r="J1506" s="219">
        <f>BK1506</f>
        <v>0</v>
      </c>
      <c r="K1506" s="205"/>
      <c r="L1506" s="210"/>
      <c r="M1506" s="211"/>
      <c r="N1506" s="212"/>
      <c r="O1506" s="212"/>
      <c r="P1506" s="213">
        <f>SUM(P1507:P1527)</f>
        <v>0</v>
      </c>
      <c r="Q1506" s="212"/>
      <c r="R1506" s="213">
        <f>SUM(R1507:R1527)</f>
        <v>0.29653389999999996</v>
      </c>
      <c r="S1506" s="212"/>
      <c r="T1506" s="214">
        <f>SUM(T1507:T1527)</f>
        <v>0</v>
      </c>
      <c r="U1506" s="12"/>
      <c r="V1506" s="12"/>
      <c r="W1506" s="12"/>
      <c r="X1506" s="12"/>
      <c r="Y1506" s="12"/>
      <c r="Z1506" s="12"/>
      <c r="AA1506" s="12"/>
      <c r="AB1506" s="12"/>
      <c r="AC1506" s="12"/>
      <c r="AD1506" s="12"/>
      <c r="AE1506" s="12"/>
      <c r="AR1506" s="215" t="s">
        <v>157</v>
      </c>
      <c r="AT1506" s="216" t="s">
        <v>80</v>
      </c>
      <c r="AU1506" s="216" t="s">
        <v>89</v>
      </c>
      <c r="AY1506" s="215" t="s">
        <v>139</v>
      </c>
      <c r="BK1506" s="217">
        <f>SUM(BK1507:BK1527)</f>
        <v>0</v>
      </c>
    </row>
    <row r="1507" s="2" customFormat="1" ht="16.5" customHeight="1">
      <c r="A1507" s="40"/>
      <c r="B1507" s="41"/>
      <c r="C1507" s="220" t="s">
        <v>1856</v>
      </c>
      <c r="D1507" s="220" t="s">
        <v>141</v>
      </c>
      <c r="E1507" s="221" t="s">
        <v>1857</v>
      </c>
      <c r="F1507" s="222" t="s">
        <v>1858</v>
      </c>
      <c r="G1507" s="223" t="s">
        <v>160</v>
      </c>
      <c r="H1507" s="224">
        <v>12.539999999999999</v>
      </c>
      <c r="I1507" s="225"/>
      <c r="J1507" s="226">
        <f>ROUND(I1507*H1507,2)</f>
        <v>0</v>
      </c>
      <c r="K1507" s="222" t="s">
        <v>145</v>
      </c>
      <c r="L1507" s="46"/>
      <c r="M1507" s="227" t="s">
        <v>1</v>
      </c>
      <c r="N1507" s="228" t="s">
        <v>46</v>
      </c>
      <c r="O1507" s="93"/>
      <c r="P1507" s="229">
        <f>O1507*H1507</f>
        <v>0</v>
      </c>
      <c r="Q1507" s="229">
        <v>0</v>
      </c>
      <c r="R1507" s="229">
        <f>Q1507*H1507</f>
        <v>0</v>
      </c>
      <c r="S1507" s="229">
        <v>0</v>
      </c>
      <c r="T1507" s="230">
        <f>S1507*H1507</f>
        <v>0</v>
      </c>
      <c r="U1507" s="40"/>
      <c r="V1507" s="40"/>
      <c r="W1507" s="40"/>
      <c r="X1507" s="40"/>
      <c r="Y1507" s="40"/>
      <c r="Z1507" s="40"/>
      <c r="AA1507" s="40"/>
      <c r="AB1507" s="40"/>
      <c r="AC1507" s="40"/>
      <c r="AD1507" s="40"/>
      <c r="AE1507" s="40"/>
      <c r="AR1507" s="231" t="s">
        <v>589</v>
      </c>
      <c r="AT1507" s="231" t="s">
        <v>141</v>
      </c>
      <c r="AU1507" s="231" t="s">
        <v>91</v>
      </c>
      <c r="AY1507" s="19" t="s">
        <v>139</v>
      </c>
      <c r="BE1507" s="232">
        <f>IF(N1507="základní",J1507,0)</f>
        <v>0</v>
      </c>
      <c r="BF1507" s="232">
        <f>IF(N1507="snížená",J1507,0)</f>
        <v>0</v>
      </c>
      <c r="BG1507" s="232">
        <f>IF(N1507="zákl. přenesená",J1507,0)</f>
        <v>0</v>
      </c>
      <c r="BH1507" s="232">
        <f>IF(N1507="sníž. přenesená",J1507,0)</f>
        <v>0</v>
      </c>
      <c r="BI1507" s="232">
        <f>IF(N1507="nulová",J1507,0)</f>
        <v>0</v>
      </c>
      <c r="BJ1507" s="19" t="s">
        <v>89</v>
      </c>
      <c r="BK1507" s="232">
        <f>ROUND(I1507*H1507,2)</f>
        <v>0</v>
      </c>
      <c r="BL1507" s="19" t="s">
        <v>589</v>
      </c>
      <c r="BM1507" s="231" t="s">
        <v>1859</v>
      </c>
    </row>
    <row r="1508" s="14" customFormat="1">
      <c r="A1508" s="14"/>
      <c r="B1508" s="244"/>
      <c r="C1508" s="245"/>
      <c r="D1508" s="235" t="s">
        <v>148</v>
      </c>
      <c r="E1508" s="246" t="s">
        <v>1</v>
      </c>
      <c r="F1508" s="247" t="s">
        <v>1860</v>
      </c>
      <c r="G1508" s="245"/>
      <c r="H1508" s="248">
        <v>12.539999999999999</v>
      </c>
      <c r="I1508" s="249"/>
      <c r="J1508" s="245"/>
      <c r="K1508" s="245"/>
      <c r="L1508" s="250"/>
      <c r="M1508" s="251"/>
      <c r="N1508" s="252"/>
      <c r="O1508" s="252"/>
      <c r="P1508" s="252"/>
      <c r="Q1508" s="252"/>
      <c r="R1508" s="252"/>
      <c r="S1508" s="252"/>
      <c r="T1508" s="253"/>
      <c r="U1508" s="14"/>
      <c r="V1508" s="14"/>
      <c r="W1508" s="14"/>
      <c r="X1508" s="14"/>
      <c r="Y1508" s="14"/>
      <c r="Z1508" s="14"/>
      <c r="AA1508" s="14"/>
      <c r="AB1508" s="14"/>
      <c r="AC1508" s="14"/>
      <c r="AD1508" s="14"/>
      <c r="AE1508" s="14"/>
      <c r="AT1508" s="254" t="s">
        <v>148</v>
      </c>
      <c r="AU1508" s="254" t="s">
        <v>91</v>
      </c>
      <c r="AV1508" s="14" t="s">
        <v>91</v>
      </c>
      <c r="AW1508" s="14" t="s">
        <v>36</v>
      </c>
      <c r="AX1508" s="14" t="s">
        <v>81</v>
      </c>
      <c r="AY1508" s="254" t="s">
        <v>139</v>
      </c>
    </row>
    <row r="1509" s="15" customFormat="1">
      <c r="A1509" s="15"/>
      <c r="B1509" s="255"/>
      <c r="C1509" s="256"/>
      <c r="D1509" s="235" t="s">
        <v>148</v>
      </c>
      <c r="E1509" s="257" t="s">
        <v>1</v>
      </c>
      <c r="F1509" s="258" t="s">
        <v>151</v>
      </c>
      <c r="G1509" s="256"/>
      <c r="H1509" s="259">
        <v>12.539999999999999</v>
      </c>
      <c r="I1509" s="260"/>
      <c r="J1509" s="256"/>
      <c r="K1509" s="256"/>
      <c r="L1509" s="261"/>
      <c r="M1509" s="262"/>
      <c r="N1509" s="263"/>
      <c r="O1509" s="263"/>
      <c r="P1509" s="263"/>
      <c r="Q1509" s="263"/>
      <c r="R1509" s="263"/>
      <c r="S1509" s="263"/>
      <c r="T1509" s="264"/>
      <c r="U1509" s="15"/>
      <c r="V1509" s="15"/>
      <c r="W1509" s="15"/>
      <c r="X1509" s="15"/>
      <c r="Y1509" s="15"/>
      <c r="Z1509" s="15"/>
      <c r="AA1509" s="15"/>
      <c r="AB1509" s="15"/>
      <c r="AC1509" s="15"/>
      <c r="AD1509" s="15"/>
      <c r="AE1509" s="15"/>
      <c r="AT1509" s="265" t="s">
        <v>148</v>
      </c>
      <c r="AU1509" s="265" t="s">
        <v>91</v>
      </c>
      <c r="AV1509" s="15" t="s">
        <v>146</v>
      </c>
      <c r="AW1509" s="15" t="s">
        <v>36</v>
      </c>
      <c r="AX1509" s="15" t="s">
        <v>89</v>
      </c>
      <c r="AY1509" s="265" t="s">
        <v>139</v>
      </c>
    </row>
    <row r="1510" s="2" customFormat="1" ht="24.15" customHeight="1">
      <c r="A1510" s="40"/>
      <c r="B1510" s="41"/>
      <c r="C1510" s="281" t="s">
        <v>1861</v>
      </c>
      <c r="D1510" s="281" t="s">
        <v>317</v>
      </c>
      <c r="E1510" s="282" t="s">
        <v>1862</v>
      </c>
      <c r="F1510" s="283" t="s">
        <v>1863</v>
      </c>
      <c r="G1510" s="284" t="s">
        <v>160</v>
      </c>
      <c r="H1510" s="285">
        <v>12.664999999999999</v>
      </c>
      <c r="I1510" s="286"/>
      <c r="J1510" s="287">
        <f>ROUND(I1510*H1510,2)</f>
        <v>0</v>
      </c>
      <c r="K1510" s="283" t="s">
        <v>145</v>
      </c>
      <c r="L1510" s="288"/>
      <c r="M1510" s="289" t="s">
        <v>1</v>
      </c>
      <c r="N1510" s="290" t="s">
        <v>46</v>
      </c>
      <c r="O1510" s="93"/>
      <c r="P1510" s="229">
        <f>O1510*H1510</f>
        <v>0</v>
      </c>
      <c r="Q1510" s="229">
        <v>0.022380000000000001</v>
      </c>
      <c r="R1510" s="229">
        <f>Q1510*H1510</f>
        <v>0.28344269999999999</v>
      </c>
      <c r="S1510" s="229">
        <v>0</v>
      </c>
      <c r="T1510" s="230">
        <f>S1510*H1510</f>
        <v>0</v>
      </c>
      <c r="U1510" s="40"/>
      <c r="V1510" s="40"/>
      <c r="W1510" s="40"/>
      <c r="X1510" s="40"/>
      <c r="Y1510" s="40"/>
      <c r="Z1510" s="40"/>
      <c r="AA1510" s="40"/>
      <c r="AB1510" s="40"/>
      <c r="AC1510" s="40"/>
      <c r="AD1510" s="40"/>
      <c r="AE1510" s="40"/>
      <c r="AR1510" s="231" t="s">
        <v>924</v>
      </c>
      <c r="AT1510" s="231" t="s">
        <v>317</v>
      </c>
      <c r="AU1510" s="231" t="s">
        <v>91</v>
      </c>
      <c r="AY1510" s="19" t="s">
        <v>139</v>
      </c>
      <c r="BE1510" s="232">
        <f>IF(N1510="základní",J1510,0)</f>
        <v>0</v>
      </c>
      <c r="BF1510" s="232">
        <f>IF(N1510="snížená",J1510,0)</f>
        <v>0</v>
      </c>
      <c r="BG1510" s="232">
        <f>IF(N1510="zákl. přenesená",J1510,0)</f>
        <v>0</v>
      </c>
      <c r="BH1510" s="232">
        <f>IF(N1510="sníž. přenesená",J1510,0)</f>
        <v>0</v>
      </c>
      <c r="BI1510" s="232">
        <f>IF(N1510="nulová",J1510,0)</f>
        <v>0</v>
      </c>
      <c r="BJ1510" s="19" t="s">
        <v>89</v>
      </c>
      <c r="BK1510" s="232">
        <f>ROUND(I1510*H1510,2)</f>
        <v>0</v>
      </c>
      <c r="BL1510" s="19" t="s">
        <v>924</v>
      </c>
      <c r="BM1510" s="231" t="s">
        <v>1864</v>
      </c>
    </row>
    <row r="1511" s="14" customFormat="1">
      <c r="A1511" s="14"/>
      <c r="B1511" s="244"/>
      <c r="C1511" s="245"/>
      <c r="D1511" s="235" t="s">
        <v>148</v>
      </c>
      <c r="E1511" s="246" t="s">
        <v>1</v>
      </c>
      <c r="F1511" s="247" t="s">
        <v>1865</v>
      </c>
      <c r="G1511" s="245"/>
      <c r="H1511" s="248">
        <v>12.664999999999999</v>
      </c>
      <c r="I1511" s="249"/>
      <c r="J1511" s="245"/>
      <c r="K1511" s="245"/>
      <c r="L1511" s="250"/>
      <c r="M1511" s="251"/>
      <c r="N1511" s="252"/>
      <c r="O1511" s="252"/>
      <c r="P1511" s="252"/>
      <c r="Q1511" s="252"/>
      <c r="R1511" s="252"/>
      <c r="S1511" s="252"/>
      <c r="T1511" s="253"/>
      <c r="U1511" s="14"/>
      <c r="V1511" s="14"/>
      <c r="W1511" s="14"/>
      <c r="X1511" s="14"/>
      <c r="Y1511" s="14"/>
      <c r="Z1511" s="14"/>
      <c r="AA1511" s="14"/>
      <c r="AB1511" s="14"/>
      <c r="AC1511" s="14"/>
      <c r="AD1511" s="14"/>
      <c r="AE1511" s="14"/>
      <c r="AT1511" s="254" t="s">
        <v>148</v>
      </c>
      <c r="AU1511" s="254" t="s">
        <v>91</v>
      </c>
      <c r="AV1511" s="14" t="s">
        <v>91</v>
      </c>
      <c r="AW1511" s="14" t="s">
        <v>36</v>
      </c>
      <c r="AX1511" s="14" t="s">
        <v>81</v>
      </c>
      <c r="AY1511" s="254" t="s">
        <v>139</v>
      </c>
    </row>
    <row r="1512" s="15" customFormat="1">
      <c r="A1512" s="15"/>
      <c r="B1512" s="255"/>
      <c r="C1512" s="256"/>
      <c r="D1512" s="235" t="s">
        <v>148</v>
      </c>
      <c r="E1512" s="257" t="s">
        <v>1</v>
      </c>
      <c r="F1512" s="258" t="s">
        <v>151</v>
      </c>
      <c r="G1512" s="256"/>
      <c r="H1512" s="259">
        <v>12.664999999999999</v>
      </c>
      <c r="I1512" s="260"/>
      <c r="J1512" s="256"/>
      <c r="K1512" s="256"/>
      <c r="L1512" s="261"/>
      <c r="M1512" s="262"/>
      <c r="N1512" s="263"/>
      <c r="O1512" s="263"/>
      <c r="P1512" s="263"/>
      <c r="Q1512" s="263"/>
      <c r="R1512" s="263"/>
      <c r="S1512" s="263"/>
      <c r="T1512" s="264"/>
      <c r="U1512" s="15"/>
      <c r="V1512" s="15"/>
      <c r="W1512" s="15"/>
      <c r="X1512" s="15"/>
      <c r="Y1512" s="15"/>
      <c r="Z1512" s="15"/>
      <c r="AA1512" s="15"/>
      <c r="AB1512" s="15"/>
      <c r="AC1512" s="15"/>
      <c r="AD1512" s="15"/>
      <c r="AE1512" s="15"/>
      <c r="AT1512" s="265" t="s">
        <v>148</v>
      </c>
      <c r="AU1512" s="265" t="s">
        <v>91</v>
      </c>
      <c r="AV1512" s="15" t="s">
        <v>146</v>
      </c>
      <c r="AW1512" s="15" t="s">
        <v>36</v>
      </c>
      <c r="AX1512" s="15" t="s">
        <v>89</v>
      </c>
      <c r="AY1512" s="265" t="s">
        <v>139</v>
      </c>
    </row>
    <row r="1513" s="2" customFormat="1" ht="16.5" customHeight="1">
      <c r="A1513" s="40"/>
      <c r="B1513" s="41"/>
      <c r="C1513" s="220" t="s">
        <v>1866</v>
      </c>
      <c r="D1513" s="220" t="s">
        <v>141</v>
      </c>
      <c r="E1513" s="221" t="s">
        <v>1867</v>
      </c>
      <c r="F1513" s="222" t="s">
        <v>1868</v>
      </c>
      <c r="G1513" s="223" t="s">
        <v>160</v>
      </c>
      <c r="H1513" s="224">
        <v>12.539999999999999</v>
      </c>
      <c r="I1513" s="225"/>
      <c r="J1513" s="226">
        <f>ROUND(I1513*H1513,2)</f>
        <v>0</v>
      </c>
      <c r="K1513" s="222" t="s">
        <v>145</v>
      </c>
      <c r="L1513" s="46"/>
      <c r="M1513" s="227" t="s">
        <v>1</v>
      </c>
      <c r="N1513" s="228" t="s">
        <v>46</v>
      </c>
      <c r="O1513" s="93"/>
      <c r="P1513" s="229">
        <f>O1513*H1513</f>
        <v>0</v>
      </c>
      <c r="Q1513" s="229">
        <v>0.00027999999999999998</v>
      </c>
      <c r="R1513" s="229">
        <f>Q1513*H1513</f>
        <v>0.0035111999999999995</v>
      </c>
      <c r="S1513" s="229">
        <v>0</v>
      </c>
      <c r="T1513" s="230">
        <f>S1513*H1513</f>
        <v>0</v>
      </c>
      <c r="U1513" s="40"/>
      <c r="V1513" s="40"/>
      <c r="W1513" s="40"/>
      <c r="X1513" s="40"/>
      <c r="Y1513" s="40"/>
      <c r="Z1513" s="40"/>
      <c r="AA1513" s="40"/>
      <c r="AB1513" s="40"/>
      <c r="AC1513" s="40"/>
      <c r="AD1513" s="40"/>
      <c r="AE1513" s="40"/>
      <c r="AR1513" s="231" t="s">
        <v>589</v>
      </c>
      <c r="AT1513" s="231" t="s">
        <v>141</v>
      </c>
      <c r="AU1513" s="231" t="s">
        <v>91</v>
      </c>
      <c r="AY1513" s="19" t="s">
        <v>139</v>
      </c>
      <c r="BE1513" s="232">
        <f>IF(N1513="základní",J1513,0)</f>
        <v>0</v>
      </c>
      <c r="BF1513" s="232">
        <f>IF(N1513="snížená",J1513,0)</f>
        <v>0</v>
      </c>
      <c r="BG1513" s="232">
        <f>IF(N1513="zákl. přenesená",J1513,0)</f>
        <v>0</v>
      </c>
      <c r="BH1513" s="232">
        <f>IF(N1513="sníž. přenesená",J1513,0)</f>
        <v>0</v>
      </c>
      <c r="BI1513" s="232">
        <f>IF(N1513="nulová",J1513,0)</f>
        <v>0</v>
      </c>
      <c r="BJ1513" s="19" t="s">
        <v>89</v>
      </c>
      <c r="BK1513" s="232">
        <f>ROUND(I1513*H1513,2)</f>
        <v>0</v>
      </c>
      <c r="BL1513" s="19" t="s">
        <v>589</v>
      </c>
      <c r="BM1513" s="231" t="s">
        <v>1869</v>
      </c>
    </row>
    <row r="1514" s="14" customFormat="1">
      <c r="A1514" s="14"/>
      <c r="B1514" s="244"/>
      <c r="C1514" s="245"/>
      <c r="D1514" s="235" t="s">
        <v>148</v>
      </c>
      <c r="E1514" s="246" t="s">
        <v>1</v>
      </c>
      <c r="F1514" s="247" t="s">
        <v>1860</v>
      </c>
      <c r="G1514" s="245"/>
      <c r="H1514" s="248">
        <v>12.539999999999999</v>
      </c>
      <c r="I1514" s="249"/>
      <c r="J1514" s="245"/>
      <c r="K1514" s="245"/>
      <c r="L1514" s="250"/>
      <c r="M1514" s="251"/>
      <c r="N1514" s="252"/>
      <c r="O1514" s="252"/>
      <c r="P1514" s="252"/>
      <c r="Q1514" s="252"/>
      <c r="R1514" s="252"/>
      <c r="S1514" s="252"/>
      <c r="T1514" s="253"/>
      <c r="U1514" s="14"/>
      <c r="V1514" s="14"/>
      <c r="W1514" s="14"/>
      <c r="X1514" s="14"/>
      <c r="Y1514" s="14"/>
      <c r="Z1514" s="14"/>
      <c r="AA1514" s="14"/>
      <c r="AB1514" s="14"/>
      <c r="AC1514" s="14"/>
      <c r="AD1514" s="14"/>
      <c r="AE1514" s="14"/>
      <c r="AT1514" s="254" t="s">
        <v>148</v>
      </c>
      <c r="AU1514" s="254" t="s">
        <v>91</v>
      </c>
      <c r="AV1514" s="14" t="s">
        <v>91</v>
      </c>
      <c r="AW1514" s="14" t="s">
        <v>36</v>
      </c>
      <c r="AX1514" s="14" t="s">
        <v>81</v>
      </c>
      <c r="AY1514" s="254" t="s">
        <v>139</v>
      </c>
    </row>
    <row r="1515" s="15" customFormat="1">
      <c r="A1515" s="15"/>
      <c r="B1515" s="255"/>
      <c r="C1515" s="256"/>
      <c r="D1515" s="235" t="s">
        <v>148</v>
      </c>
      <c r="E1515" s="257" t="s">
        <v>1</v>
      </c>
      <c r="F1515" s="258" t="s">
        <v>151</v>
      </c>
      <c r="G1515" s="256"/>
      <c r="H1515" s="259">
        <v>12.539999999999999</v>
      </c>
      <c r="I1515" s="260"/>
      <c r="J1515" s="256"/>
      <c r="K1515" s="256"/>
      <c r="L1515" s="261"/>
      <c r="M1515" s="262"/>
      <c r="N1515" s="263"/>
      <c r="O1515" s="263"/>
      <c r="P1515" s="263"/>
      <c r="Q1515" s="263"/>
      <c r="R1515" s="263"/>
      <c r="S1515" s="263"/>
      <c r="T1515" s="264"/>
      <c r="U1515" s="15"/>
      <c r="V1515" s="15"/>
      <c r="W1515" s="15"/>
      <c r="X1515" s="15"/>
      <c r="Y1515" s="15"/>
      <c r="Z1515" s="15"/>
      <c r="AA1515" s="15"/>
      <c r="AB1515" s="15"/>
      <c r="AC1515" s="15"/>
      <c r="AD1515" s="15"/>
      <c r="AE1515" s="15"/>
      <c r="AT1515" s="265" t="s">
        <v>148</v>
      </c>
      <c r="AU1515" s="265" t="s">
        <v>91</v>
      </c>
      <c r="AV1515" s="15" t="s">
        <v>146</v>
      </c>
      <c r="AW1515" s="15" t="s">
        <v>36</v>
      </c>
      <c r="AX1515" s="15" t="s">
        <v>89</v>
      </c>
      <c r="AY1515" s="265" t="s">
        <v>139</v>
      </c>
    </row>
    <row r="1516" s="2" customFormat="1" ht="21.75" customHeight="1">
      <c r="A1516" s="40"/>
      <c r="B1516" s="41"/>
      <c r="C1516" s="220" t="s">
        <v>1870</v>
      </c>
      <c r="D1516" s="220" t="s">
        <v>141</v>
      </c>
      <c r="E1516" s="221" t="s">
        <v>1871</v>
      </c>
      <c r="F1516" s="222" t="s">
        <v>1872</v>
      </c>
      <c r="G1516" s="223" t="s">
        <v>498</v>
      </c>
      <c r="H1516" s="224">
        <v>10</v>
      </c>
      <c r="I1516" s="225"/>
      <c r="J1516" s="226">
        <f>ROUND(I1516*H1516,2)</f>
        <v>0</v>
      </c>
      <c r="K1516" s="222" t="s">
        <v>145</v>
      </c>
      <c r="L1516" s="46"/>
      <c r="M1516" s="227" t="s">
        <v>1</v>
      </c>
      <c r="N1516" s="228" t="s">
        <v>46</v>
      </c>
      <c r="O1516" s="93"/>
      <c r="P1516" s="229">
        <f>O1516*H1516</f>
        <v>0</v>
      </c>
      <c r="Q1516" s="229">
        <v>1.0000000000000001E-05</v>
      </c>
      <c r="R1516" s="229">
        <f>Q1516*H1516</f>
        <v>0.00010000000000000001</v>
      </c>
      <c r="S1516" s="229">
        <v>0</v>
      </c>
      <c r="T1516" s="230">
        <f>S1516*H1516</f>
        <v>0</v>
      </c>
      <c r="U1516" s="40"/>
      <c r="V1516" s="40"/>
      <c r="W1516" s="40"/>
      <c r="X1516" s="40"/>
      <c r="Y1516" s="40"/>
      <c r="Z1516" s="40"/>
      <c r="AA1516" s="40"/>
      <c r="AB1516" s="40"/>
      <c r="AC1516" s="40"/>
      <c r="AD1516" s="40"/>
      <c r="AE1516" s="40"/>
      <c r="AR1516" s="231" t="s">
        <v>589</v>
      </c>
      <c r="AT1516" s="231" t="s">
        <v>141</v>
      </c>
      <c r="AU1516" s="231" t="s">
        <v>91</v>
      </c>
      <c r="AY1516" s="19" t="s">
        <v>139</v>
      </c>
      <c r="BE1516" s="232">
        <f>IF(N1516="základní",J1516,0)</f>
        <v>0</v>
      </c>
      <c r="BF1516" s="232">
        <f>IF(N1516="snížená",J1516,0)</f>
        <v>0</v>
      </c>
      <c r="BG1516" s="232">
        <f>IF(N1516="zákl. přenesená",J1516,0)</f>
        <v>0</v>
      </c>
      <c r="BH1516" s="232">
        <f>IF(N1516="sníž. přenesená",J1516,0)</f>
        <v>0</v>
      </c>
      <c r="BI1516" s="232">
        <f>IF(N1516="nulová",J1516,0)</f>
        <v>0</v>
      </c>
      <c r="BJ1516" s="19" t="s">
        <v>89</v>
      </c>
      <c r="BK1516" s="232">
        <f>ROUND(I1516*H1516,2)</f>
        <v>0</v>
      </c>
      <c r="BL1516" s="19" t="s">
        <v>589</v>
      </c>
      <c r="BM1516" s="231" t="s">
        <v>1873</v>
      </c>
    </row>
    <row r="1517" s="14" customFormat="1">
      <c r="A1517" s="14"/>
      <c r="B1517" s="244"/>
      <c r="C1517" s="245"/>
      <c r="D1517" s="235" t="s">
        <v>148</v>
      </c>
      <c r="E1517" s="246" t="s">
        <v>1</v>
      </c>
      <c r="F1517" s="247" t="s">
        <v>1874</v>
      </c>
      <c r="G1517" s="245"/>
      <c r="H1517" s="248">
        <v>10</v>
      </c>
      <c r="I1517" s="249"/>
      <c r="J1517" s="245"/>
      <c r="K1517" s="245"/>
      <c r="L1517" s="250"/>
      <c r="M1517" s="251"/>
      <c r="N1517" s="252"/>
      <c r="O1517" s="252"/>
      <c r="P1517" s="252"/>
      <c r="Q1517" s="252"/>
      <c r="R1517" s="252"/>
      <c r="S1517" s="252"/>
      <c r="T1517" s="253"/>
      <c r="U1517" s="14"/>
      <c r="V1517" s="14"/>
      <c r="W1517" s="14"/>
      <c r="X1517" s="14"/>
      <c r="Y1517" s="14"/>
      <c r="Z1517" s="14"/>
      <c r="AA1517" s="14"/>
      <c r="AB1517" s="14"/>
      <c r="AC1517" s="14"/>
      <c r="AD1517" s="14"/>
      <c r="AE1517" s="14"/>
      <c r="AT1517" s="254" t="s">
        <v>148</v>
      </c>
      <c r="AU1517" s="254" t="s">
        <v>91</v>
      </c>
      <c r="AV1517" s="14" t="s">
        <v>91</v>
      </c>
      <c r="AW1517" s="14" t="s">
        <v>36</v>
      </c>
      <c r="AX1517" s="14" t="s">
        <v>81</v>
      </c>
      <c r="AY1517" s="254" t="s">
        <v>139</v>
      </c>
    </row>
    <row r="1518" s="15" customFormat="1">
      <c r="A1518" s="15"/>
      <c r="B1518" s="255"/>
      <c r="C1518" s="256"/>
      <c r="D1518" s="235" t="s">
        <v>148</v>
      </c>
      <c r="E1518" s="257" t="s">
        <v>1</v>
      </c>
      <c r="F1518" s="258" t="s">
        <v>151</v>
      </c>
      <c r="G1518" s="256"/>
      <c r="H1518" s="259">
        <v>10</v>
      </c>
      <c r="I1518" s="260"/>
      <c r="J1518" s="256"/>
      <c r="K1518" s="256"/>
      <c r="L1518" s="261"/>
      <c r="M1518" s="262"/>
      <c r="N1518" s="263"/>
      <c r="O1518" s="263"/>
      <c r="P1518" s="263"/>
      <c r="Q1518" s="263"/>
      <c r="R1518" s="263"/>
      <c r="S1518" s="263"/>
      <c r="T1518" s="264"/>
      <c r="U1518" s="15"/>
      <c r="V1518" s="15"/>
      <c r="W1518" s="15"/>
      <c r="X1518" s="15"/>
      <c r="Y1518" s="15"/>
      <c r="Z1518" s="15"/>
      <c r="AA1518" s="15"/>
      <c r="AB1518" s="15"/>
      <c r="AC1518" s="15"/>
      <c r="AD1518" s="15"/>
      <c r="AE1518" s="15"/>
      <c r="AT1518" s="265" t="s">
        <v>148</v>
      </c>
      <c r="AU1518" s="265" t="s">
        <v>91</v>
      </c>
      <c r="AV1518" s="15" t="s">
        <v>146</v>
      </c>
      <c r="AW1518" s="15" t="s">
        <v>36</v>
      </c>
      <c r="AX1518" s="15" t="s">
        <v>89</v>
      </c>
      <c r="AY1518" s="265" t="s">
        <v>139</v>
      </c>
    </row>
    <row r="1519" s="2" customFormat="1" ht="24.15" customHeight="1">
      <c r="A1519" s="40"/>
      <c r="B1519" s="41"/>
      <c r="C1519" s="281" t="s">
        <v>1875</v>
      </c>
      <c r="D1519" s="281" t="s">
        <v>317</v>
      </c>
      <c r="E1519" s="282" t="s">
        <v>1876</v>
      </c>
      <c r="F1519" s="283" t="s">
        <v>1877</v>
      </c>
      <c r="G1519" s="284" t="s">
        <v>498</v>
      </c>
      <c r="H1519" s="285">
        <v>10</v>
      </c>
      <c r="I1519" s="286"/>
      <c r="J1519" s="287">
        <f>ROUND(I1519*H1519,2)</f>
        <v>0</v>
      </c>
      <c r="K1519" s="283" t="s">
        <v>145</v>
      </c>
      <c r="L1519" s="288"/>
      <c r="M1519" s="289" t="s">
        <v>1</v>
      </c>
      <c r="N1519" s="290" t="s">
        <v>46</v>
      </c>
      <c r="O1519" s="93"/>
      <c r="P1519" s="229">
        <f>O1519*H1519</f>
        <v>0</v>
      </c>
      <c r="Q1519" s="229">
        <v>0.00029999999999999997</v>
      </c>
      <c r="R1519" s="229">
        <f>Q1519*H1519</f>
        <v>0.0029999999999999996</v>
      </c>
      <c r="S1519" s="229">
        <v>0</v>
      </c>
      <c r="T1519" s="230">
        <f>S1519*H1519</f>
        <v>0</v>
      </c>
      <c r="U1519" s="40"/>
      <c r="V1519" s="40"/>
      <c r="W1519" s="40"/>
      <c r="X1519" s="40"/>
      <c r="Y1519" s="40"/>
      <c r="Z1519" s="40"/>
      <c r="AA1519" s="40"/>
      <c r="AB1519" s="40"/>
      <c r="AC1519" s="40"/>
      <c r="AD1519" s="40"/>
      <c r="AE1519" s="40"/>
      <c r="AR1519" s="231" t="s">
        <v>924</v>
      </c>
      <c r="AT1519" s="231" t="s">
        <v>317</v>
      </c>
      <c r="AU1519" s="231" t="s">
        <v>91</v>
      </c>
      <c r="AY1519" s="19" t="s">
        <v>139</v>
      </c>
      <c r="BE1519" s="232">
        <f>IF(N1519="základní",J1519,0)</f>
        <v>0</v>
      </c>
      <c r="BF1519" s="232">
        <f>IF(N1519="snížená",J1519,0)</f>
        <v>0</v>
      </c>
      <c r="BG1519" s="232">
        <f>IF(N1519="zákl. přenesená",J1519,0)</f>
        <v>0</v>
      </c>
      <c r="BH1519" s="232">
        <f>IF(N1519="sníž. přenesená",J1519,0)</f>
        <v>0</v>
      </c>
      <c r="BI1519" s="232">
        <f>IF(N1519="nulová",J1519,0)</f>
        <v>0</v>
      </c>
      <c r="BJ1519" s="19" t="s">
        <v>89</v>
      </c>
      <c r="BK1519" s="232">
        <f>ROUND(I1519*H1519,2)</f>
        <v>0</v>
      </c>
      <c r="BL1519" s="19" t="s">
        <v>924</v>
      </c>
      <c r="BM1519" s="231" t="s">
        <v>1878</v>
      </c>
    </row>
    <row r="1520" s="14" customFormat="1">
      <c r="A1520" s="14"/>
      <c r="B1520" s="244"/>
      <c r="C1520" s="245"/>
      <c r="D1520" s="235" t="s">
        <v>148</v>
      </c>
      <c r="E1520" s="246" t="s">
        <v>1</v>
      </c>
      <c r="F1520" s="247" t="s">
        <v>1874</v>
      </c>
      <c r="G1520" s="245"/>
      <c r="H1520" s="248">
        <v>10</v>
      </c>
      <c r="I1520" s="249"/>
      <c r="J1520" s="245"/>
      <c r="K1520" s="245"/>
      <c r="L1520" s="250"/>
      <c r="M1520" s="251"/>
      <c r="N1520" s="252"/>
      <c r="O1520" s="252"/>
      <c r="P1520" s="252"/>
      <c r="Q1520" s="252"/>
      <c r="R1520" s="252"/>
      <c r="S1520" s="252"/>
      <c r="T1520" s="253"/>
      <c r="U1520" s="14"/>
      <c r="V1520" s="14"/>
      <c r="W1520" s="14"/>
      <c r="X1520" s="14"/>
      <c r="Y1520" s="14"/>
      <c r="Z1520" s="14"/>
      <c r="AA1520" s="14"/>
      <c r="AB1520" s="14"/>
      <c r="AC1520" s="14"/>
      <c r="AD1520" s="14"/>
      <c r="AE1520" s="14"/>
      <c r="AT1520" s="254" t="s">
        <v>148</v>
      </c>
      <c r="AU1520" s="254" t="s">
        <v>91</v>
      </c>
      <c r="AV1520" s="14" t="s">
        <v>91</v>
      </c>
      <c r="AW1520" s="14" t="s">
        <v>36</v>
      </c>
      <c r="AX1520" s="14" t="s">
        <v>81</v>
      </c>
      <c r="AY1520" s="254" t="s">
        <v>139</v>
      </c>
    </row>
    <row r="1521" s="15" customFormat="1">
      <c r="A1521" s="15"/>
      <c r="B1521" s="255"/>
      <c r="C1521" s="256"/>
      <c r="D1521" s="235" t="s">
        <v>148</v>
      </c>
      <c r="E1521" s="257" t="s">
        <v>1</v>
      </c>
      <c r="F1521" s="258" t="s">
        <v>151</v>
      </c>
      <c r="G1521" s="256"/>
      <c r="H1521" s="259">
        <v>10</v>
      </c>
      <c r="I1521" s="260"/>
      <c r="J1521" s="256"/>
      <c r="K1521" s="256"/>
      <c r="L1521" s="261"/>
      <c r="M1521" s="262"/>
      <c r="N1521" s="263"/>
      <c r="O1521" s="263"/>
      <c r="P1521" s="263"/>
      <c r="Q1521" s="263"/>
      <c r="R1521" s="263"/>
      <c r="S1521" s="263"/>
      <c r="T1521" s="264"/>
      <c r="U1521" s="15"/>
      <c r="V1521" s="15"/>
      <c r="W1521" s="15"/>
      <c r="X1521" s="15"/>
      <c r="Y1521" s="15"/>
      <c r="Z1521" s="15"/>
      <c r="AA1521" s="15"/>
      <c r="AB1521" s="15"/>
      <c r="AC1521" s="15"/>
      <c r="AD1521" s="15"/>
      <c r="AE1521" s="15"/>
      <c r="AT1521" s="265" t="s">
        <v>148</v>
      </c>
      <c r="AU1521" s="265" t="s">
        <v>91</v>
      </c>
      <c r="AV1521" s="15" t="s">
        <v>146</v>
      </c>
      <c r="AW1521" s="15" t="s">
        <v>36</v>
      </c>
      <c r="AX1521" s="15" t="s">
        <v>89</v>
      </c>
      <c r="AY1521" s="265" t="s">
        <v>139</v>
      </c>
    </row>
    <row r="1522" s="2" customFormat="1" ht="16.5" customHeight="1">
      <c r="A1522" s="40"/>
      <c r="B1522" s="41"/>
      <c r="C1522" s="220" t="s">
        <v>1879</v>
      </c>
      <c r="D1522" s="220" t="s">
        <v>141</v>
      </c>
      <c r="E1522" s="221" t="s">
        <v>1880</v>
      </c>
      <c r="F1522" s="222" t="s">
        <v>1881</v>
      </c>
      <c r="G1522" s="223" t="s">
        <v>498</v>
      </c>
      <c r="H1522" s="224">
        <v>4</v>
      </c>
      <c r="I1522" s="225"/>
      <c r="J1522" s="226">
        <f>ROUND(I1522*H1522,2)</f>
        <v>0</v>
      </c>
      <c r="K1522" s="222" t="s">
        <v>145</v>
      </c>
      <c r="L1522" s="46"/>
      <c r="M1522" s="227" t="s">
        <v>1</v>
      </c>
      <c r="N1522" s="228" t="s">
        <v>46</v>
      </c>
      <c r="O1522" s="93"/>
      <c r="P1522" s="229">
        <f>O1522*H1522</f>
        <v>0</v>
      </c>
      <c r="Q1522" s="229">
        <v>0</v>
      </c>
      <c r="R1522" s="229">
        <f>Q1522*H1522</f>
        <v>0</v>
      </c>
      <c r="S1522" s="229">
        <v>0</v>
      </c>
      <c r="T1522" s="230">
        <f>S1522*H1522</f>
        <v>0</v>
      </c>
      <c r="U1522" s="40"/>
      <c r="V1522" s="40"/>
      <c r="W1522" s="40"/>
      <c r="X1522" s="40"/>
      <c r="Y1522" s="40"/>
      <c r="Z1522" s="40"/>
      <c r="AA1522" s="40"/>
      <c r="AB1522" s="40"/>
      <c r="AC1522" s="40"/>
      <c r="AD1522" s="40"/>
      <c r="AE1522" s="40"/>
      <c r="AR1522" s="231" t="s">
        <v>589</v>
      </c>
      <c r="AT1522" s="231" t="s">
        <v>141</v>
      </c>
      <c r="AU1522" s="231" t="s">
        <v>91</v>
      </c>
      <c r="AY1522" s="19" t="s">
        <v>139</v>
      </c>
      <c r="BE1522" s="232">
        <f>IF(N1522="základní",J1522,0)</f>
        <v>0</v>
      </c>
      <c r="BF1522" s="232">
        <f>IF(N1522="snížená",J1522,0)</f>
        <v>0</v>
      </c>
      <c r="BG1522" s="232">
        <f>IF(N1522="zákl. přenesená",J1522,0)</f>
        <v>0</v>
      </c>
      <c r="BH1522" s="232">
        <f>IF(N1522="sníž. přenesená",J1522,0)</f>
        <v>0</v>
      </c>
      <c r="BI1522" s="232">
        <f>IF(N1522="nulová",J1522,0)</f>
        <v>0</v>
      </c>
      <c r="BJ1522" s="19" t="s">
        <v>89</v>
      </c>
      <c r="BK1522" s="232">
        <f>ROUND(I1522*H1522,2)</f>
        <v>0</v>
      </c>
      <c r="BL1522" s="19" t="s">
        <v>589</v>
      </c>
      <c r="BM1522" s="231" t="s">
        <v>1882</v>
      </c>
    </row>
    <row r="1523" s="14" customFormat="1">
      <c r="A1523" s="14"/>
      <c r="B1523" s="244"/>
      <c r="C1523" s="245"/>
      <c r="D1523" s="235" t="s">
        <v>148</v>
      </c>
      <c r="E1523" s="246" t="s">
        <v>1</v>
      </c>
      <c r="F1523" s="247" t="s">
        <v>1883</v>
      </c>
      <c r="G1523" s="245"/>
      <c r="H1523" s="248">
        <v>4</v>
      </c>
      <c r="I1523" s="249"/>
      <c r="J1523" s="245"/>
      <c r="K1523" s="245"/>
      <c r="L1523" s="250"/>
      <c r="M1523" s="251"/>
      <c r="N1523" s="252"/>
      <c r="O1523" s="252"/>
      <c r="P1523" s="252"/>
      <c r="Q1523" s="252"/>
      <c r="R1523" s="252"/>
      <c r="S1523" s="252"/>
      <c r="T1523" s="253"/>
      <c r="U1523" s="14"/>
      <c r="V1523" s="14"/>
      <c r="W1523" s="14"/>
      <c r="X1523" s="14"/>
      <c r="Y1523" s="14"/>
      <c r="Z1523" s="14"/>
      <c r="AA1523" s="14"/>
      <c r="AB1523" s="14"/>
      <c r="AC1523" s="14"/>
      <c r="AD1523" s="14"/>
      <c r="AE1523" s="14"/>
      <c r="AT1523" s="254" t="s">
        <v>148</v>
      </c>
      <c r="AU1523" s="254" t="s">
        <v>91</v>
      </c>
      <c r="AV1523" s="14" t="s">
        <v>91</v>
      </c>
      <c r="AW1523" s="14" t="s">
        <v>36</v>
      </c>
      <c r="AX1523" s="14" t="s">
        <v>81</v>
      </c>
      <c r="AY1523" s="254" t="s">
        <v>139</v>
      </c>
    </row>
    <row r="1524" s="15" customFormat="1">
      <c r="A1524" s="15"/>
      <c r="B1524" s="255"/>
      <c r="C1524" s="256"/>
      <c r="D1524" s="235" t="s">
        <v>148</v>
      </c>
      <c r="E1524" s="257" t="s">
        <v>1</v>
      </c>
      <c r="F1524" s="258" t="s">
        <v>151</v>
      </c>
      <c r="G1524" s="256"/>
      <c r="H1524" s="259">
        <v>4</v>
      </c>
      <c r="I1524" s="260"/>
      <c r="J1524" s="256"/>
      <c r="K1524" s="256"/>
      <c r="L1524" s="261"/>
      <c r="M1524" s="262"/>
      <c r="N1524" s="263"/>
      <c r="O1524" s="263"/>
      <c r="P1524" s="263"/>
      <c r="Q1524" s="263"/>
      <c r="R1524" s="263"/>
      <c r="S1524" s="263"/>
      <c r="T1524" s="264"/>
      <c r="U1524" s="15"/>
      <c r="V1524" s="15"/>
      <c r="W1524" s="15"/>
      <c r="X1524" s="15"/>
      <c r="Y1524" s="15"/>
      <c r="Z1524" s="15"/>
      <c r="AA1524" s="15"/>
      <c r="AB1524" s="15"/>
      <c r="AC1524" s="15"/>
      <c r="AD1524" s="15"/>
      <c r="AE1524" s="15"/>
      <c r="AT1524" s="265" t="s">
        <v>148</v>
      </c>
      <c r="AU1524" s="265" t="s">
        <v>91</v>
      </c>
      <c r="AV1524" s="15" t="s">
        <v>146</v>
      </c>
      <c r="AW1524" s="15" t="s">
        <v>36</v>
      </c>
      <c r="AX1524" s="15" t="s">
        <v>89</v>
      </c>
      <c r="AY1524" s="265" t="s">
        <v>139</v>
      </c>
    </row>
    <row r="1525" s="2" customFormat="1" ht="37.8" customHeight="1">
      <c r="A1525" s="40"/>
      <c r="B1525" s="41"/>
      <c r="C1525" s="281" t="s">
        <v>1884</v>
      </c>
      <c r="D1525" s="281" t="s">
        <v>317</v>
      </c>
      <c r="E1525" s="282" t="s">
        <v>1885</v>
      </c>
      <c r="F1525" s="283" t="s">
        <v>1886</v>
      </c>
      <c r="G1525" s="284" t="s">
        <v>498</v>
      </c>
      <c r="H1525" s="285">
        <v>4</v>
      </c>
      <c r="I1525" s="286"/>
      <c r="J1525" s="287">
        <f>ROUND(I1525*H1525,2)</f>
        <v>0</v>
      </c>
      <c r="K1525" s="283" t="s">
        <v>145</v>
      </c>
      <c r="L1525" s="288"/>
      <c r="M1525" s="289" t="s">
        <v>1</v>
      </c>
      <c r="N1525" s="290" t="s">
        <v>46</v>
      </c>
      <c r="O1525" s="93"/>
      <c r="P1525" s="229">
        <f>O1525*H1525</f>
        <v>0</v>
      </c>
      <c r="Q1525" s="229">
        <v>0.0016199999999999999</v>
      </c>
      <c r="R1525" s="229">
        <f>Q1525*H1525</f>
        <v>0.0064799999999999996</v>
      </c>
      <c r="S1525" s="229">
        <v>0</v>
      </c>
      <c r="T1525" s="230">
        <f>S1525*H1525</f>
        <v>0</v>
      </c>
      <c r="U1525" s="40"/>
      <c r="V1525" s="40"/>
      <c r="W1525" s="40"/>
      <c r="X1525" s="40"/>
      <c r="Y1525" s="40"/>
      <c r="Z1525" s="40"/>
      <c r="AA1525" s="40"/>
      <c r="AB1525" s="40"/>
      <c r="AC1525" s="40"/>
      <c r="AD1525" s="40"/>
      <c r="AE1525" s="40"/>
      <c r="AR1525" s="231" t="s">
        <v>924</v>
      </c>
      <c r="AT1525" s="231" t="s">
        <v>317</v>
      </c>
      <c r="AU1525" s="231" t="s">
        <v>91</v>
      </c>
      <c r="AY1525" s="19" t="s">
        <v>139</v>
      </c>
      <c r="BE1525" s="232">
        <f>IF(N1525="základní",J1525,0)</f>
        <v>0</v>
      </c>
      <c r="BF1525" s="232">
        <f>IF(N1525="snížená",J1525,0)</f>
        <v>0</v>
      </c>
      <c r="BG1525" s="232">
        <f>IF(N1525="zákl. přenesená",J1525,0)</f>
        <v>0</v>
      </c>
      <c r="BH1525" s="232">
        <f>IF(N1525="sníž. přenesená",J1525,0)</f>
        <v>0</v>
      </c>
      <c r="BI1525" s="232">
        <f>IF(N1525="nulová",J1525,0)</f>
        <v>0</v>
      </c>
      <c r="BJ1525" s="19" t="s">
        <v>89</v>
      </c>
      <c r="BK1525" s="232">
        <f>ROUND(I1525*H1525,2)</f>
        <v>0</v>
      </c>
      <c r="BL1525" s="19" t="s">
        <v>924</v>
      </c>
      <c r="BM1525" s="231" t="s">
        <v>1887</v>
      </c>
    </row>
    <row r="1526" s="14" customFormat="1">
      <c r="A1526" s="14"/>
      <c r="B1526" s="244"/>
      <c r="C1526" s="245"/>
      <c r="D1526" s="235" t="s">
        <v>148</v>
      </c>
      <c r="E1526" s="246" t="s">
        <v>1</v>
      </c>
      <c r="F1526" s="247" t="s">
        <v>1883</v>
      </c>
      <c r="G1526" s="245"/>
      <c r="H1526" s="248">
        <v>4</v>
      </c>
      <c r="I1526" s="249"/>
      <c r="J1526" s="245"/>
      <c r="K1526" s="245"/>
      <c r="L1526" s="250"/>
      <c r="M1526" s="251"/>
      <c r="N1526" s="252"/>
      <c r="O1526" s="252"/>
      <c r="P1526" s="252"/>
      <c r="Q1526" s="252"/>
      <c r="R1526" s="252"/>
      <c r="S1526" s="252"/>
      <c r="T1526" s="253"/>
      <c r="U1526" s="14"/>
      <c r="V1526" s="14"/>
      <c r="W1526" s="14"/>
      <c r="X1526" s="14"/>
      <c r="Y1526" s="14"/>
      <c r="Z1526" s="14"/>
      <c r="AA1526" s="14"/>
      <c r="AB1526" s="14"/>
      <c r="AC1526" s="14"/>
      <c r="AD1526" s="14"/>
      <c r="AE1526" s="14"/>
      <c r="AT1526" s="254" t="s">
        <v>148</v>
      </c>
      <c r="AU1526" s="254" t="s">
        <v>91</v>
      </c>
      <c r="AV1526" s="14" t="s">
        <v>91</v>
      </c>
      <c r="AW1526" s="14" t="s">
        <v>36</v>
      </c>
      <c r="AX1526" s="14" t="s">
        <v>81</v>
      </c>
      <c r="AY1526" s="254" t="s">
        <v>139</v>
      </c>
    </row>
    <row r="1527" s="15" customFormat="1">
      <c r="A1527" s="15"/>
      <c r="B1527" s="255"/>
      <c r="C1527" s="256"/>
      <c r="D1527" s="235" t="s">
        <v>148</v>
      </c>
      <c r="E1527" s="257" t="s">
        <v>1</v>
      </c>
      <c r="F1527" s="258" t="s">
        <v>151</v>
      </c>
      <c r="G1527" s="256"/>
      <c r="H1527" s="259">
        <v>4</v>
      </c>
      <c r="I1527" s="260"/>
      <c r="J1527" s="256"/>
      <c r="K1527" s="256"/>
      <c r="L1527" s="261"/>
      <c r="M1527" s="262"/>
      <c r="N1527" s="263"/>
      <c r="O1527" s="263"/>
      <c r="P1527" s="263"/>
      <c r="Q1527" s="263"/>
      <c r="R1527" s="263"/>
      <c r="S1527" s="263"/>
      <c r="T1527" s="264"/>
      <c r="U1527" s="15"/>
      <c r="V1527" s="15"/>
      <c r="W1527" s="15"/>
      <c r="X1527" s="15"/>
      <c r="Y1527" s="15"/>
      <c r="Z1527" s="15"/>
      <c r="AA1527" s="15"/>
      <c r="AB1527" s="15"/>
      <c r="AC1527" s="15"/>
      <c r="AD1527" s="15"/>
      <c r="AE1527" s="15"/>
      <c r="AT1527" s="265" t="s">
        <v>148</v>
      </c>
      <c r="AU1527" s="265" t="s">
        <v>91</v>
      </c>
      <c r="AV1527" s="15" t="s">
        <v>146</v>
      </c>
      <c r="AW1527" s="15" t="s">
        <v>36</v>
      </c>
      <c r="AX1527" s="15" t="s">
        <v>89</v>
      </c>
      <c r="AY1527" s="265" t="s">
        <v>139</v>
      </c>
    </row>
    <row r="1528" s="12" customFormat="1" ht="22.8" customHeight="1">
      <c r="A1528" s="12"/>
      <c r="B1528" s="204"/>
      <c r="C1528" s="205"/>
      <c r="D1528" s="206" t="s">
        <v>80</v>
      </c>
      <c r="E1528" s="218" t="s">
        <v>985</v>
      </c>
      <c r="F1528" s="218" t="s">
        <v>986</v>
      </c>
      <c r="G1528" s="205"/>
      <c r="H1528" s="205"/>
      <c r="I1528" s="208"/>
      <c r="J1528" s="219">
        <f>BK1528</f>
        <v>0</v>
      </c>
      <c r="K1528" s="205"/>
      <c r="L1528" s="210"/>
      <c r="M1528" s="211"/>
      <c r="N1528" s="212"/>
      <c r="O1528" s="212"/>
      <c r="P1528" s="213">
        <f>SUM(P1529:P1539)</f>
        <v>0</v>
      </c>
      <c r="Q1528" s="212"/>
      <c r="R1528" s="213">
        <f>SUM(R1529:R1539)</f>
        <v>0</v>
      </c>
      <c r="S1528" s="212"/>
      <c r="T1528" s="214">
        <f>SUM(T1529:T1539)</f>
        <v>0</v>
      </c>
      <c r="U1528" s="12"/>
      <c r="V1528" s="12"/>
      <c r="W1528" s="12"/>
      <c r="X1528" s="12"/>
      <c r="Y1528" s="12"/>
      <c r="Z1528" s="12"/>
      <c r="AA1528" s="12"/>
      <c r="AB1528" s="12"/>
      <c r="AC1528" s="12"/>
      <c r="AD1528" s="12"/>
      <c r="AE1528" s="12"/>
      <c r="AR1528" s="215" t="s">
        <v>157</v>
      </c>
      <c r="AT1528" s="216" t="s">
        <v>80</v>
      </c>
      <c r="AU1528" s="216" t="s">
        <v>89</v>
      </c>
      <c r="AY1528" s="215" t="s">
        <v>139</v>
      </c>
      <c r="BK1528" s="217">
        <f>SUM(BK1529:BK1539)</f>
        <v>0</v>
      </c>
    </row>
    <row r="1529" s="2" customFormat="1" ht="24.15" customHeight="1">
      <c r="A1529" s="40"/>
      <c r="B1529" s="41"/>
      <c r="C1529" s="220" t="s">
        <v>1888</v>
      </c>
      <c r="D1529" s="220" t="s">
        <v>141</v>
      </c>
      <c r="E1529" s="221" t="s">
        <v>988</v>
      </c>
      <c r="F1529" s="222" t="s">
        <v>989</v>
      </c>
      <c r="G1529" s="223" t="s">
        <v>160</v>
      </c>
      <c r="H1529" s="224">
        <v>41.5</v>
      </c>
      <c r="I1529" s="225"/>
      <c r="J1529" s="226">
        <f>ROUND(I1529*H1529,2)</f>
        <v>0</v>
      </c>
      <c r="K1529" s="222" t="s">
        <v>1</v>
      </c>
      <c r="L1529" s="46"/>
      <c r="M1529" s="227" t="s">
        <v>1</v>
      </c>
      <c r="N1529" s="228" t="s">
        <v>46</v>
      </c>
      <c r="O1529" s="93"/>
      <c r="P1529" s="229">
        <f>O1529*H1529</f>
        <v>0</v>
      </c>
      <c r="Q1529" s="229">
        <v>0</v>
      </c>
      <c r="R1529" s="229">
        <f>Q1529*H1529</f>
        <v>0</v>
      </c>
      <c r="S1529" s="229">
        <v>0</v>
      </c>
      <c r="T1529" s="230">
        <f>S1529*H1529</f>
        <v>0</v>
      </c>
      <c r="U1529" s="40"/>
      <c r="V1529" s="40"/>
      <c r="W1529" s="40"/>
      <c r="X1529" s="40"/>
      <c r="Y1529" s="40"/>
      <c r="Z1529" s="40"/>
      <c r="AA1529" s="40"/>
      <c r="AB1529" s="40"/>
      <c r="AC1529" s="40"/>
      <c r="AD1529" s="40"/>
      <c r="AE1529" s="40"/>
      <c r="AR1529" s="231" t="s">
        <v>589</v>
      </c>
      <c r="AT1529" s="231" t="s">
        <v>141</v>
      </c>
      <c r="AU1529" s="231" t="s">
        <v>91</v>
      </c>
      <c r="AY1529" s="19" t="s">
        <v>139</v>
      </c>
      <c r="BE1529" s="232">
        <f>IF(N1529="základní",J1529,0)</f>
        <v>0</v>
      </c>
      <c r="BF1529" s="232">
        <f>IF(N1529="snížená",J1529,0)</f>
        <v>0</v>
      </c>
      <c r="BG1529" s="232">
        <f>IF(N1529="zákl. přenesená",J1529,0)</f>
        <v>0</v>
      </c>
      <c r="BH1529" s="232">
        <f>IF(N1529="sníž. přenesená",J1529,0)</f>
        <v>0</v>
      </c>
      <c r="BI1529" s="232">
        <f>IF(N1529="nulová",J1529,0)</f>
        <v>0</v>
      </c>
      <c r="BJ1529" s="19" t="s">
        <v>89</v>
      </c>
      <c r="BK1529" s="232">
        <f>ROUND(I1529*H1529,2)</f>
        <v>0</v>
      </c>
      <c r="BL1529" s="19" t="s">
        <v>589</v>
      </c>
      <c r="BM1529" s="231" t="s">
        <v>1889</v>
      </c>
    </row>
    <row r="1530" s="13" customFormat="1">
      <c r="A1530" s="13"/>
      <c r="B1530" s="233"/>
      <c r="C1530" s="234"/>
      <c r="D1530" s="235" t="s">
        <v>148</v>
      </c>
      <c r="E1530" s="236" t="s">
        <v>1</v>
      </c>
      <c r="F1530" s="237" t="s">
        <v>1003</v>
      </c>
      <c r="G1530" s="234"/>
      <c r="H1530" s="236" t="s">
        <v>1</v>
      </c>
      <c r="I1530" s="238"/>
      <c r="J1530" s="234"/>
      <c r="K1530" s="234"/>
      <c r="L1530" s="239"/>
      <c r="M1530" s="240"/>
      <c r="N1530" s="241"/>
      <c r="O1530" s="241"/>
      <c r="P1530" s="241"/>
      <c r="Q1530" s="241"/>
      <c r="R1530" s="241"/>
      <c r="S1530" s="241"/>
      <c r="T1530" s="242"/>
      <c r="U1530" s="13"/>
      <c r="V1530" s="13"/>
      <c r="W1530" s="13"/>
      <c r="X1530" s="13"/>
      <c r="Y1530" s="13"/>
      <c r="Z1530" s="13"/>
      <c r="AA1530" s="13"/>
      <c r="AB1530" s="13"/>
      <c r="AC1530" s="13"/>
      <c r="AD1530" s="13"/>
      <c r="AE1530" s="13"/>
      <c r="AT1530" s="243" t="s">
        <v>148</v>
      </c>
      <c r="AU1530" s="243" t="s">
        <v>91</v>
      </c>
      <c r="AV1530" s="13" t="s">
        <v>89</v>
      </c>
      <c r="AW1530" s="13" t="s">
        <v>36</v>
      </c>
      <c r="AX1530" s="13" t="s">
        <v>81</v>
      </c>
      <c r="AY1530" s="243" t="s">
        <v>139</v>
      </c>
    </row>
    <row r="1531" s="14" customFormat="1">
      <c r="A1531" s="14"/>
      <c r="B1531" s="244"/>
      <c r="C1531" s="245"/>
      <c r="D1531" s="235" t="s">
        <v>148</v>
      </c>
      <c r="E1531" s="246" t="s">
        <v>1</v>
      </c>
      <c r="F1531" s="247" t="s">
        <v>1013</v>
      </c>
      <c r="G1531" s="245"/>
      <c r="H1531" s="248">
        <v>2.3999999999999999</v>
      </c>
      <c r="I1531" s="249"/>
      <c r="J1531" s="245"/>
      <c r="K1531" s="245"/>
      <c r="L1531" s="250"/>
      <c r="M1531" s="251"/>
      <c r="N1531" s="252"/>
      <c r="O1531" s="252"/>
      <c r="P1531" s="252"/>
      <c r="Q1531" s="252"/>
      <c r="R1531" s="252"/>
      <c r="S1531" s="252"/>
      <c r="T1531" s="253"/>
      <c r="U1531" s="14"/>
      <c r="V1531" s="14"/>
      <c r="W1531" s="14"/>
      <c r="X1531" s="14"/>
      <c r="Y1531" s="14"/>
      <c r="Z1531" s="14"/>
      <c r="AA1531" s="14"/>
      <c r="AB1531" s="14"/>
      <c r="AC1531" s="14"/>
      <c r="AD1531" s="14"/>
      <c r="AE1531" s="14"/>
      <c r="AT1531" s="254" t="s">
        <v>148</v>
      </c>
      <c r="AU1531" s="254" t="s">
        <v>91</v>
      </c>
      <c r="AV1531" s="14" t="s">
        <v>91</v>
      </c>
      <c r="AW1531" s="14" t="s">
        <v>36</v>
      </c>
      <c r="AX1531" s="14" t="s">
        <v>81</v>
      </c>
      <c r="AY1531" s="254" t="s">
        <v>139</v>
      </c>
    </row>
    <row r="1532" s="14" customFormat="1">
      <c r="A1532" s="14"/>
      <c r="B1532" s="244"/>
      <c r="C1532" s="245"/>
      <c r="D1532" s="235" t="s">
        <v>148</v>
      </c>
      <c r="E1532" s="246" t="s">
        <v>1</v>
      </c>
      <c r="F1532" s="247" t="s">
        <v>193</v>
      </c>
      <c r="G1532" s="245"/>
      <c r="H1532" s="248">
        <v>3.6000000000000001</v>
      </c>
      <c r="I1532" s="249"/>
      <c r="J1532" s="245"/>
      <c r="K1532" s="245"/>
      <c r="L1532" s="250"/>
      <c r="M1532" s="251"/>
      <c r="N1532" s="252"/>
      <c r="O1532" s="252"/>
      <c r="P1532" s="252"/>
      <c r="Q1532" s="252"/>
      <c r="R1532" s="252"/>
      <c r="S1532" s="252"/>
      <c r="T1532" s="253"/>
      <c r="U1532" s="14"/>
      <c r="V1532" s="14"/>
      <c r="W1532" s="14"/>
      <c r="X1532" s="14"/>
      <c r="Y1532" s="14"/>
      <c r="Z1532" s="14"/>
      <c r="AA1532" s="14"/>
      <c r="AB1532" s="14"/>
      <c r="AC1532" s="14"/>
      <c r="AD1532" s="14"/>
      <c r="AE1532" s="14"/>
      <c r="AT1532" s="254" t="s">
        <v>148</v>
      </c>
      <c r="AU1532" s="254" t="s">
        <v>91</v>
      </c>
      <c r="AV1532" s="14" t="s">
        <v>91</v>
      </c>
      <c r="AW1532" s="14" t="s">
        <v>36</v>
      </c>
      <c r="AX1532" s="14" t="s">
        <v>81</v>
      </c>
      <c r="AY1532" s="254" t="s">
        <v>139</v>
      </c>
    </row>
    <row r="1533" s="13" customFormat="1">
      <c r="A1533" s="13"/>
      <c r="B1533" s="233"/>
      <c r="C1533" s="234"/>
      <c r="D1533" s="235" t="s">
        <v>148</v>
      </c>
      <c r="E1533" s="236" t="s">
        <v>1</v>
      </c>
      <c r="F1533" s="237" t="s">
        <v>1007</v>
      </c>
      <c r="G1533" s="234"/>
      <c r="H1533" s="236" t="s">
        <v>1</v>
      </c>
      <c r="I1533" s="238"/>
      <c r="J1533" s="234"/>
      <c r="K1533" s="234"/>
      <c r="L1533" s="239"/>
      <c r="M1533" s="240"/>
      <c r="N1533" s="241"/>
      <c r="O1533" s="241"/>
      <c r="P1533" s="241"/>
      <c r="Q1533" s="241"/>
      <c r="R1533" s="241"/>
      <c r="S1533" s="241"/>
      <c r="T1533" s="242"/>
      <c r="U1533" s="13"/>
      <c r="V1533" s="13"/>
      <c r="W1533" s="13"/>
      <c r="X1533" s="13"/>
      <c r="Y1533" s="13"/>
      <c r="Z1533" s="13"/>
      <c r="AA1533" s="13"/>
      <c r="AB1533" s="13"/>
      <c r="AC1533" s="13"/>
      <c r="AD1533" s="13"/>
      <c r="AE1533" s="13"/>
      <c r="AT1533" s="243" t="s">
        <v>148</v>
      </c>
      <c r="AU1533" s="243" t="s">
        <v>91</v>
      </c>
      <c r="AV1533" s="13" t="s">
        <v>89</v>
      </c>
      <c r="AW1533" s="13" t="s">
        <v>36</v>
      </c>
      <c r="AX1533" s="13" t="s">
        <v>81</v>
      </c>
      <c r="AY1533" s="243" t="s">
        <v>139</v>
      </c>
    </row>
    <row r="1534" s="14" customFormat="1">
      <c r="A1534" s="14"/>
      <c r="B1534" s="244"/>
      <c r="C1534" s="245"/>
      <c r="D1534" s="235" t="s">
        <v>148</v>
      </c>
      <c r="E1534" s="246" t="s">
        <v>1</v>
      </c>
      <c r="F1534" s="247" t="s">
        <v>1014</v>
      </c>
      <c r="G1534" s="245"/>
      <c r="H1534" s="248">
        <v>21</v>
      </c>
      <c r="I1534" s="249"/>
      <c r="J1534" s="245"/>
      <c r="K1534" s="245"/>
      <c r="L1534" s="250"/>
      <c r="M1534" s="251"/>
      <c r="N1534" s="252"/>
      <c r="O1534" s="252"/>
      <c r="P1534" s="252"/>
      <c r="Q1534" s="252"/>
      <c r="R1534" s="252"/>
      <c r="S1534" s="252"/>
      <c r="T1534" s="253"/>
      <c r="U1534" s="14"/>
      <c r="V1534" s="14"/>
      <c r="W1534" s="14"/>
      <c r="X1534" s="14"/>
      <c r="Y1534" s="14"/>
      <c r="Z1534" s="14"/>
      <c r="AA1534" s="14"/>
      <c r="AB1534" s="14"/>
      <c r="AC1534" s="14"/>
      <c r="AD1534" s="14"/>
      <c r="AE1534" s="14"/>
      <c r="AT1534" s="254" t="s">
        <v>148</v>
      </c>
      <c r="AU1534" s="254" t="s">
        <v>91</v>
      </c>
      <c r="AV1534" s="14" t="s">
        <v>91</v>
      </c>
      <c r="AW1534" s="14" t="s">
        <v>36</v>
      </c>
      <c r="AX1534" s="14" t="s">
        <v>81</v>
      </c>
      <c r="AY1534" s="254" t="s">
        <v>139</v>
      </c>
    </row>
    <row r="1535" s="14" customFormat="1">
      <c r="A1535" s="14"/>
      <c r="B1535" s="244"/>
      <c r="C1535" s="245"/>
      <c r="D1535" s="235" t="s">
        <v>148</v>
      </c>
      <c r="E1535" s="246" t="s">
        <v>1</v>
      </c>
      <c r="F1535" s="247" t="s">
        <v>1015</v>
      </c>
      <c r="G1535" s="245"/>
      <c r="H1535" s="248">
        <v>1</v>
      </c>
      <c r="I1535" s="249"/>
      <c r="J1535" s="245"/>
      <c r="K1535" s="245"/>
      <c r="L1535" s="250"/>
      <c r="M1535" s="251"/>
      <c r="N1535" s="252"/>
      <c r="O1535" s="252"/>
      <c r="P1535" s="252"/>
      <c r="Q1535" s="252"/>
      <c r="R1535" s="252"/>
      <c r="S1535" s="252"/>
      <c r="T1535" s="253"/>
      <c r="U1535" s="14"/>
      <c r="V1535" s="14"/>
      <c r="W1535" s="14"/>
      <c r="X1535" s="14"/>
      <c r="Y1535" s="14"/>
      <c r="Z1535" s="14"/>
      <c r="AA1535" s="14"/>
      <c r="AB1535" s="14"/>
      <c r="AC1535" s="14"/>
      <c r="AD1535" s="14"/>
      <c r="AE1535" s="14"/>
      <c r="AT1535" s="254" t="s">
        <v>148</v>
      </c>
      <c r="AU1535" s="254" t="s">
        <v>91</v>
      </c>
      <c r="AV1535" s="14" t="s">
        <v>91</v>
      </c>
      <c r="AW1535" s="14" t="s">
        <v>36</v>
      </c>
      <c r="AX1535" s="14" t="s">
        <v>81</v>
      </c>
      <c r="AY1535" s="254" t="s">
        <v>139</v>
      </c>
    </row>
    <row r="1536" s="13" customFormat="1">
      <c r="A1536" s="13"/>
      <c r="B1536" s="233"/>
      <c r="C1536" s="234"/>
      <c r="D1536" s="235" t="s">
        <v>148</v>
      </c>
      <c r="E1536" s="236" t="s">
        <v>1</v>
      </c>
      <c r="F1536" s="237" t="s">
        <v>1016</v>
      </c>
      <c r="G1536" s="234"/>
      <c r="H1536" s="236" t="s">
        <v>1</v>
      </c>
      <c r="I1536" s="238"/>
      <c r="J1536" s="234"/>
      <c r="K1536" s="234"/>
      <c r="L1536" s="239"/>
      <c r="M1536" s="240"/>
      <c r="N1536" s="241"/>
      <c r="O1536" s="241"/>
      <c r="P1536" s="241"/>
      <c r="Q1536" s="241"/>
      <c r="R1536" s="241"/>
      <c r="S1536" s="241"/>
      <c r="T1536" s="242"/>
      <c r="U1536" s="13"/>
      <c r="V1536" s="13"/>
      <c r="W1536" s="13"/>
      <c r="X1536" s="13"/>
      <c r="Y1536" s="13"/>
      <c r="Z1536" s="13"/>
      <c r="AA1536" s="13"/>
      <c r="AB1536" s="13"/>
      <c r="AC1536" s="13"/>
      <c r="AD1536" s="13"/>
      <c r="AE1536" s="13"/>
      <c r="AT1536" s="243" t="s">
        <v>148</v>
      </c>
      <c r="AU1536" s="243" t="s">
        <v>91</v>
      </c>
      <c r="AV1536" s="13" t="s">
        <v>89</v>
      </c>
      <c r="AW1536" s="13" t="s">
        <v>36</v>
      </c>
      <c r="AX1536" s="13" t="s">
        <v>81</v>
      </c>
      <c r="AY1536" s="243" t="s">
        <v>139</v>
      </c>
    </row>
    <row r="1537" s="14" customFormat="1">
      <c r="A1537" s="14"/>
      <c r="B1537" s="244"/>
      <c r="C1537" s="245"/>
      <c r="D1537" s="235" t="s">
        <v>148</v>
      </c>
      <c r="E1537" s="246" t="s">
        <v>1</v>
      </c>
      <c r="F1537" s="247" t="s">
        <v>1017</v>
      </c>
      <c r="G1537" s="245"/>
      <c r="H1537" s="248">
        <v>4.5</v>
      </c>
      <c r="I1537" s="249"/>
      <c r="J1537" s="245"/>
      <c r="K1537" s="245"/>
      <c r="L1537" s="250"/>
      <c r="M1537" s="251"/>
      <c r="N1537" s="252"/>
      <c r="O1537" s="252"/>
      <c r="P1537" s="252"/>
      <c r="Q1537" s="252"/>
      <c r="R1537" s="252"/>
      <c r="S1537" s="252"/>
      <c r="T1537" s="253"/>
      <c r="U1537" s="14"/>
      <c r="V1537" s="14"/>
      <c r="W1537" s="14"/>
      <c r="X1537" s="14"/>
      <c r="Y1537" s="14"/>
      <c r="Z1537" s="14"/>
      <c r="AA1537" s="14"/>
      <c r="AB1537" s="14"/>
      <c r="AC1537" s="14"/>
      <c r="AD1537" s="14"/>
      <c r="AE1537" s="14"/>
      <c r="AT1537" s="254" t="s">
        <v>148</v>
      </c>
      <c r="AU1537" s="254" t="s">
        <v>91</v>
      </c>
      <c r="AV1537" s="14" t="s">
        <v>91</v>
      </c>
      <c r="AW1537" s="14" t="s">
        <v>36</v>
      </c>
      <c r="AX1537" s="14" t="s">
        <v>81</v>
      </c>
      <c r="AY1537" s="254" t="s">
        <v>139</v>
      </c>
    </row>
    <row r="1538" s="14" customFormat="1">
      <c r="A1538" s="14"/>
      <c r="B1538" s="244"/>
      <c r="C1538" s="245"/>
      <c r="D1538" s="235" t="s">
        <v>148</v>
      </c>
      <c r="E1538" s="246" t="s">
        <v>1</v>
      </c>
      <c r="F1538" s="247" t="s">
        <v>1018</v>
      </c>
      <c r="G1538" s="245"/>
      <c r="H1538" s="248">
        <v>9</v>
      </c>
      <c r="I1538" s="249"/>
      <c r="J1538" s="245"/>
      <c r="K1538" s="245"/>
      <c r="L1538" s="250"/>
      <c r="M1538" s="251"/>
      <c r="N1538" s="252"/>
      <c r="O1538" s="252"/>
      <c r="P1538" s="252"/>
      <c r="Q1538" s="252"/>
      <c r="R1538" s="252"/>
      <c r="S1538" s="252"/>
      <c r="T1538" s="253"/>
      <c r="U1538" s="14"/>
      <c r="V1538" s="14"/>
      <c r="W1538" s="14"/>
      <c r="X1538" s="14"/>
      <c r="Y1538" s="14"/>
      <c r="Z1538" s="14"/>
      <c r="AA1538" s="14"/>
      <c r="AB1538" s="14"/>
      <c r="AC1538" s="14"/>
      <c r="AD1538" s="14"/>
      <c r="AE1538" s="14"/>
      <c r="AT1538" s="254" t="s">
        <v>148</v>
      </c>
      <c r="AU1538" s="254" t="s">
        <v>91</v>
      </c>
      <c r="AV1538" s="14" t="s">
        <v>91</v>
      </c>
      <c r="AW1538" s="14" t="s">
        <v>36</v>
      </c>
      <c r="AX1538" s="14" t="s">
        <v>81</v>
      </c>
      <c r="AY1538" s="254" t="s">
        <v>139</v>
      </c>
    </row>
    <row r="1539" s="15" customFormat="1">
      <c r="A1539" s="15"/>
      <c r="B1539" s="255"/>
      <c r="C1539" s="256"/>
      <c r="D1539" s="235" t="s">
        <v>148</v>
      </c>
      <c r="E1539" s="257" t="s">
        <v>1</v>
      </c>
      <c r="F1539" s="258" t="s">
        <v>151</v>
      </c>
      <c r="G1539" s="256"/>
      <c r="H1539" s="259">
        <v>41.5</v>
      </c>
      <c r="I1539" s="260"/>
      <c r="J1539" s="256"/>
      <c r="K1539" s="256"/>
      <c r="L1539" s="261"/>
      <c r="M1539" s="304"/>
      <c r="N1539" s="305"/>
      <c r="O1539" s="305"/>
      <c r="P1539" s="305"/>
      <c r="Q1539" s="305"/>
      <c r="R1539" s="305"/>
      <c r="S1539" s="305"/>
      <c r="T1539" s="306"/>
      <c r="U1539" s="15"/>
      <c r="V1539" s="15"/>
      <c r="W1539" s="15"/>
      <c r="X1539" s="15"/>
      <c r="Y1539" s="15"/>
      <c r="Z1539" s="15"/>
      <c r="AA1539" s="15"/>
      <c r="AB1539" s="15"/>
      <c r="AC1539" s="15"/>
      <c r="AD1539" s="15"/>
      <c r="AE1539" s="15"/>
      <c r="AT1539" s="265" t="s">
        <v>148</v>
      </c>
      <c r="AU1539" s="265" t="s">
        <v>91</v>
      </c>
      <c r="AV1539" s="15" t="s">
        <v>146</v>
      </c>
      <c r="AW1539" s="15" t="s">
        <v>36</v>
      </c>
      <c r="AX1539" s="15" t="s">
        <v>89</v>
      </c>
      <c r="AY1539" s="265" t="s">
        <v>139</v>
      </c>
    </row>
    <row r="1540" s="2" customFormat="1" ht="6.96" customHeight="1">
      <c r="A1540" s="40"/>
      <c r="B1540" s="68"/>
      <c r="C1540" s="69"/>
      <c r="D1540" s="69"/>
      <c r="E1540" s="69"/>
      <c r="F1540" s="69"/>
      <c r="G1540" s="69"/>
      <c r="H1540" s="69"/>
      <c r="I1540" s="69"/>
      <c r="J1540" s="69"/>
      <c r="K1540" s="69"/>
      <c r="L1540" s="46"/>
      <c r="M1540" s="40"/>
      <c r="O1540" s="40"/>
      <c r="P1540" s="40"/>
      <c r="Q1540" s="40"/>
      <c r="R1540" s="40"/>
      <c r="S1540" s="40"/>
      <c r="T1540" s="40"/>
      <c r="U1540" s="40"/>
      <c r="V1540" s="40"/>
      <c r="W1540" s="40"/>
      <c r="X1540" s="40"/>
      <c r="Y1540" s="40"/>
      <c r="Z1540" s="40"/>
      <c r="AA1540" s="40"/>
      <c r="AB1540" s="40"/>
      <c r="AC1540" s="40"/>
      <c r="AD1540" s="40"/>
      <c r="AE1540" s="40"/>
    </row>
  </sheetData>
  <sheetProtection sheet="1" autoFilter="0" formatColumns="0" formatRows="0" objects="1" scenarios="1" spinCount="100000" saltValue="rTlirPXApc05qR3pyk3idLna4imrTP+/BHV3B+3eP50OA9FXDqoDsJNZol0cBj3lWkKNZ+b1R/9A3G5TgKSDOg==" hashValue="MIjcktA11wyuH+zEqtU9SW2QZr7W+Fp+8GfhKEs7qz9z/Mche4a49Gd/e8in2ONqKtcsH1BTRhK0h4SUIkaYlw==" algorithmName="SHA-512" password="C71F"/>
  <autoFilter ref="C130:K1539"/>
  <mergeCells count="9">
    <mergeCell ref="E7:H7"/>
    <mergeCell ref="E9:H9"/>
    <mergeCell ref="E18:H18"/>
    <mergeCell ref="E27:H27"/>
    <mergeCell ref="E85:H85"/>
    <mergeCell ref="E87:H87"/>
    <mergeCell ref="E121:H121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98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2"/>
      <c r="AT3" s="19" t="s">
        <v>91</v>
      </c>
    </row>
    <row r="4" s="1" customFormat="1" ht="24.96" customHeight="1">
      <c r="B4" s="22"/>
      <c r="D4" s="140" t="s">
        <v>103</v>
      </c>
      <c r="L4" s="22"/>
      <c r="M4" s="141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2" t="s">
        <v>16</v>
      </c>
      <c r="L6" s="22"/>
    </row>
    <row r="7" s="1" customFormat="1" ht="16.5" customHeight="1">
      <c r="B7" s="22"/>
      <c r="E7" s="143" t="str">
        <f>'Rekapitulace stavby'!K6</f>
        <v>Oprava vodovodu Mariánské Lázně Hlavní třída – 2. etapa</v>
      </c>
      <c r="F7" s="142"/>
      <c r="G7" s="142"/>
      <c r="H7" s="142"/>
      <c r="L7" s="22"/>
    </row>
    <row r="8" s="2" customFormat="1" ht="12" customHeight="1">
      <c r="A8" s="40"/>
      <c r="B8" s="46"/>
      <c r="C8" s="40"/>
      <c r="D8" s="142" t="s">
        <v>104</v>
      </c>
      <c r="E8" s="40"/>
      <c r="F8" s="40"/>
      <c r="G8" s="40"/>
      <c r="H8" s="40"/>
      <c r="I8" s="40"/>
      <c r="J8" s="40"/>
      <c r="K8" s="40"/>
      <c r="L8" s="65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4" t="s">
        <v>1890</v>
      </c>
      <c r="F9" s="40"/>
      <c r="G9" s="40"/>
      <c r="H9" s="40"/>
      <c r="I9" s="40"/>
      <c r="J9" s="40"/>
      <c r="K9" s="40"/>
      <c r="L9" s="65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65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2" t="s">
        <v>18</v>
      </c>
      <c r="E11" s="40"/>
      <c r="F11" s="145" t="s">
        <v>1</v>
      </c>
      <c r="G11" s="40"/>
      <c r="H11" s="40"/>
      <c r="I11" s="142" t="s">
        <v>19</v>
      </c>
      <c r="J11" s="145" t="s">
        <v>1</v>
      </c>
      <c r="K11" s="40"/>
      <c r="L11" s="65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2" t="s">
        <v>20</v>
      </c>
      <c r="E12" s="40"/>
      <c r="F12" s="145" t="s">
        <v>21</v>
      </c>
      <c r="G12" s="40"/>
      <c r="H12" s="40"/>
      <c r="I12" s="142" t="s">
        <v>22</v>
      </c>
      <c r="J12" s="146" t="str">
        <f>'Rekapitulace stavby'!AN8</f>
        <v>11. 3. 2025</v>
      </c>
      <c r="K12" s="40"/>
      <c r="L12" s="65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65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2" t="s">
        <v>24</v>
      </c>
      <c r="E14" s="40"/>
      <c r="F14" s="40"/>
      <c r="G14" s="40"/>
      <c r="H14" s="40"/>
      <c r="I14" s="142" t="s">
        <v>25</v>
      </c>
      <c r="J14" s="145" t="s">
        <v>26</v>
      </c>
      <c r="K14" s="40"/>
      <c r="L14" s="65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45" t="s">
        <v>27</v>
      </c>
      <c r="F15" s="40"/>
      <c r="G15" s="40"/>
      <c r="H15" s="40"/>
      <c r="I15" s="142" t="s">
        <v>28</v>
      </c>
      <c r="J15" s="145" t="s">
        <v>29</v>
      </c>
      <c r="K15" s="40"/>
      <c r="L15" s="65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65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2" t="s">
        <v>30</v>
      </c>
      <c r="E17" s="40"/>
      <c r="F17" s="40"/>
      <c r="G17" s="40"/>
      <c r="H17" s="40"/>
      <c r="I17" s="142" t="s">
        <v>25</v>
      </c>
      <c r="J17" s="35" t="str">
        <f>'Rekapitulace stavby'!AN13</f>
        <v>Vyplň údaj</v>
      </c>
      <c r="K17" s="40"/>
      <c r="L17" s="65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45"/>
      <c r="G18" s="145"/>
      <c r="H18" s="145"/>
      <c r="I18" s="142" t="s">
        <v>28</v>
      </c>
      <c r="J18" s="35" t="str">
        <f>'Rekapitulace stavby'!AN14</f>
        <v>Vyplň údaj</v>
      </c>
      <c r="K18" s="40"/>
      <c r="L18" s="65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65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2" t="s">
        <v>32</v>
      </c>
      <c r="E20" s="40"/>
      <c r="F20" s="40"/>
      <c r="G20" s="40"/>
      <c r="H20" s="40"/>
      <c r="I20" s="142" t="s">
        <v>25</v>
      </c>
      <c r="J20" s="145" t="s">
        <v>33</v>
      </c>
      <c r="K20" s="40"/>
      <c r="L20" s="65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45" t="s">
        <v>34</v>
      </c>
      <c r="F21" s="40"/>
      <c r="G21" s="40"/>
      <c r="H21" s="40"/>
      <c r="I21" s="142" t="s">
        <v>28</v>
      </c>
      <c r="J21" s="145" t="s">
        <v>35</v>
      </c>
      <c r="K21" s="40"/>
      <c r="L21" s="65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65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2" t="s">
        <v>37</v>
      </c>
      <c r="E23" s="40"/>
      <c r="F23" s="40"/>
      <c r="G23" s="40"/>
      <c r="H23" s="40"/>
      <c r="I23" s="142" t="s">
        <v>25</v>
      </c>
      <c r="J23" s="145" t="s">
        <v>1</v>
      </c>
      <c r="K23" s="40"/>
      <c r="L23" s="65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45" t="s">
        <v>1891</v>
      </c>
      <c r="F24" s="40"/>
      <c r="G24" s="40"/>
      <c r="H24" s="40"/>
      <c r="I24" s="142" t="s">
        <v>28</v>
      </c>
      <c r="J24" s="145" t="s">
        <v>1</v>
      </c>
      <c r="K24" s="40"/>
      <c r="L24" s="65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65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2" t="s">
        <v>39</v>
      </c>
      <c r="E26" s="40"/>
      <c r="F26" s="40"/>
      <c r="G26" s="40"/>
      <c r="H26" s="40"/>
      <c r="I26" s="40"/>
      <c r="J26" s="40"/>
      <c r="K26" s="40"/>
      <c r="L26" s="65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65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1"/>
      <c r="E29" s="151"/>
      <c r="F29" s="151"/>
      <c r="G29" s="151"/>
      <c r="H29" s="151"/>
      <c r="I29" s="151"/>
      <c r="J29" s="151"/>
      <c r="K29" s="151"/>
      <c r="L29" s="65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2" t="s">
        <v>41</v>
      </c>
      <c r="E30" s="40"/>
      <c r="F30" s="40"/>
      <c r="G30" s="40"/>
      <c r="H30" s="40"/>
      <c r="I30" s="40"/>
      <c r="J30" s="153">
        <f>ROUND(J122, 2)</f>
        <v>0</v>
      </c>
      <c r="K30" s="40"/>
      <c r="L30" s="65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1"/>
      <c r="E31" s="151"/>
      <c r="F31" s="151"/>
      <c r="G31" s="151"/>
      <c r="H31" s="151"/>
      <c r="I31" s="151"/>
      <c r="J31" s="151"/>
      <c r="K31" s="151"/>
      <c r="L31" s="65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4" t="s">
        <v>43</v>
      </c>
      <c r="G32" s="40"/>
      <c r="H32" s="40"/>
      <c r="I32" s="154" t="s">
        <v>42</v>
      </c>
      <c r="J32" s="154" t="s">
        <v>44</v>
      </c>
      <c r="K32" s="40"/>
      <c r="L32" s="65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5" t="s">
        <v>45</v>
      </c>
      <c r="E33" s="142" t="s">
        <v>46</v>
      </c>
      <c r="F33" s="156">
        <f>ROUND((SUM(BE122:BE142)),  2)</f>
        <v>0</v>
      </c>
      <c r="G33" s="40"/>
      <c r="H33" s="40"/>
      <c r="I33" s="157">
        <v>0.20999999999999999</v>
      </c>
      <c r="J33" s="156">
        <f>ROUND(((SUM(BE122:BE142))*I33),  2)</f>
        <v>0</v>
      </c>
      <c r="K33" s="40"/>
      <c r="L33" s="65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2" t="s">
        <v>47</v>
      </c>
      <c r="F34" s="156">
        <f>ROUND((SUM(BF122:BF142)),  2)</f>
        <v>0</v>
      </c>
      <c r="G34" s="40"/>
      <c r="H34" s="40"/>
      <c r="I34" s="157">
        <v>0.12</v>
      </c>
      <c r="J34" s="156">
        <f>ROUND(((SUM(BF122:BF142))*I34),  2)</f>
        <v>0</v>
      </c>
      <c r="K34" s="40"/>
      <c r="L34" s="65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2" t="s">
        <v>48</v>
      </c>
      <c r="F35" s="156">
        <f>ROUND((SUM(BG122:BG142)),  2)</f>
        <v>0</v>
      </c>
      <c r="G35" s="40"/>
      <c r="H35" s="40"/>
      <c r="I35" s="157">
        <v>0.20999999999999999</v>
      </c>
      <c r="J35" s="156">
        <f>0</f>
        <v>0</v>
      </c>
      <c r="K35" s="40"/>
      <c r="L35" s="65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2" t="s">
        <v>49</v>
      </c>
      <c r="F36" s="156">
        <f>ROUND((SUM(BH122:BH142)),  2)</f>
        <v>0</v>
      </c>
      <c r="G36" s="40"/>
      <c r="H36" s="40"/>
      <c r="I36" s="157">
        <v>0.12</v>
      </c>
      <c r="J36" s="156">
        <f>0</f>
        <v>0</v>
      </c>
      <c r="K36" s="40"/>
      <c r="L36" s="65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2" t="s">
        <v>50</v>
      </c>
      <c r="F37" s="156">
        <f>ROUND((SUM(BI122:BI142)),  2)</f>
        <v>0</v>
      </c>
      <c r="G37" s="40"/>
      <c r="H37" s="40"/>
      <c r="I37" s="157">
        <v>0</v>
      </c>
      <c r="J37" s="156">
        <f>0</f>
        <v>0</v>
      </c>
      <c r="K37" s="40"/>
      <c r="L37" s="65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65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8"/>
      <c r="D39" s="159" t="s">
        <v>51</v>
      </c>
      <c r="E39" s="160"/>
      <c r="F39" s="160"/>
      <c r="G39" s="161" t="s">
        <v>52</v>
      </c>
      <c r="H39" s="162" t="s">
        <v>53</v>
      </c>
      <c r="I39" s="160"/>
      <c r="J39" s="163">
        <f>SUM(J30:J37)</f>
        <v>0</v>
      </c>
      <c r="K39" s="164"/>
      <c r="L39" s="65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65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65"/>
      <c r="D50" s="165" t="s">
        <v>54</v>
      </c>
      <c r="E50" s="166"/>
      <c r="F50" s="166"/>
      <c r="G50" s="165" t="s">
        <v>55</v>
      </c>
      <c r="H50" s="166"/>
      <c r="I50" s="166"/>
      <c r="J50" s="166"/>
      <c r="K50" s="166"/>
      <c r="L50" s="6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40"/>
      <c r="B61" s="46"/>
      <c r="C61" s="40"/>
      <c r="D61" s="167" t="s">
        <v>56</v>
      </c>
      <c r="E61" s="168"/>
      <c r="F61" s="169" t="s">
        <v>57</v>
      </c>
      <c r="G61" s="167" t="s">
        <v>56</v>
      </c>
      <c r="H61" s="168"/>
      <c r="I61" s="168"/>
      <c r="J61" s="170" t="s">
        <v>57</v>
      </c>
      <c r="K61" s="168"/>
      <c r="L61" s="65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40"/>
      <c r="B65" s="46"/>
      <c r="C65" s="40"/>
      <c r="D65" s="165" t="s">
        <v>58</v>
      </c>
      <c r="E65" s="171"/>
      <c r="F65" s="171"/>
      <c r="G65" s="165" t="s">
        <v>59</v>
      </c>
      <c r="H65" s="171"/>
      <c r="I65" s="171"/>
      <c r="J65" s="171"/>
      <c r="K65" s="171"/>
      <c r="L65" s="65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40"/>
      <c r="B76" s="46"/>
      <c r="C76" s="40"/>
      <c r="D76" s="167" t="s">
        <v>56</v>
      </c>
      <c r="E76" s="168"/>
      <c r="F76" s="169" t="s">
        <v>57</v>
      </c>
      <c r="G76" s="167" t="s">
        <v>56</v>
      </c>
      <c r="H76" s="168"/>
      <c r="I76" s="168"/>
      <c r="J76" s="170" t="s">
        <v>57</v>
      </c>
      <c r="K76" s="168"/>
      <c r="L76" s="65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4.4" customHeight="1">
      <c r="A77" s="40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5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81" s="2" customFormat="1" ht="6.96" customHeight="1">
      <c r="A81" s="40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5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5" t="s">
        <v>106</v>
      </c>
      <c r="D82" s="42"/>
      <c r="E82" s="42"/>
      <c r="F82" s="42"/>
      <c r="G82" s="42"/>
      <c r="H82" s="42"/>
      <c r="I82" s="42"/>
      <c r="J82" s="42"/>
      <c r="K82" s="42"/>
      <c r="L82" s="65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65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16</v>
      </c>
      <c r="D84" s="42"/>
      <c r="E84" s="42"/>
      <c r="F84" s="42"/>
      <c r="G84" s="42"/>
      <c r="H84" s="42"/>
      <c r="I84" s="42"/>
      <c r="J84" s="42"/>
      <c r="K84" s="42"/>
      <c r="L84" s="65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176" t="str">
        <f>E7</f>
        <v>Oprava vodovodu Mariánské Lázně Hlavní třída – 2. etapa</v>
      </c>
      <c r="F85" s="34"/>
      <c r="G85" s="34"/>
      <c r="H85" s="34"/>
      <c r="I85" s="42"/>
      <c r="J85" s="42"/>
      <c r="K85" s="42"/>
      <c r="L85" s="65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104</v>
      </c>
      <c r="D86" s="42"/>
      <c r="E86" s="42"/>
      <c r="F86" s="42"/>
      <c r="G86" s="42"/>
      <c r="H86" s="42"/>
      <c r="I86" s="42"/>
      <c r="J86" s="42"/>
      <c r="K86" s="42"/>
      <c r="L86" s="65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6.5" customHeight="1">
      <c r="A87" s="40"/>
      <c r="B87" s="41"/>
      <c r="C87" s="42"/>
      <c r="D87" s="42"/>
      <c r="E87" s="78" t="str">
        <f>E9</f>
        <v>PS 01 - Úprava elektroinstalace v AŠ1</v>
      </c>
      <c r="F87" s="42"/>
      <c r="G87" s="42"/>
      <c r="H87" s="42"/>
      <c r="I87" s="42"/>
      <c r="J87" s="42"/>
      <c r="K87" s="42"/>
      <c r="L87" s="65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65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2" customHeight="1">
      <c r="A89" s="40"/>
      <c r="B89" s="41"/>
      <c r="C89" s="34" t="s">
        <v>20</v>
      </c>
      <c r="D89" s="42"/>
      <c r="E89" s="42"/>
      <c r="F89" s="29" t="str">
        <f>F12</f>
        <v>Mariánské Lázně</v>
      </c>
      <c r="G89" s="42"/>
      <c r="H89" s="42"/>
      <c r="I89" s="34" t="s">
        <v>22</v>
      </c>
      <c r="J89" s="81" t="str">
        <f>IF(J12="","",J12)</f>
        <v>11. 3. 2025</v>
      </c>
      <c r="K89" s="42"/>
      <c r="L89" s="65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65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25.65" customHeight="1">
      <c r="A91" s="40"/>
      <c r="B91" s="41"/>
      <c r="C91" s="34" t="s">
        <v>24</v>
      </c>
      <c r="D91" s="42"/>
      <c r="E91" s="42"/>
      <c r="F91" s="29" t="str">
        <f>E15</f>
        <v>CHEVAK Cheb a.s., Tršnická 4/11, 305 02 Cheb</v>
      </c>
      <c r="G91" s="42"/>
      <c r="H91" s="42"/>
      <c r="I91" s="34" t="s">
        <v>32</v>
      </c>
      <c r="J91" s="38" t="str">
        <f>E21</f>
        <v>Aquaprocon s.r.o., Divize Praha</v>
      </c>
      <c r="K91" s="42"/>
      <c r="L91" s="65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5.15" customHeight="1">
      <c r="A92" s="40"/>
      <c r="B92" s="41"/>
      <c r="C92" s="34" t="s">
        <v>30</v>
      </c>
      <c r="D92" s="42"/>
      <c r="E92" s="42"/>
      <c r="F92" s="29" t="str">
        <f>IF(E18="","",E18)</f>
        <v>Vyplň údaj</v>
      </c>
      <c r="G92" s="42"/>
      <c r="H92" s="42"/>
      <c r="I92" s="34" t="s">
        <v>37</v>
      </c>
      <c r="J92" s="38" t="str">
        <f>E24</f>
        <v>Jan Kratochvíl</v>
      </c>
      <c r="K92" s="42"/>
      <c r="L92" s="65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0.32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65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29.28" customHeight="1">
      <c r="A94" s="40"/>
      <c r="B94" s="41"/>
      <c r="C94" s="177" t="s">
        <v>107</v>
      </c>
      <c r="D94" s="178"/>
      <c r="E94" s="178"/>
      <c r="F94" s="178"/>
      <c r="G94" s="178"/>
      <c r="H94" s="178"/>
      <c r="I94" s="178"/>
      <c r="J94" s="179" t="s">
        <v>108</v>
      </c>
      <c r="K94" s="178"/>
      <c r="L94" s="65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0.32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65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22.8" customHeight="1">
      <c r="A96" s="40"/>
      <c r="B96" s="41"/>
      <c r="C96" s="180" t="s">
        <v>109</v>
      </c>
      <c r="D96" s="42"/>
      <c r="E96" s="42"/>
      <c r="F96" s="42"/>
      <c r="G96" s="42"/>
      <c r="H96" s="42"/>
      <c r="I96" s="42"/>
      <c r="J96" s="112">
        <f>J122</f>
        <v>0</v>
      </c>
      <c r="K96" s="42"/>
      <c r="L96" s="65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U96" s="19" t="s">
        <v>110</v>
      </c>
    </row>
    <row r="97" s="9" customFormat="1" ht="24.96" customHeight="1">
      <c r="A97" s="9"/>
      <c r="B97" s="181"/>
      <c r="C97" s="182"/>
      <c r="D97" s="183" t="s">
        <v>121</v>
      </c>
      <c r="E97" s="184"/>
      <c r="F97" s="184"/>
      <c r="G97" s="184"/>
      <c r="H97" s="184"/>
      <c r="I97" s="184"/>
      <c r="J97" s="185">
        <f>J123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7"/>
      <c r="C98" s="188"/>
      <c r="D98" s="189" t="s">
        <v>1892</v>
      </c>
      <c r="E98" s="190"/>
      <c r="F98" s="190"/>
      <c r="G98" s="190"/>
      <c r="H98" s="190"/>
      <c r="I98" s="190"/>
      <c r="J98" s="191">
        <f>J124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7"/>
      <c r="C99" s="188"/>
      <c r="D99" s="189" t="s">
        <v>1893</v>
      </c>
      <c r="E99" s="190"/>
      <c r="F99" s="190"/>
      <c r="G99" s="190"/>
      <c r="H99" s="190"/>
      <c r="I99" s="190"/>
      <c r="J99" s="191">
        <f>J128</f>
        <v>0</v>
      </c>
      <c r="K99" s="188"/>
      <c r="L99" s="19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7"/>
      <c r="C100" s="188"/>
      <c r="D100" s="189" t="s">
        <v>1894</v>
      </c>
      <c r="E100" s="190"/>
      <c r="F100" s="190"/>
      <c r="G100" s="190"/>
      <c r="H100" s="190"/>
      <c r="I100" s="190"/>
      <c r="J100" s="191">
        <f>J130</f>
        <v>0</v>
      </c>
      <c r="K100" s="188"/>
      <c r="L100" s="19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7"/>
      <c r="C101" s="188"/>
      <c r="D101" s="189" t="s">
        <v>1895</v>
      </c>
      <c r="E101" s="190"/>
      <c r="F101" s="190"/>
      <c r="G101" s="190"/>
      <c r="H101" s="190"/>
      <c r="I101" s="190"/>
      <c r="J101" s="191">
        <f>J135</f>
        <v>0</v>
      </c>
      <c r="K101" s="188"/>
      <c r="L101" s="19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7"/>
      <c r="C102" s="188"/>
      <c r="D102" s="189" t="s">
        <v>1896</v>
      </c>
      <c r="E102" s="190"/>
      <c r="F102" s="190"/>
      <c r="G102" s="190"/>
      <c r="H102" s="190"/>
      <c r="I102" s="190"/>
      <c r="J102" s="191">
        <f>J140</f>
        <v>0</v>
      </c>
      <c r="K102" s="188"/>
      <c r="L102" s="19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40"/>
      <c r="B103" s="41"/>
      <c r="C103" s="42"/>
      <c r="D103" s="42"/>
      <c r="E103" s="42"/>
      <c r="F103" s="42"/>
      <c r="G103" s="42"/>
      <c r="H103" s="42"/>
      <c r="I103" s="42"/>
      <c r="J103" s="42"/>
      <c r="K103" s="42"/>
      <c r="L103" s="65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</row>
    <row r="104" s="2" customFormat="1" ht="6.96" customHeight="1">
      <c r="A104" s="40"/>
      <c r="B104" s="68"/>
      <c r="C104" s="69"/>
      <c r="D104" s="69"/>
      <c r="E104" s="69"/>
      <c r="F104" s="69"/>
      <c r="G104" s="69"/>
      <c r="H104" s="69"/>
      <c r="I104" s="69"/>
      <c r="J104" s="69"/>
      <c r="K104" s="69"/>
      <c r="L104" s="65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</row>
    <row r="108" s="2" customFormat="1" ht="6.96" customHeight="1">
      <c r="A108" s="40"/>
      <c r="B108" s="70"/>
      <c r="C108" s="71"/>
      <c r="D108" s="71"/>
      <c r="E108" s="71"/>
      <c r="F108" s="71"/>
      <c r="G108" s="71"/>
      <c r="H108" s="71"/>
      <c r="I108" s="71"/>
      <c r="J108" s="71"/>
      <c r="K108" s="71"/>
      <c r="L108" s="65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</row>
    <row r="109" s="2" customFormat="1" ht="24.96" customHeight="1">
      <c r="A109" s="40"/>
      <c r="B109" s="41"/>
      <c r="C109" s="25" t="s">
        <v>124</v>
      </c>
      <c r="D109" s="42"/>
      <c r="E109" s="42"/>
      <c r="F109" s="42"/>
      <c r="G109" s="42"/>
      <c r="H109" s="42"/>
      <c r="I109" s="42"/>
      <c r="J109" s="42"/>
      <c r="K109" s="42"/>
      <c r="L109" s="65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</row>
    <row r="110" s="2" customFormat="1" ht="6.96" customHeight="1">
      <c r="A110" s="40"/>
      <c r="B110" s="41"/>
      <c r="C110" s="42"/>
      <c r="D110" s="42"/>
      <c r="E110" s="42"/>
      <c r="F110" s="42"/>
      <c r="G110" s="42"/>
      <c r="H110" s="42"/>
      <c r="I110" s="42"/>
      <c r="J110" s="42"/>
      <c r="K110" s="42"/>
      <c r="L110" s="65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</row>
    <row r="111" s="2" customFormat="1" ht="12" customHeight="1">
      <c r="A111" s="40"/>
      <c r="B111" s="41"/>
      <c r="C111" s="34" t="s">
        <v>16</v>
      </c>
      <c r="D111" s="42"/>
      <c r="E111" s="42"/>
      <c r="F111" s="42"/>
      <c r="G111" s="42"/>
      <c r="H111" s="42"/>
      <c r="I111" s="42"/>
      <c r="J111" s="42"/>
      <c r="K111" s="42"/>
      <c r="L111" s="65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</row>
    <row r="112" s="2" customFormat="1" ht="16.5" customHeight="1">
      <c r="A112" s="40"/>
      <c r="B112" s="41"/>
      <c r="C112" s="42"/>
      <c r="D112" s="42"/>
      <c r="E112" s="176" t="str">
        <f>E7</f>
        <v>Oprava vodovodu Mariánské Lázně Hlavní třída – 2. etapa</v>
      </c>
      <c r="F112" s="34"/>
      <c r="G112" s="34"/>
      <c r="H112" s="34"/>
      <c r="I112" s="42"/>
      <c r="J112" s="42"/>
      <c r="K112" s="42"/>
      <c r="L112" s="65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</row>
    <row r="113" s="2" customFormat="1" ht="12" customHeight="1">
      <c r="A113" s="40"/>
      <c r="B113" s="41"/>
      <c r="C113" s="34" t="s">
        <v>104</v>
      </c>
      <c r="D113" s="42"/>
      <c r="E113" s="42"/>
      <c r="F113" s="42"/>
      <c r="G113" s="42"/>
      <c r="H113" s="42"/>
      <c r="I113" s="42"/>
      <c r="J113" s="42"/>
      <c r="K113" s="42"/>
      <c r="L113" s="65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</row>
    <row r="114" s="2" customFormat="1" ht="16.5" customHeight="1">
      <c r="A114" s="40"/>
      <c r="B114" s="41"/>
      <c r="C114" s="42"/>
      <c r="D114" s="42"/>
      <c r="E114" s="78" t="str">
        <f>E9</f>
        <v>PS 01 - Úprava elektroinstalace v AŠ1</v>
      </c>
      <c r="F114" s="42"/>
      <c r="G114" s="42"/>
      <c r="H114" s="42"/>
      <c r="I114" s="42"/>
      <c r="J114" s="42"/>
      <c r="K114" s="42"/>
      <c r="L114" s="65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</row>
    <row r="115" s="2" customFormat="1" ht="6.96" customHeight="1">
      <c r="A115" s="40"/>
      <c r="B115" s="41"/>
      <c r="C115" s="42"/>
      <c r="D115" s="42"/>
      <c r="E115" s="42"/>
      <c r="F115" s="42"/>
      <c r="G115" s="42"/>
      <c r="H115" s="42"/>
      <c r="I115" s="42"/>
      <c r="J115" s="42"/>
      <c r="K115" s="42"/>
      <c r="L115" s="65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</row>
    <row r="116" s="2" customFormat="1" ht="12" customHeight="1">
      <c r="A116" s="40"/>
      <c r="B116" s="41"/>
      <c r="C116" s="34" t="s">
        <v>20</v>
      </c>
      <c r="D116" s="42"/>
      <c r="E116" s="42"/>
      <c r="F116" s="29" t="str">
        <f>F12</f>
        <v>Mariánské Lázně</v>
      </c>
      <c r="G116" s="42"/>
      <c r="H116" s="42"/>
      <c r="I116" s="34" t="s">
        <v>22</v>
      </c>
      <c r="J116" s="81" t="str">
        <f>IF(J12="","",J12)</f>
        <v>11. 3. 2025</v>
      </c>
      <c r="K116" s="42"/>
      <c r="L116" s="65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</row>
    <row r="117" s="2" customFormat="1" ht="6.96" customHeight="1">
      <c r="A117" s="40"/>
      <c r="B117" s="41"/>
      <c r="C117" s="42"/>
      <c r="D117" s="42"/>
      <c r="E117" s="42"/>
      <c r="F117" s="42"/>
      <c r="G117" s="42"/>
      <c r="H117" s="42"/>
      <c r="I117" s="42"/>
      <c r="J117" s="42"/>
      <c r="K117" s="42"/>
      <c r="L117" s="65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</row>
    <row r="118" s="2" customFormat="1" ht="25.65" customHeight="1">
      <c r="A118" s="40"/>
      <c r="B118" s="41"/>
      <c r="C118" s="34" t="s">
        <v>24</v>
      </c>
      <c r="D118" s="42"/>
      <c r="E118" s="42"/>
      <c r="F118" s="29" t="str">
        <f>E15</f>
        <v>CHEVAK Cheb a.s., Tršnická 4/11, 305 02 Cheb</v>
      </c>
      <c r="G118" s="42"/>
      <c r="H118" s="42"/>
      <c r="I118" s="34" t="s">
        <v>32</v>
      </c>
      <c r="J118" s="38" t="str">
        <f>E21</f>
        <v>Aquaprocon s.r.o., Divize Praha</v>
      </c>
      <c r="K118" s="42"/>
      <c r="L118" s="65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</row>
    <row r="119" s="2" customFormat="1" ht="15.15" customHeight="1">
      <c r="A119" s="40"/>
      <c r="B119" s="41"/>
      <c r="C119" s="34" t="s">
        <v>30</v>
      </c>
      <c r="D119" s="42"/>
      <c r="E119" s="42"/>
      <c r="F119" s="29" t="str">
        <f>IF(E18="","",E18)</f>
        <v>Vyplň údaj</v>
      </c>
      <c r="G119" s="42"/>
      <c r="H119" s="42"/>
      <c r="I119" s="34" t="s">
        <v>37</v>
      </c>
      <c r="J119" s="38" t="str">
        <f>E24</f>
        <v>Jan Kratochvíl</v>
      </c>
      <c r="K119" s="42"/>
      <c r="L119" s="65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</row>
    <row r="120" s="2" customFormat="1" ht="10.32" customHeight="1">
      <c r="A120" s="40"/>
      <c r="B120" s="41"/>
      <c r="C120" s="42"/>
      <c r="D120" s="42"/>
      <c r="E120" s="42"/>
      <c r="F120" s="42"/>
      <c r="G120" s="42"/>
      <c r="H120" s="42"/>
      <c r="I120" s="42"/>
      <c r="J120" s="42"/>
      <c r="K120" s="42"/>
      <c r="L120" s="65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</row>
    <row r="121" s="11" customFormat="1" ht="29.28" customHeight="1">
      <c r="A121" s="193"/>
      <c r="B121" s="194"/>
      <c r="C121" s="195" t="s">
        <v>125</v>
      </c>
      <c r="D121" s="196" t="s">
        <v>66</v>
      </c>
      <c r="E121" s="196" t="s">
        <v>62</v>
      </c>
      <c r="F121" s="196" t="s">
        <v>63</v>
      </c>
      <c r="G121" s="196" t="s">
        <v>126</v>
      </c>
      <c r="H121" s="196" t="s">
        <v>127</v>
      </c>
      <c r="I121" s="196" t="s">
        <v>128</v>
      </c>
      <c r="J121" s="196" t="s">
        <v>108</v>
      </c>
      <c r="K121" s="197" t="s">
        <v>129</v>
      </c>
      <c r="L121" s="198"/>
      <c r="M121" s="102" t="s">
        <v>1</v>
      </c>
      <c r="N121" s="103" t="s">
        <v>45</v>
      </c>
      <c r="O121" s="103" t="s">
        <v>130</v>
      </c>
      <c r="P121" s="103" t="s">
        <v>131</v>
      </c>
      <c r="Q121" s="103" t="s">
        <v>132</v>
      </c>
      <c r="R121" s="103" t="s">
        <v>133</v>
      </c>
      <c r="S121" s="103" t="s">
        <v>134</v>
      </c>
      <c r="T121" s="104" t="s">
        <v>135</v>
      </c>
      <c r="U121" s="193"/>
      <c r="V121" s="193"/>
      <c r="W121" s="193"/>
      <c r="X121" s="193"/>
      <c r="Y121" s="193"/>
      <c r="Z121" s="193"/>
      <c r="AA121" s="193"/>
      <c r="AB121" s="193"/>
      <c r="AC121" s="193"/>
      <c r="AD121" s="193"/>
      <c r="AE121" s="193"/>
    </row>
    <row r="122" s="2" customFormat="1" ht="22.8" customHeight="1">
      <c r="A122" s="40"/>
      <c r="B122" s="41"/>
      <c r="C122" s="109" t="s">
        <v>136</v>
      </c>
      <c r="D122" s="42"/>
      <c r="E122" s="42"/>
      <c r="F122" s="42"/>
      <c r="G122" s="42"/>
      <c r="H122" s="42"/>
      <c r="I122" s="42"/>
      <c r="J122" s="199">
        <f>BK122</f>
        <v>0</v>
      </c>
      <c r="K122" s="42"/>
      <c r="L122" s="46"/>
      <c r="M122" s="105"/>
      <c r="N122" s="200"/>
      <c r="O122" s="106"/>
      <c r="P122" s="201">
        <f>P123</f>
        <v>0</v>
      </c>
      <c r="Q122" s="106"/>
      <c r="R122" s="201">
        <f>R123</f>
        <v>0</v>
      </c>
      <c r="S122" s="106"/>
      <c r="T122" s="202">
        <f>T123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80</v>
      </c>
      <c r="AU122" s="19" t="s">
        <v>110</v>
      </c>
      <c r="BK122" s="203">
        <f>BK123</f>
        <v>0</v>
      </c>
    </row>
    <row r="123" s="12" customFormat="1" ht="25.92" customHeight="1">
      <c r="A123" s="12"/>
      <c r="B123" s="204"/>
      <c r="C123" s="205"/>
      <c r="D123" s="206" t="s">
        <v>80</v>
      </c>
      <c r="E123" s="207" t="s">
        <v>317</v>
      </c>
      <c r="F123" s="207" t="s">
        <v>949</v>
      </c>
      <c r="G123" s="205"/>
      <c r="H123" s="205"/>
      <c r="I123" s="208"/>
      <c r="J123" s="209">
        <f>BK123</f>
        <v>0</v>
      </c>
      <c r="K123" s="205"/>
      <c r="L123" s="210"/>
      <c r="M123" s="211"/>
      <c r="N123" s="212"/>
      <c r="O123" s="212"/>
      <c r="P123" s="213">
        <f>P124+P128+P130+P135+P140</f>
        <v>0</v>
      </c>
      <c r="Q123" s="212"/>
      <c r="R123" s="213">
        <f>R124+R128+R130+R135+R140</f>
        <v>0</v>
      </c>
      <c r="S123" s="212"/>
      <c r="T123" s="214">
        <f>T124+T128+T130+T135+T140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5" t="s">
        <v>157</v>
      </c>
      <c r="AT123" s="216" t="s">
        <v>80</v>
      </c>
      <c r="AU123" s="216" t="s">
        <v>81</v>
      </c>
      <c r="AY123" s="215" t="s">
        <v>139</v>
      </c>
      <c r="BK123" s="217">
        <f>BK124+BK128+BK130+BK135+BK140</f>
        <v>0</v>
      </c>
    </row>
    <row r="124" s="12" customFormat="1" ht="22.8" customHeight="1">
      <c r="A124" s="12"/>
      <c r="B124" s="204"/>
      <c r="C124" s="205"/>
      <c r="D124" s="206" t="s">
        <v>80</v>
      </c>
      <c r="E124" s="218" t="s">
        <v>1897</v>
      </c>
      <c r="F124" s="218" t="s">
        <v>1898</v>
      </c>
      <c r="G124" s="205"/>
      <c r="H124" s="205"/>
      <c r="I124" s="208"/>
      <c r="J124" s="219">
        <f>BK124</f>
        <v>0</v>
      </c>
      <c r="K124" s="205"/>
      <c r="L124" s="210"/>
      <c r="M124" s="211"/>
      <c r="N124" s="212"/>
      <c r="O124" s="212"/>
      <c r="P124" s="213">
        <f>SUM(P125:P127)</f>
        <v>0</v>
      </c>
      <c r="Q124" s="212"/>
      <c r="R124" s="213">
        <f>SUM(R125:R127)</f>
        <v>0</v>
      </c>
      <c r="S124" s="212"/>
      <c r="T124" s="214">
        <f>SUM(T125:T127)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5" t="s">
        <v>157</v>
      </c>
      <c r="AT124" s="216" t="s">
        <v>80</v>
      </c>
      <c r="AU124" s="216" t="s">
        <v>89</v>
      </c>
      <c r="AY124" s="215" t="s">
        <v>139</v>
      </c>
      <c r="BK124" s="217">
        <f>SUM(BK125:BK127)</f>
        <v>0</v>
      </c>
    </row>
    <row r="125" s="2" customFormat="1" ht="16.5" customHeight="1">
      <c r="A125" s="40"/>
      <c r="B125" s="41"/>
      <c r="C125" s="220" t="s">
        <v>89</v>
      </c>
      <c r="D125" s="220" t="s">
        <v>141</v>
      </c>
      <c r="E125" s="221" t="s">
        <v>1899</v>
      </c>
      <c r="F125" s="222" t="s">
        <v>1900</v>
      </c>
      <c r="G125" s="223" t="s">
        <v>1901</v>
      </c>
      <c r="H125" s="224">
        <v>1</v>
      </c>
      <c r="I125" s="225"/>
      <c r="J125" s="226">
        <f>ROUND(I125*H125,2)</f>
        <v>0</v>
      </c>
      <c r="K125" s="222" t="s">
        <v>1</v>
      </c>
      <c r="L125" s="46"/>
      <c r="M125" s="227" t="s">
        <v>1</v>
      </c>
      <c r="N125" s="228" t="s">
        <v>46</v>
      </c>
      <c r="O125" s="93"/>
      <c r="P125" s="229">
        <f>O125*H125</f>
        <v>0</v>
      </c>
      <c r="Q125" s="229">
        <v>0</v>
      </c>
      <c r="R125" s="229">
        <f>Q125*H125</f>
        <v>0</v>
      </c>
      <c r="S125" s="229">
        <v>0</v>
      </c>
      <c r="T125" s="230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31" t="s">
        <v>589</v>
      </c>
      <c r="AT125" s="231" t="s">
        <v>141</v>
      </c>
      <c r="AU125" s="231" t="s">
        <v>91</v>
      </c>
      <c r="AY125" s="19" t="s">
        <v>139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9" t="s">
        <v>89</v>
      </c>
      <c r="BK125" s="232">
        <f>ROUND(I125*H125,2)</f>
        <v>0</v>
      </c>
      <c r="BL125" s="19" t="s">
        <v>589</v>
      </c>
      <c r="BM125" s="231" t="s">
        <v>1902</v>
      </c>
    </row>
    <row r="126" s="2" customFormat="1">
      <c r="A126" s="40"/>
      <c r="B126" s="41"/>
      <c r="C126" s="42"/>
      <c r="D126" s="235" t="s">
        <v>306</v>
      </c>
      <c r="E126" s="42"/>
      <c r="F126" s="277" t="s">
        <v>1903</v>
      </c>
      <c r="G126" s="42"/>
      <c r="H126" s="42"/>
      <c r="I126" s="278"/>
      <c r="J126" s="42"/>
      <c r="K126" s="42"/>
      <c r="L126" s="46"/>
      <c r="M126" s="279"/>
      <c r="N126" s="280"/>
      <c r="O126" s="93"/>
      <c r="P126" s="93"/>
      <c r="Q126" s="93"/>
      <c r="R126" s="93"/>
      <c r="S126" s="93"/>
      <c r="T126" s="94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306</v>
      </c>
      <c r="AU126" s="19" t="s">
        <v>91</v>
      </c>
    </row>
    <row r="127" s="2" customFormat="1" ht="16.5" customHeight="1">
      <c r="A127" s="40"/>
      <c r="B127" s="41"/>
      <c r="C127" s="220" t="s">
        <v>91</v>
      </c>
      <c r="D127" s="220" t="s">
        <v>141</v>
      </c>
      <c r="E127" s="221" t="s">
        <v>1904</v>
      </c>
      <c r="F127" s="222" t="s">
        <v>1905</v>
      </c>
      <c r="G127" s="223" t="s">
        <v>1906</v>
      </c>
      <c r="H127" s="224">
        <v>1</v>
      </c>
      <c r="I127" s="225"/>
      <c r="J127" s="226">
        <f>ROUND(I127*H127,2)</f>
        <v>0</v>
      </c>
      <c r="K127" s="222" t="s">
        <v>1</v>
      </c>
      <c r="L127" s="46"/>
      <c r="M127" s="227" t="s">
        <v>1</v>
      </c>
      <c r="N127" s="228" t="s">
        <v>46</v>
      </c>
      <c r="O127" s="93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31" t="s">
        <v>589</v>
      </c>
      <c r="AT127" s="231" t="s">
        <v>141</v>
      </c>
      <c r="AU127" s="231" t="s">
        <v>91</v>
      </c>
      <c r="AY127" s="19" t="s">
        <v>139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9" t="s">
        <v>89</v>
      </c>
      <c r="BK127" s="232">
        <f>ROUND(I127*H127,2)</f>
        <v>0</v>
      </c>
      <c r="BL127" s="19" t="s">
        <v>589</v>
      </c>
      <c r="BM127" s="231" t="s">
        <v>1907</v>
      </c>
    </row>
    <row r="128" s="12" customFormat="1" ht="22.8" customHeight="1">
      <c r="A128" s="12"/>
      <c r="B128" s="204"/>
      <c r="C128" s="205"/>
      <c r="D128" s="206" t="s">
        <v>80</v>
      </c>
      <c r="E128" s="218" t="s">
        <v>1908</v>
      </c>
      <c r="F128" s="218" t="s">
        <v>1909</v>
      </c>
      <c r="G128" s="205"/>
      <c r="H128" s="205"/>
      <c r="I128" s="208"/>
      <c r="J128" s="219">
        <f>BK128</f>
        <v>0</v>
      </c>
      <c r="K128" s="205"/>
      <c r="L128" s="210"/>
      <c r="M128" s="211"/>
      <c r="N128" s="212"/>
      <c r="O128" s="212"/>
      <c r="P128" s="213">
        <f>P129</f>
        <v>0</v>
      </c>
      <c r="Q128" s="212"/>
      <c r="R128" s="213">
        <f>R129</f>
        <v>0</v>
      </c>
      <c r="S128" s="212"/>
      <c r="T128" s="214">
        <f>T129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5" t="s">
        <v>89</v>
      </c>
      <c r="AT128" s="216" t="s">
        <v>80</v>
      </c>
      <c r="AU128" s="216" t="s">
        <v>89</v>
      </c>
      <c r="AY128" s="215" t="s">
        <v>139</v>
      </c>
      <c r="BK128" s="217">
        <f>BK129</f>
        <v>0</v>
      </c>
    </row>
    <row r="129" s="2" customFormat="1" ht="24.15" customHeight="1">
      <c r="A129" s="40"/>
      <c r="B129" s="41"/>
      <c r="C129" s="220" t="s">
        <v>157</v>
      </c>
      <c r="D129" s="220" t="s">
        <v>141</v>
      </c>
      <c r="E129" s="221" t="s">
        <v>1910</v>
      </c>
      <c r="F129" s="222" t="s">
        <v>1911</v>
      </c>
      <c r="G129" s="223" t="s">
        <v>1906</v>
      </c>
      <c r="H129" s="224">
        <v>2</v>
      </c>
      <c r="I129" s="225"/>
      <c r="J129" s="226">
        <f>ROUND(I129*H129,2)</f>
        <v>0</v>
      </c>
      <c r="K129" s="222" t="s">
        <v>1</v>
      </c>
      <c r="L129" s="46"/>
      <c r="M129" s="227" t="s">
        <v>1</v>
      </c>
      <c r="N129" s="228" t="s">
        <v>46</v>
      </c>
      <c r="O129" s="93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31" t="s">
        <v>146</v>
      </c>
      <c r="AT129" s="231" t="s">
        <v>141</v>
      </c>
      <c r="AU129" s="231" t="s">
        <v>91</v>
      </c>
      <c r="AY129" s="19" t="s">
        <v>139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9" t="s">
        <v>89</v>
      </c>
      <c r="BK129" s="232">
        <f>ROUND(I129*H129,2)</f>
        <v>0</v>
      </c>
      <c r="BL129" s="19" t="s">
        <v>146</v>
      </c>
      <c r="BM129" s="231" t="s">
        <v>1912</v>
      </c>
    </row>
    <row r="130" s="12" customFormat="1" ht="22.8" customHeight="1">
      <c r="A130" s="12"/>
      <c r="B130" s="204"/>
      <c r="C130" s="205"/>
      <c r="D130" s="206" t="s">
        <v>80</v>
      </c>
      <c r="E130" s="218" t="s">
        <v>1913</v>
      </c>
      <c r="F130" s="218" t="s">
        <v>1914</v>
      </c>
      <c r="G130" s="205"/>
      <c r="H130" s="205"/>
      <c r="I130" s="208"/>
      <c r="J130" s="219">
        <f>BK130</f>
        <v>0</v>
      </c>
      <c r="K130" s="205"/>
      <c r="L130" s="210"/>
      <c r="M130" s="211"/>
      <c r="N130" s="212"/>
      <c r="O130" s="212"/>
      <c r="P130" s="213">
        <f>SUM(P131:P134)</f>
        <v>0</v>
      </c>
      <c r="Q130" s="212"/>
      <c r="R130" s="213">
        <f>SUM(R131:R134)</f>
        <v>0</v>
      </c>
      <c r="S130" s="212"/>
      <c r="T130" s="214">
        <f>SUM(T131:T134)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5" t="s">
        <v>89</v>
      </c>
      <c r="AT130" s="216" t="s">
        <v>80</v>
      </c>
      <c r="AU130" s="216" t="s">
        <v>89</v>
      </c>
      <c r="AY130" s="215" t="s">
        <v>139</v>
      </c>
      <c r="BK130" s="217">
        <f>SUM(BK131:BK134)</f>
        <v>0</v>
      </c>
    </row>
    <row r="131" s="2" customFormat="1" ht="16.5" customHeight="1">
      <c r="A131" s="40"/>
      <c r="B131" s="41"/>
      <c r="C131" s="220" t="s">
        <v>146</v>
      </c>
      <c r="D131" s="220" t="s">
        <v>141</v>
      </c>
      <c r="E131" s="221" t="s">
        <v>1915</v>
      </c>
      <c r="F131" s="222" t="s">
        <v>1916</v>
      </c>
      <c r="G131" s="223" t="s">
        <v>160</v>
      </c>
      <c r="H131" s="224">
        <v>10</v>
      </c>
      <c r="I131" s="225"/>
      <c r="J131" s="226">
        <f>ROUND(I131*H131,2)</f>
        <v>0</v>
      </c>
      <c r="K131" s="222" t="s">
        <v>1</v>
      </c>
      <c r="L131" s="46"/>
      <c r="M131" s="227" t="s">
        <v>1</v>
      </c>
      <c r="N131" s="228" t="s">
        <v>46</v>
      </c>
      <c r="O131" s="93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31" t="s">
        <v>146</v>
      </c>
      <c r="AT131" s="231" t="s">
        <v>141</v>
      </c>
      <c r="AU131" s="231" t="s">
        <v>91</v>
      </c>
      <c r="AY131" s="19" t="s">
        <v>139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9" t="s">
        <v>89</v>
      </c>
      <c r="BK131" s="232">
        <f>ROUND(I131*H131,2)</f>
        <v>0</v>
      </c>
      <c r="BL131" s="19" t="s">
        <v>146</v>
      </c>
      <c r="BM131" s="231" t="s">
        <v>1917</v>
      </c>
    </row>
    <row r="132" s="2" customFormat="1" ht="16.5" customHeight="1">
      <c r="A132" s="40"/>
      <c r="B132" s="41"/>
      <c r="C132" s="220" t="s">
        <v>173</v>
      </c>
      <c r="D132" s="220" t="s">
        <v>141</v>
      </c>
      <c r="E132" s="221" t="s">
        <v>1918</v>
      </c>
      <c r="F132" s="222" t="s">
        <v>1919</v>
      </c>
      <c r="G132" s="223" t="s">
        <v>1906</v>
      </c>
      <c r="H132" s="224">
        <v>1</v>
      </c>
      <c r="I132" s="225"/>
      <c r="J132" s="226">
        <f>ROUND(I132*H132,2)</f>
        <v>0</v>
      </c>
      <c r="K132" s="222" t="s">
        <v>1</v>
      </c>
      <c r="L132" s="46"/>
      <c r="M132" s="227" t="s">
        <v>1</v>
      </c>
      <c r="N132" s="228" t="s">
        <v>46</v>
      </c>
      <c r="O132" s="93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31" t="s">
        <v>146</v>
      </c>
      <c r="AT132" s="231" t="s">
        <v>141</v>
      </c>
      <c r="AU132" s="231" t="s">
        <v>91</v>
      </c>
      <c r="AY132" s="19" t="s">
        <v>139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9" t="s">
        <v>89</v>
      </c>
      <c r="BK132" s="232">
        <f>ROUND(I132*H132,2)</f>
        <v>0</v>
      </c>
      <c r="BL132" s="19" t="s">
        <v>146</v>
      </c>
      <c r="BM132" s="231" t="s">
        <v>1920</v>
      </c>
    </row>
    <row r="133" s="2" customFormat="1" ht="24.15" customHeight="1">
      <c r="A133" s="40"/>
      <c r="B133" s="41"/>
      <c r="C133" s="220" t="s">
        <v>181</v>
      </c>
      <c r="D133" s="220" t="s">
        <v>141</v>
      </c>
      <c r="E133" s="221" t="s">
        <v>1921</v>
      </c>
      <c r="F133" s="222" t="s">
        <v>1922</v>
      </c>
      <c r="G133" s="223" t="s">
        <v>1901</v>
      </c>
      <c r="H133" s="224">
        <v>2</v>
      </c>
      <c r="I133" s="225"/>
      <c r="J133" s="226">
        <f>ROUND(I133*H133,2)</f>
        <v>0</v>
      </c>
      <c r="K133" s="222" t="s">
        <v>1</v>
      </c>
      <c r="L133" s="46"/>
      <c r="M133" s="227" t="s">
        <v>1</v>
      </c>
      <c r="N133" s="228" t="s">
        <v>46</v>
      </c>
      <c r="O133" s="93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31" t="s">
        <v>146</v>
      </c>
      <c r="AT133" s="231" t="s">
        <v>141</v>
      </c>
      <c r="AU133" s="231" t="s">
        <v>91</v>
      </c>
      <c r="AY133" s="19" t="s">
        <v>139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9" t="s">
        <v>89</v>
      </c>
      <c r="BK133" s="232">
        <f>ROUND(I133*H133,2)</f>
        <v>0</v>
      </c>
      <c r="BL133" s="19" t="s">
        <v>146</v>
      </c>
      <c r="BM133" s="231" t="s">
        <v>1923</v>
      </c>
    </row>
    <row r="134" s="2" customFormat="1" ht="16.5" customHeight="1">
      <c r="A134" s="40"/>
      <c r="B134" s="41"/>
      <c r="C134" s="220" t="s">
        <v>188</v>
      </c>
      <c r="D134" s="220" t="s">
        <v>141</v>
      </c>
      <c r="E134" s="221" t="s">
        <v>1924</v>
      </c>
      <c r="F134" s="222" t="s">
        <v>1925</v>
      </c>
      <c r="G134" s="223" t="s">
        <v>1906</v>
      </c>
      <c r="H134" s="224">
        <v>1</v>
      </c>
      <c r="I134" s="225"/>
      <c r="J134" s="226">
        <f>ROUND(I134*H134,2)</f>
        <v>0</v>
      </c>
      <c r="K134" s="222" t="s">
        <v>1</v>
      </c>
      <c r="L134" s="46"/>
      <c r="M134" s="227" t="s">
        <v>1</v>
      </c>
      <c r="N134" s="228" t="s">
        <v>46</v>
      </c>
      <c r="O134" s="93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31" t="s">
        <v>146</v>
      </c>
      <c r="AT134" s="231" t="s">
        <v>141</v>
      </c>
      <c r="AU134" s="231" t="s">
        <v>91</v>
      </c>
      <c r="AY134" s="19" t="s">
        <v>139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9" t="s">
        <v>89</v>
      </c>
      <c r="BK134" s="232">
        <f>ROUND(I134*H134,2)</f>
        <v>0</v>
      </c>
      <c r="BL134" s="19" t="s">
        <v>146</v>
      </c>
      <c r="BM134" s="231" t="s">
        <v>1926</v>
      </c>
    </row>
    <row r="135" s="12" customFormat="1" ht="22.8" customHeight="1">
      <c r="A135" s="12"/>
      <c r="B135" s="204"/>
      <c r="C135" s="205"/>
      <c r="D135" s="206" t="s">
        <v>80</v>
      </c>
      <c r="E135" s="218" t="s">
        <v>1927</v>
      </c>
      <c r="F135" s="218" t="s">
        <v>1928</v>
      </c>
      <c r="G135" s="205"/>
      <c r="H135" s="205"/>
      <c r="I135" s="208"/>
      <c r="J135" s="219">
        <f>BK135</f>
        <v>0</v>
      </c>
      <c r="K135" s="205"/>
      <c r="L135" s="210"/>
      <c r="M135" s="211"/>
      <c r="N135" s="212"/>
      <c r="O135" s="212"/>
      <c r="P135" s="213">
        <f>SUM(P136:P139)</f>
        <v>0</v>
      </c>
      <c r="Q135" s="212"/>
      <c r="R135" s="213">
        <f>SUM(R136:R139)</f>
        <v>0</v>
      </c>
      <c r="S135" s="212"/>
      <c r="T135" s="214">
        <f>SUM(T136:T139)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5" t="s">
        <v>89</v>
      </c>
      <c r="AT135" s="216" t="s">
        <v>80</v>
      </c>
      <c r="AU135" s="216" t="s">
        <v>89</v>
      </c>
      <c r="AY135" s="215" t="s">
        <v>139</v>
      </c>
      <c r="BK135" s="217">
        <f>SUM(BK136:BK139)</f>
        <v>0</v>
      </c>
    </row>
    <row r="136" s="2" customFormat="1" ht="24.15" customHeight="1">
      <c r="A136" s="40"/>
      <c r="B136" s="41"/>
      <c r="C136" s="220" t="s">
        <v>200</v>
      </c>
      <c r="D136" s="220" t="s">
        <v>141</v>
      </c>
      <c r="E136" s="221" t="s">
        <v>1929</v>
      </c>
      <c r="F136" s="222" t="s">
        <v>1930</v>
      </c>
      <c r="G136" s="223" t="s">
        <v>1906</v>
      </c>
      <c r="H136" s="224">
        <v>2</v>
      </c>
      <c r="I136" s="225"/>
      <c r="J136" s="226">
        <f>ROUND(I136*H136,2)</f>
        <v>0</v>
      </c>
      <c r="K136" s="222" t="s">
        <v>1</v>
      </c>
      <c r="L136" s="46"/>
      <c r="M136" s="227" t="s">
        <v>1</v>
      </c>
      <c r="N136" s="228" t="s">
        <v>46</v>
      </c>
      <c r="O136" s="93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31" t="s">
        <v>146</v>
      </c>
      <c r="AT136" s="231" t="s">
        <v>141</v>
      </c>
      <c r="AU136" s="231" t="s">
        <v>91</v>
      </c>
      <c r="AY136" s="19" t="s">
        <v>139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9" t="s">
        <v>89</v>
      </c>
      <c r="BK136" s="232">
        <f>ROUND(I136*H136,2)</f>
        <v>0</v>
      </c>
      <c r="BL136" s="19" t="s">
        <v>146</v>
      </c>
      <c r="BM136" s="231" t="s">
        <v>1931</v>
      </c>
    </row>
    <row r="137" s="2" customFormat="1">
      <c r="A137" s="40"/>
      <c r="B137" s="41"/>
      <c r="C137" s="42"/>
      <c r="D137" s="235" t="s">
        <v>306</v>
      </c>
      <c r="E137" s="42"/>
      <c r="F137" s="277" t="s">
        <v>1932</v>
      </c>
      <c r="G137" s="42"/>
      <c r="H137" s="42"/>
      <c r="I137" s="278"/>
      <c r="J137" s="42"/>
      <c r="K137" s="42"/>
      <c r="L137" s="46"/>
      <c r="M137" s="279"/>
      <c r="N137" s="280"/>
      <c r="O137" s="93"/>
      <c r="P137" s="93"/>
      <c r="Q137" s="93"/>
      <c r="R137" s="93"/>
      <c r="S137" s="93"/>
      <c r="T137" s="94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306</v>
      </c>
      <c r="AU137" s="19" t="s">
        <v>91</v>
      </c>
    </row>
    <row r="138" s="2" customFormat="1" ht="16.5" customHeight="1">
      <c r="A138" s="40"/>
      <c r="B138" s="41"/>
      <c r="C138" s="220" t="s">
        <v>227</v>
      </c>
      <c r="D138" s="220" t="s">
        <v>141</v>
      </c>
      <c r="E138" s="221" t="s">
        <v>1933</v>
      </c>
      <c r="F138" s="222" t="s">
        <v>1934</v>
      </c>
      <c r="G138" s="223" t="s">
        <v>1906</v>
      </c>
      <c r="H138" s="224">
        <v>1</v>
      </c>
      <c r="I138" s="225"/>
      <c r="J138" s="226">
        <f>ROUND(I138*H138,2)</f>
        <v>0</v>
      </c>
      <c r="K138" s="222" t="s">
        <v>1</v>
      </c>
      <c r="L138" s="46"/>
      <c r="M138" s="227" t="s">
        <v>1</v>
      </c>
      <c r="N138" s="228" t="s">
        <v>46</v>
      </c>
      <c r="O138" s="93"/>
      <c r="P138" s="229">
        <f>O138*H138</f>
        <v>0</v>
      </c>
      <c r="Q138" s="229">
        <v>0</v>
      </c>
      <c r="R138" s="229">
        <f>Q138*H138</f>
        <v>0</v>
      </c>
      <c r="S138" s="229">
        <v>0</v>
      </c>
      <c r="T138" s="230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31" t="s">
        <v>146</v>
      </c>
      <c r="AT138" s="231" t="s">
        <v>141</v>
      </c>
      <c r="AU138" s="231" t="s">
        <v>91</v>
      </c>
      <c r="AY138" s="19" t="s">
        <v>139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9" t="s">
        <v>89</v>
      </c>
      <c r="BK138" s="232">
        <f>ROUND(I138*H138,2)</f>
        <v>0</v>
      </c>
      <c r="BL138" s="19" t="s">
        <v>146</v>
      </c>
      <c r="BM138" s="231" t="s">
        <v>1935</v>
      </c>
    </row>
    <row r="139" s="2" customFormat="1">
      <c r="A139" s="40"/>
      <c r="B139" s="41"/>
      <c r="C139" s="42"/>
      <c r="D139" s="235" t="s">
        <v>306</v>
      </c>
      <c r="E139" s="42"/>
      <c r="F139" s="277" t="s">
        <v>1936</v>
      </c>
      <c r="G139" s="42"/>
      <c r="H139" s="42"/>
      <c r="I139" s="278"/>
      <c r="J139" s="42"/>
      <c r="K139" s="42"/>
      <c r="L139" s="46"/>
      <c r="M139" s="279"/>
      <c r="N139" s="280"/>
      <c r="O139" s="93"/>
      <c r="P139" s="93"/>
      <c r="Q139" s="93"/>
      <c r="R139" s="93"/>
      <c r="S139" s="93"/>
      <c r="T139" s="94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306</v>
      </c>
      <c r="AU139" s="19" t="s">
        <v>91</v>
      </c>
    </row>
    <row r="140" s="12" customFormat="1" ht="22.8" customHeight="1">
      <c r="A140" s="12"/>
      <c r="B140" s="204"/>
      <c r="C140" s="205"/>
      <c r="D140" s="206" t="s">
        <v>80</v>
      </c>
      <c r="E140" s="218" t="s">
        <v>1937</v>
      </c>
      <c r="F140" s="218" t="s">
        <v>1938</v>
      </c>
      <c r="G140" s="205"/>
      <c r="H140" s="205"/>
      <c r="I140" s="208"/>
      <c r="J140" s="219">
        <f>BK140</f>
        <v>0</v>
      </c>
      <c r="K140" s="205"/>
      <c r="L140" s="210"/>
      <c r="M140" s="211"/>
      <c r="N140" s="212"/>
      <c r="O140" s="212"/>
      <c r="P140" s="213">
        <f>SUM(P141:P142)</f>
        <v>0</v>
      </c>
      <c r="Q140" s="212"/>
      <c r="R140" s="213">
        <f>SUM(R141:R142)</f>
        <v>0</v>
      </c>
      <c r="S140" s="212"/>
      <c r="T140" s="214">
        <f>SUM(T141:T142)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5" t="s">
        <v>89</v>
      </c>
      <c r="AT140" s="216" t="s">
        <v>80</v>
      </c>
      <c r="AU140" s="216" t="s">
        <v>89</v>
      </c>
      <c r="AY140" s="215" t="s">
        <v>139</v>
      </c>
      <c r="BK140" s="217">
        <f>SUM(BK141:BK142)</f>
        <v>0</v>
      </c>
    </row>
    <row r="141" s="2" customFormat="1" ht="16.5" customHeight="1">
      <c r="A141" s="40"/>
      <c r="B141" s="41"/>
      <c r="C141" s="220" t="s">
        <v>235</v>
      </c>
      <c r="D141" s="220" t="s">
        <v>141</v>
      </c>
      <c r="E141" s="221" t="s">
        <v>1939</v>
      </c>
      <c r="F141" s="222" t="s">
        <v>1940</v>
      </c>
      <c r="G141" s="223" t="s">
        <v>1906</v>
      </c>
      <c r="H141" s="224">
        <v>1</v>
      </c>
      <c r="I141" s="225"/>
      <c r="J141" s="226">
        <f>ROUND(I141*H141,2)</f>
        <v>0</v>
      </c>
      <c r="K141" s="222" t="s">
        <v>1</v>
      </c>
      <c r="L141" s="46"/>
      <c r="M141" s="227" t="s">
        <v>1</v>
      </c>
      <c r="N141" s="228" t="s">
        <v>46</v>
      </c>
      <c r="O141" s="93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31" t="s">
        <v>146</v>
      </c>
      <c r="AT141" s="231" t="s">
        <v>141</v>
      </c>
      <c r="AU141" s="231" t="s">
        <v>91</v>
      </c>
      <c r="AY141" s="19" t="s">
        <v>139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9" t="s">
        <v>89</v>
      </c>
      <c r="BK141" s="232">
        <f>ROUND(I141*H141,2)</f>
        <v>0</v>
      </c>
      <c r="BL141" s="19" t="s">
        <v>146</v>
      </c>
      <c r="BM141" s="231" t="s">
        <v>1941</v>
      </c>
    </row>
    <row r="142" s="2" customFormat="1">
      <c r="A142" s="40"/>
      <c r="B142" s="41"/>
      <c r="C142" s="42"/>
      <c r="D142" s="235" t="s">
        <v>306</v>
      </c>
      <c r="E142" s="42"/>
      <c r="F142" s="277" t="s">
        <v>1942</v>
      </c>
      <c r="G142" s="42"/>
      <c r="H142" s="42"/>
      <c r="I142" s="278"/>
      <c r="J142" s="42"/>
      <c r="K142" s="42"/>
      <c r="L142" s="46"/>
      <c r="M142" s="307"/>
      <c r="N142" s="308"/>
      <c r="O142" s="309"/>
      <c r="P142" s="309"/>
      <c r="Q142" s="309"/>
      <c r="R142" s="309"/>
      <c r="S142" s="309"/>
      <c r="T142" s="31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306</v>
      </c>
      <c r="AU142" s="19" t="s">
        <v>91</v>
      </c>
    </row>
    <row r="143" s="2" customFormat="1" ht="6.96" customHeight="1">
      <c r="A143" s="40"/>
      <c r="B143" s="68"/>
      <c r="C143" s="69"/>
      <c r="D143" s="69"/>
      <c r="E143" s="69"/>
      <c r="F143" s="69"/>
      <c r="G143" s="69"/>
      <c r="H143" s="69"/>
      <c r="I143" s="69"/>
      <c r="J143" s="69"/>
      <c r="K143" s="69"/>
      <c r="L143" s="46"/>
      <c r="M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</row>
  </sheetData>
  <sheetProtection sheet="1" autoFilter="0" formatColumns="0" formatRows="0" objects="1" scenarios="1" spinCount="100000" saltValue="Pejinp4jFa60D9GAw1LKinJ46TL0kafaBrwrtrBUDEb/nASNIvK3cBgiJo7Cda3m6uGArUVv2j4SZ+tFSFCZ1w==" hashValue="yR0bYSlbQSYs2q5V8buoI+zqC1wuXi3gdAIhl9fxOK5k8nFgXyKnbN5zzGj+3dlZqiBQcvJmOG4S2ZPaOBpSbw==" algorithmName="SHA-512" password="C71F"/>
  <autoFilter ref="C121:K142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102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2"/>
      <c r="AT3" s="19" t="s">
        <v>91</v>
      </c>
    </row>
    <row r="4" s="1" customFormat="1" ht="24.96" customHeight="1">
      <c r="B4" s="22"/>
      <c r="D4" s="140" t="s">
        <v>103</v>
      </c>
      <c r="L4" s="22"/>
      <c r="M4" s="141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2" t="s">
        <v>16</v>
      </c>
      <c r="L6" s="22"/>
    </row>
    <row r="7" s="1" customFormat="1" ht="16.5" customHeight="1">
      <c r="B7" s="22"/>
      <c r="E7" s="143" t="str">
        <f>'Rekapitulace stavby'!K6</f>
        <v>Oprava vodovodu Mariánské Lázně Hlavní třída – 2. etapa</v>
      </c>
      <c r="F7" s="142"/>
      <c r="G7" s="142"/>
      <c r="H7" s="142"/>
      <c r="L7" s="22"/>
    </row>
    <row r="8" s="2" customFormat="1" ht="12" customHeight="1">
      <c r="A8" s="40"/>
      <c r="B8" s="46"/>
      <c r="C8" s="40"/>
      <c r="D8" s="142" t="s">
        <v>104</v>
      </c>
      <c r="E8" s="40"/>
      <c r="F8" s="40"/>
      <c r="G8" s="40"/>
      <c r="H8" s="40"/>
      <c r="I8" s="40"/>
      <c r="J8" s="40"/>
      <c r="K8" s="40"/>
      <c r="L8" s="65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4" t="s">
        <v>1943</v>
      </c>
      <c r="F9" s="40"/>
      <c r="G9" s="40"/>
      <c r="H9" s="40"/>
      <c r="I9" s="40"/>
      <c r="J9" s="40"/>
      <c r="K9" s="40"/>
      <c r="L9" s="65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65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2" t="s">
        <v>18</v>
      </c>
      <c r="E11" s="40"/>
      <c r="F11" s="145" t="s">
        <v>1</v>
      </c>
      <c r="G11" s="40"/>
      <c r="H11" s="40"/>
      <c r="I11" s="142" t="s">
        <v>19</v>
      </c>
      <c r="J11" s="145" t="s">
        <v>1</v>
      </c>
      <c r="K11" s="40"/>
      <c r="L11" s="65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2" t="s">
        <v>20</v>
      </c>
      <c r="E12" s="40"/>
      <c r="F12" s="145" t="s">
        <v>21</v>
      </c>
      <c r="G12" s="40"/>
      <c r="H12" s="40"/>
      <c r="I12" s="142" t="s">
        <v>22</v>
      </c>
      <c r="J12" s="146" t="str">
        <f>'Rekapitulace stavby'!AN8</f>
        <v>11. 3. 2025</v>
      </c>
      <c r="K12" s="40"/>
      <c r="L12" s="65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65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2" t="s">
        <v>24</v>
      </c>
      <c r="E14" s="40"/>
      <c r="F14" s="40"/>
      <c r="G14" s="40"/>
      <c r="H14" s="40"/>
      <c r="I14" s="142" t="s">
        <v>25</v>
      </c>
      <c r="J14" s="145" t="s">
        <v>26</v>
      </c>
      <c r="K14" s="40"/>
      <c r="L14" s="65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45" t="s">
        <v>27</v>
      </c>
      <c r="F15" s="40"/>
      <c r="G15" s="40"/>
      <c r="H15" s="40"/>
      <c r="I15" s="142" t="s">
        <v>28</v>
      </c>
      <c r="J15" s="145" t="s">
        <v>29</v>
      </c>
      <c r="K15" s="40"/>
      <c r="L15" s="65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65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2" t="s">
        <v>30</v>
      </c>
      <c r="E17" s="40"/>
      <c r="F17" s="40"/>
      <c r="G17" s="40"/>
      <c r="H17" s="40"/>
      <c r="I17" s="142" t="s">
        <v>25</v>
      </c>
      <c r="J17" s="35" t="str">
        <f>'Rekapitulace stavby'!AN13</f>
        <v>Vyplň údaj</v>
      </c>
      <c r="K17" s="40"/>
      <c r="L17" s="65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45"/>
      <c r="G18" s="145"/>
      <c r="H18" s="145"/>
      <c r="I18" s="142" t="s">
        <v>28</v>
      </c>
      <c r="J18" s="35" t="str">
        <f>'Rekapitulace stavby'!AN14</f>
        <v>Vyplň údaj</v>
      </c>
      <c r="K18" s="40"/>
      <c r="L18" s="65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65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2" t="s">
        <v>32</v>
      </c>
      <c r="E20" s="40"/>
      <c r="F20" s="40"/>
      <c r="G20" s="40"/>
      <c r="H20" s="40"/>
      <c r="I20" s="142" t="s">
        <v>25</v>
      </c>
      <c r="J20" s="145" t="s">
        <v>33</v>
      </c>
      <c r="K20" s="40"/>
      <c r="L20" s="65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45" t="s">
        <v>34</v>
      </c>
      <c r="F21" s="40"/>
      <c r="G21" s="40"/>
      <c r="H21" s="40"/>
      <c r="I21" s="142" t="s">
        <v>28</v>
      </c>
      <c r="J21" s="145" t="s">
        <v>35</v>
      </c>
      <c r="K21" s="40"/>
      <c r="L21" s="65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65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2" t="s">
        <v>37</v>
      </c>
      <c r="E23" s="40"/>
      <c r="F23" s="40"/>
      <c r="G23" s="40"/>
      <c r="H23" s="40"/>
      <c r="I23" s="142" t="s">
        <v>25</v>
      </c>
      <c r="J23" s="145" t="s">
        <v>1</v>
      </c>
      <c r="K23" s="40"/>
      <c r="L23" s="65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45" t="s">
        <v>38</v>
      </c>
      <c r="F24" s="40"/>
      <c r="G24" s="40"/>
      <c r="H24" s="40"/>
      <c r="I24" s="142" t="s">
        <v>28</v>
      </c>
      <c r="J24" s="145" t="s">
        <v>1</v>
      </c>
      <c r="K24" s="40"/>
      <c r="L24" s="65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65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2" t="s">
        <v>39</v>
      </c>
      <c r="E26" s="40"/>
      <c r="F26" s="40"/>
      <c r="G26" s="40"/>
      <c r="H26" s="40"/>
      <c r="I26" s="40"/>
      <c r="J26" s="40"/>
      <c r="K26" s="40"/>
      <c r="L26" s="65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65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1"/>
      <c r="E29" s="151"/>
      <c r="F29" s="151"/>
      <c r="G29" s="151"/>
      <c r="H29" s="151"/>
      <c r="I29" s="151"/>
      <c r="J29" s="151"/>
      <c r="K29" s="151"/>
      <c r="L29" s="65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2" t="s">
        <v>41</v>
      </c>
      <c r="E30" s="40"/>
      <c r="F30" s="40"/>
      <c r="G30" s="40"/>
      <c r="H30" s="40"/>
      <c r="I30" s="40"/>
      <c r="J30" s="153">
        <f>ROUND(J118, 2)</f>
        <v>0</v>
      </c>
      <c r="K30" s="40"/>
      <c r="L30" s="65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1"/>
      <c r="E31" s="151"/>
      <c r="F31" s="151"/>
      <c r="G31" s="151"/>
      <c r="H31" s="151"/>
      <c r="I31" s="151"/>
      <c r="J31" s="151"/>
      <c r="K31" s="151"/>
      <c r="L31" s="65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4" t="s">
        <v>43</v>
      </c>
      <c r="G32" s="40"/>
      <c r="H32" s="40"/>
      <c r="I32" s="154" t="s">
        <v>42</v>
      </c>
      <c r="J32" s="154" t="s">
        <v>44</v>
      </c>
      <c r="K32" s="40"/>
      <c r="L32" s="65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5" t="s">
        <v>45</v>
      </c>
      <c r="E33" s="142" t="s">
        <v>46</v>
      </c>
      <c r="F33" s="156">
        <f>ROUND((SUM(BE118:BE165)),  2)</f>
        <v>0</v>
      </c>
      <c r="G33" s="40"/>
      <c r="H33" s="40"/>
      <c r="I33" s="157">
        <v>0.20999999999999999</v>
      </c>
      <c r="J33" s="156">
        <f>ROUND(((SUM(BE118:BE165))*I33),  2)</f>
        <v>0</v>
      </c>
      <c r="K33" s="40"/>
      <c r="L33" s="65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2" t="s">
        <v>47</v>
      </c>
      <c r="F34" s="156">
        <f>ROUND((SUM(BF118:BF165)),  2)</f>
        <v>0</v>
      </c>
      <c r="G34" s="40"/>
      <c r="H34" s="40"/>
      <c r="I34" s="157">
        <v>0.12</v>
      </c>
      <c r="J34" s="156">
        <f>ROUND(((SUM(BF118:BF165))*I34),  2)</f>
        <v>0</v>
      </c>
      <c r="K34" s="40"/>
      <c r="L34" s="65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2" t="s">
        <v>48</v>
      </c>
      <c r="F35" s="156">
        <f>ROUND((SUM(BG118:BG165)),  2)</f>
        <v>0</v>
      </c>
      <c r="G35" s="40"/>
      <c r="H35" s="40"/>
      <c r="I35" s="157">
        <v>0.20999999999999999</v>
      </c>
      <c r="J35" s="156">
        <f>0</f>
        <v>0</v>
      </c>
      <c r="K35" s="40"/>
      <c r="L35" s="65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2" t="s">
        <v>49</v>
      </c>
      <c r="F36" s="156">
        <f>ROUND((SUM(BH118:BH165)),  2)</f>
        <v>0</v>
      </c>
      <c r="G36" s="40"/>
      <c r="H36" s="40"/>
      <c r="I36" s="157">
        <v>0.12</v>
      </c>
      <c r="J36" s="156">
        <f>0</f>
        <v>0</v>
      </c>
      <c r="K36" s="40"/>
      <c r="L36" s="65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2" t="s">
        <v>50</v>
      </c>
      <c r="F37" s="156">
        <f>ROUND((SUM(BI118:BI165)),  2)</f>
        <v>0</v>
      </c>
      <c r="G37" s="40"/>
      <c r="H37" s="40"/>
      <c r="I37" s="157">
        <v>0</v>
      </c>
      <c r="J37" s="156">
        <f>0</f>
        <v>0</v>
      </c>
      <c r="K37" s="40"/>
      <c r="L37" s="65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65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8"/>
      <c r="D39" s="159" t="s">
        <v>51</v>
      </c>
      <c r="E39" s="160"/>
      <c r="F39" s="160"/>
      <c r="G39" s="161" t="s">
        <v>52</v>
      </c>
      <c r="H39" s="162" t="s">
        <v>53</v>
      </c>
      <c r="I39" s="160"/>
      <c r="J39" s="163">
        <f>SUM(J30:J37)</f>
        <v>0</v>
      </c>
      <c r="K39" s="164"/>
      <c r="L39" s="65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65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65"/>
      <c r="D50" s="165" t="s">
        <v>54</v>
      </c>
      <c r="E50" s="166"/>
      <c r="F50" s="166"/>
      <c r="G50" s="165" t="s">
        <v>55</v>
      </c>
      <c r="H50" s="166"/>
      <c r="I50" s="166"/>
      <c r="J50" s="166"/>
      <c r="K50" s="166"/>
      <c r="L50" s="6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40"/>
      <c r="B61" s="46"/>
      <c r="C61" s="40"/>
      <c r="D61" s="167" t="s">
        <v>56</v>
      </c>
      <c r="E61" s="168"/>
      <c r="F61" s="169" t="s">
        <v>57</v>
      </c>
      <c r="G61" s="167" t="s">
        <v>56</v>
      </c>
      <c r="H61" s="168"/>
      <c r="I61" s="168"/>
      <c r="J61" s="170" t="s">
        <v>57</v>
      </c>
      <c r="K61" s="168"/>
      <c r="L61" s="65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40"/>
      <c r="B65" s="46"/>
      <c r="C65" s="40"/>
      <c r="D65" s="165" t="s">
        <v>58</v>
      </c>
      <c r="E65" s="171"/>
      <c r="F65" s="171"/>
      <c r="G65" s="165" t="s">
        <v>59</v>
      </c>
      <c r="H65" s="171"/>
      <c r="I65" s="171"/>
      <c r="J65" s="171"/>
      <c r="K65" s="171"/>
      <c r="L65" s="65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40"/>
      <c r="B76" s="46"/>
      <c r="C76" s="40"/>
      <c r="D76" s="167" t="s">
        <v>56</v>
      </c>
      <c r="E76" s="168"/>
      <c r="F76" s="169" t="s">
        <v>57</v>
      </c>
      <c r="G76" s="167" t="s">
        <v>56</v>
      </c>
      <c r="H76" s="168"/>
      <c r="I76" s="168"/>
      <c r="J76" s="170" t="s">
        <v>57</v>
      </c>
      <c r="K76" s="168"/>
      <c r="L76" s="65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4.4" customHeight="1">
      <c r="A77" s="40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5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81" s="2" customFormat="1" ht="6.96" customHeight="1">
      <c r="A81" s="40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5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5" t="s">
        <v>106</v>
      </c>
      <c r="D82" s="42"/>
      <c r="E82" s="42"/>
      <c r="F82" s="42"/>
      <c r="G82" s="42"/>
      <c r="H82" s="42"/>
      <c r="I82" s="42"/>
      <c r="J82" s="42"/>
      <c r="K82" s="42"/>
      <c r="L82" s="65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65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16</v>
      </c>
      <c r="D84" s="42"/>
      <c r="E84" s="42"/>
      <c r="F84" s="42"/>
      <c r="G84" s="42"/>
      <c r="H84" s="42"/>
      <c r="I84" s="42"/>
      <c r="J84" s="42"/>
      <c r="K84" s="42"/>
      <c r="L84" s="65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176" t="str">
        <f>E7</f>
        <v>Oprava vodovodu Mariánské Lázně Hlavní třída – 2. etapa</v>
      </c>
      <c r="F85" s="34"/>
      <c r="G85" s="34"/>
      <c r="H85" s="34"/>
      <c r="I85" s="42"/>
      <c r="J85" s="42"/>
      <c r="K85" s="42"/>
      <c r="L85" s="65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104</v>
      </c>
      <c r="D86" s="42"/>
      <c r="E86" s="42"/>
      <c r="F86" s="42"/>
      <c r="G86" s="42"/>
      <c r="H86" s="42"/>
      <c r="I86" s="42"/>
      <c r="J86" s="42"/>
      <c r="K86" s="42"/>
      <c r="L86" s="65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6.5" customHeight="1">
      <c r="A87" s="40"/>
      <c r="B87" s="41"/>
      <c r="C87" s="42"/>
      <c r="D87" s="42"/>
      <c r="E87" s="78" t="str">
        <f>E9</f>
        <v>VRN - Vedlejší rozpočtové náklady</v>
      </c>
      <c r="F87" s="42"/>
      <c r="G87" s="42"/>
      <c r="H87" s="42"/>
      <c r="I87" s="42"/>
      <c r="J87" s="42"/>
      <c r="K87" s="42"/>
      <c r="L87" s="65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65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2" customHeight="1">
      <c r="A89" s="40"/>
      <c r="B89" s="41"/>
      <c r="C89" s="34" t="s">
        <v>20</v>
      </c>
      <c r="D89" s="42"/>
      <c r="E89" s="42"/>
      <c r="F89" s="29" t="str">
        <f>F12</f>
        <v>Mariánské Lázně</v>
      </c>
      <c r="G89" s="42"/>
      <c r="H89" s="42"/>
      <c r="I89" s="34" t="s">
        <v>22</v>
      </c>
      <c r="J89" s="81" t="str">
        <f>IF(J12="","",J12)</f>
        <v>11. 3. 2025</v>
      </c>
      <c r="K89" s="42"/>
      <c r="L89" s="65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65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25.65" customHeight="1">
      <c r="A91" s="40"/>
      <c r="B91" s="41"/>
      <c r="C91" s="34" t="s">
        <v>24</v>
      </c>
      <c r="D91" s="42"/>
      <c r="E91" s="42"/>
      <c r="F91" s="29" t="str">
        <f>E15</f>
        <v>CHEVAK Cheb a.s., Tršnická 4/11, 305 02 Cheb</v>
      </c>
      <c r="G91" s="42"/>
      <c r="H91" s="42"/>
      <c r="I91" s="34" t="s">
        <v>32</v>
      </c>
      <c r="J91" s="38" t="str">
        <f>E21</f>
        <v>Aquaprocon s.r.o., Divize Praha</v>
      </c>
      <c r="K91" s="42"/>
      <c r="L91" s="65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5.15" customHeight="1">
      <c r="A92" s="40"/>
      <c r="B92" s="41"/>
      <c r="C92" s="34" t="s">
        <v>30</v>
      </c>
      <c r="D92" s="42"/>
      <c r="E92" s="42"/>
      <c r="F92" s="29" t="str">
        <f>IF(E18="","",E18)</f>
        <v>Vyplň údaj</v>
      </c>
      <c r="G92" s="42"/>
      <c r="H92" s="42"/>
      <c r="I92" s="34" t="s">
        <v>37</v>
      </c>
      <c r="J92" s="38" t="str">
        <f>E24</f>
        <v>Jaroslav Pelnář</v>
      </c>
      <c r="K92" s="42"/>
      <c r="L92" s="65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0.32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65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29.28" customHeight="1">
      <c r="A94" s="40"/>
      <c r="B94" s="41"/>
      <c r="C94" s="177" t="s">
        <v>107</v>
      </c>
      <c r="D94" s="178"/>
      <c r="E94" s="178"/>
      <c r="F94" s="178"/>
      <c r="G94" s="178"/>
      <c r="H94" s="178"/>
      <c r="I94" s="178"/>
      <c r="J94" s="179" t="s">
        <v>108</v>
      </c>
      <c r="K94" s="178"/>
      <c r="L94" s="65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0.32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65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22.8" customHeight="1">
      <c r="A96" s="40"/>
      <c r="B96" s="41"/>
      <c r="C96" s="180" t="s">
        <v>109</v>
      </c>
      <c r="D96" s="42"/>
      <c r="E96" s="42"/>
      <c r="F96" s="42"/>
      <c r="G96" s="42"/>
      <c r="H96" s="42"/>
      <c r="I96" s="42"/>
      <c r="J96" s="112">
        <f>J118</f>
        <v>0</v>
      </c>
      <c r="K96" s="42"/>
      <c r="L96" s="65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U96" s="19" t="s">
        <v>110</v>
      </c>
    </row>
    <row r="97" s="9" customFormat="1" ht="24.96" customHeight="1">
      <c r="A97" s="9"/>
      <c r="B97" s="181"/>
      <c r="C97" s="182"/>
      <c r="D97" s="183" t="s">
        <v>1944</v>
      </c>
      <c r="E97" s="184"/>
      <c r="F97" s="184"/>
      <c r="G97" s="184"/>
      <c r="H97" s="184"/>
      <c r="I97" s="184"/>
      <c r="J97" s="185">
        <f>J119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7"/>
      <c r="C98" s="188"/>
      <c r="D98" s="189" t="s">
        <v>1945</v>
      </c>
      <c r="E98" s="190"/>
      <c r="F98" s="190"/>
      <c r="G98" s="190"/>
      <c r="H98" s="190"/>
      <c r="I98" s="190"/>
      <c r="J98" s="191">
        <f>J120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40"/>
      <c r="B99" s="41"/>
      <c r="C99" s="42"/>
      <c r="D99" s="42"/>
      <c r="E99" s="42"/>
      <c r="F99" s="42"/>
      <c r="G99" s="42"/>
      <c r="H99" s="42"/>
      <c r="I99" s="42"/>
      <c r="J99" s="42"/>
      <c r="K99" s="42"/>
      <c r="L99" s="65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6.96" customHeight="1">
      <c r="A100" s="40"/>
      <c r="B100" s="68"/>
      <c r="C100" s="69"/>
      <c r="D100" s="69"/>
      <c r="E100" s="69"/>
      <c r="F100" s="69"/>
      <c r="G100" s="69"/>
      <c r="H100" s="69"/>
      <c r="I100" s="69"/>
      <c r="J100" s="69"/>
      <c r="K100" s="69"/>
      <c r="L100" s="65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4" s="2" customFormat="1" ht="6.96" customHeight="1">
      <c r="A104" s="40"/>
      <c r="B104" s="70"/>
      <c r="C104" s="71"/>
      <c r="D104" s="71"/>
      <c r="E104" s="71"/>
      <c r="F104" s="71"/>
      <c r="G104" s="71"/>
      <c r="H104" s="71"/>
      <c r="I104" s="71"/>
      <c r="J104" s="71"/>
      <c r="K104" s="71"/>
      <c r="L104" s="65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</row>
    <row r="105" s="2" customFormat="1" ht="24.96" customHeight="1">
      <c r="A105" s="40"/>
      <c r="B105" s="41"/>
      <c r="C105" s="25" t="s">
        <v>124</v>
      </c>
      <c r="D105" s="42"/>
      <c r="E105" s="42"/>
      <c r="F105" s="42"/>
      <c r="G105" s="42"/>
      <c r="H105" s="42"/>
      <c r="I105" s="42"/>
      <c r="J105" s="42"/>
      <c r="K105" s="42"/>
      <c r="L105" s="65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</row>
    <row r="106" s="2" customFormat="1" ht="6.96" customHeight="1">
      <c r="A106" s="40"/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65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</row>
    <row r="107" s="2" customFormat="1" ht="12" customHeight="1">
      <c r="A107" s="40"/>
      <c r="B107" s="41"/>
      <c r="C107" s="34" t="s">
        <v>16</v>
      </c>
      <c r="D107" s="42"/>
      <c r="E107" s="42"/>
      <c r="F107" s="42"/>
      <c r="G107" s="42"/>
      <c r="H107" s="42"/>
      <c r="I107" s="42"/>
      <c r="J107" s="42"/>
      <c r="K107" s="42"/>
      <c r="L107" s="65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</row>
    <row r="108" s="2" customFormat="1" ht="16.5" customHeight="1">
      <c r="A108" s="40"/>
      <c r="B108" s="41"/>
      <c r="C108" s="42"/>
      <c r="D108" s="42"/>
      <c r="E108" s="176" t="str">
        <f>E7</f>
        <v>Oprava vodovodu Mariánské Lázně Hlavní třída – 2. etapa</v>
      </c>
      <c r="F108" s="34"/>
      <c r="G108" s="34"/>
      <c r="H108" s="34"/>
      <c r="I108" s="42"/>
      <c r="J108" s="42"/>
      <c r="K108" s="42"/>
      <c r="L108" s="65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</row>
    <row r="109" s="2" customFormat="1" ht="12" customHeight="1">
      <c r="A109" s="40"/>
      <c r="B109" s="41"/>
      <c r="C109" s="34" t="s">
        <v>104</v>
      </c>
      <c r="D109" s="42"/>
      <c r="E109" s="42"/>
      <c r="F109" s="42"/>
      <c r="G109" s="42"/>
      <c r="H109" s="42"/>
      <c r="I109" s="42"/>
      <c r="J109" s="42"/>
      <c r="K109" s="42"/>
      <c r="L109" s="65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</row>
    <row r="110" s="2" customFormat="1" ht="16.5" customHeight="1">
      <c r="A110" s="40"/>
      <c r="B110" s="41"/>
      <c r="C110" s="42"/>
      <c r="D110" s="42"/>
      <c r="E110" s="78" t="str">
        <f>E9</f>
        <v>VRN - Vedlejší rozpočtové náklady</v>
      </c>
      <c r="F110" s="42"/>
      <c r="G110" s="42"/>
      <c r="H110" s="42"/>
      <c r="I110" s="42"/>
      <c r="J110" s="42"/>
      <c r="K110" s="42"/>
      <c r="L110" s="65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</row>
    <row r="111" s="2" customFormat="1" ht="6.96" customHeight="1">
      <c r="A111" s="40"/>
      <c r="B111" s="41"/>
      <c r="C111" s="42"/>
      <c r="D111" s="42"/>
      <c r="E111" s="42"/>
      <c r="F111" s="42"/>
      <c r="G111" s="42"/>
      <c r="H111" s="42"/>
      <c r="I111" s="42"/>
      <c r="J111" s="42"/>
      <c r="K111" s="42"/>
      <c r="L111" s="65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</row>
    <row r="112" s="2" customFormat="1" ht="12" customHeight="1">
      <c r="A112" s="40"/>
      <c r="B112" s="41"/>
      <c r="C112" s="34" t="s">
        <v>20</v>
      </c>
      <c r="D112" s="42"/>
      <c r="E112" s="42"/>
      <c r="F112" s="29" t="str">
        <f>F12</f>
        <v>Mariánské Lázně</v>
      </c>
      <c r="G112" s="42"/>
      <c r="H112" s="42"/>
      <c r="I112" s="34" t="s">
        <v>22</v>
      </c>
      <c r="J112" s="81" t="str">
        <f>IF(J12="","",J12)</f>
        <v>11. 3. 2025</v>
      </c>
      <c r="K112" s="42"/>
      <c r="L112" s="65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</row>
    <row r="113" s="2" customFormat="1" ht="6.96" customHeight="1">
      <c r="A113" s="40"/>
      <c r="B113" s="41"/>
      <c r="C113" s="42"/>
      <c r="D113" s="42"/>
      <c r="E113" s="42"/>
      <c r="F113" s="42"/>
      <c r="G113" s="42"/>
      <c r="H113" s="42"/>
      <c r="I113" s="42"/>
      <c r="J113" s="42"/>
      <c r="K113" s="42"/>
      <c r="L113" s="65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</row>
    <row r="114" s="2" customFormat="1" ht="25.65" customHeight="1">
      <c r="A114" s="40"/>
      <c r="B114" s="41"/>
      <c r="C114" s="34" t="s">
        <v>24</v>
      </c>
      <c r="D114" s="42"/>
      <c r="E114" s="42"/>
      <c r="F114" s="29" t="str">
        <f>E15</f>
        <v>CHEVAK Cheb a.s., Tršnická 4/11, 305 02 Cheb</v>
      </c>
      <c r="G114" s="42"/>
      <c r="H114" s="42"/>
      <c r="I114" s="34" t="s">
        <v>32</v>
      </c>
      <c r="J114" s="38" t="str">
        <f>E21</f>
        <v>Aquaprocon s.r.o., Divize Praha</v>
      </c>
      <c r="K114" s="42"/>
      <c r="L114" s="65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</row>
    <row r="115" s="2" customFormat="1" ht="15.15" customHeight="1">
      <c r="A115" s="40"/>
      <c r="B115" s="41"/>
      <c r="C115" s="34" t="s">
        <v>30</v>
      </c>
      <c r="D115" s="42"/>
      <c r="E115" s="42"/>
      <c r="F115" s="29" t="str">
        <f>IF(E18="","",E18)</f>
        <v>Vyplň údaj</v>
      </c>
      <c r="G115" s="42"/>
      <c r="H115" s="42"/>
      <c r="I115" s="34" t="s">
        <v>37</v>
      </c>
      <c r="J115" s="38" t="str">
        <f>E24</f>
        <v>Jaroslav Pelnář</v>
      </c>
      <c r="K115" s="42"/>
      <c r="L115" s="65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</row>
    <row r="116" s="2" customFormat="1" ht="10.32" customHeight="1">
      <c r="A116" s="40"/>
      <c r="B116" s="41"/>
      <c r="C116" s="42"/>
      <c r="D116" s="42"/>
      <c r="E116" s="42"/>
      <c r="F116" s="42"/>
      <c r="G116" s="42"/>
      <c r="H116" s="42"/>
      <c r="I116" s="42"/>
      <c r="J116" s="42"/>
      <c r="K116" s="42"/>
      <c r="L116" s="65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</row>
    <row r="117" s="11" customFormat="1" ht="29.28" customHeight="1">
      <c r="A117" s="193"/>
      <c r="B117" s="194"/>
      <c r="C117" s="195" t="s">
        <v>125</v>
      </c>
      <c r="D117" s="196" t="s">
        <v>66</v>
      </c>
      <c r="E117" s="196" t="s">
        <v>62</v>
      </c>
      <c r="F117" s="196" t="s">
        <v>63</v>
      </c>
      <c r="G117" s="196" t="s">
        <v>126</v>
      </c>
      <c r="H117" s="196" t="s">
        <v>127</v>
      </c>
      <c r="I117" s="196" t="s">
        <v>128</v>
      </c>
      <c r="J117" s="196" t="s">
        <v>108</v>
      </c>
      <c r="K117" s="197" t="s">
        <v>129</v>
      </c>
      <c r="L117" s="198"/>
      <c r="M117" s="102" t="s">
        <v>1</v>
      </c>
      <c r="N117" s="103" t="s">
        <v>45</v>
      </c>
      <c r="O117" s="103" t="s">
        <v>130</v>
      </c>
      <c r="P117" s="103" t="s">
        <v>131</v>
      </c>
      <c r="Q117" s="103" t="s">
        <v>132</v>
      </c>
      <c r="R117" s="103" t="s">
        <v>133</v>
      </c>
      <c r="S117" s="103" t="s">
        <v>134</v>
      </c>
      <c r="T117" s="104" t="s">
        <v>135</v>
      </c>
      <c r="U117" s="193"/>
      <c r="V117" s="193"/>
      <c r="W117" s="193"/>
      <c r="X117" s="193"/>
      <c r="Y117" s="193"/>
      <c r="Z117" s="193"/>
      <c r="AA117" s="193"/>
      <c r="AB117" s="193"/>
      <c r="AC117" s="193"/>
      <c r="AD117" s="193"/>
      <c r="AE117" s="193"/>
    </row>
    <row r="118" s="2" customFormat="1" ht="22.8" customHeight="1">
      <c r="A118" s="40"/>
      <c r="B118" s="41"/>
      <c r="C118" s="109" t="s">
        <v>136</v>
      </c>
      <c r="D118" s="42"/>
      <c r="E118" s="42"/>
      <c r="F118" s="42"/>
      <c r="G118" s="42"/>
      <c r="H118" s="42"/>
      <c r="I118" s="42"/>
      <c r="J118" s="199">
        <f>BK118</f>
        <v>0</v>
      </c>
      <c r="K118" s="42"/>
      <c r="L118" s="46"/>
      <c r="M118" s="105"/>
      <c r="N118" s="200"/>
      <c r="O118" s="106"/>
      <c r="P118" s="201">
        <f>P119</f>
        <v>0</v>
      </c>
      <c r="Q118" s="106"/>
      <c r="R118" s="201">
        <f>R119</f>
        <v>0</v>
      </c>
      <c r="S118" s="106"/>
      <c r="T118" s="202">
        <f>T119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80</v>
      </c>
      <c r="AU118" s="19" t="s">
        <v>110</v>
      </c>
      <c r="BK118" s="203">
        <f>BK119</f>
        <v>0</v>
      </c>
    </row>
    <row r="119" s="12" customFormat="1" ht="25.92" customHeight="1">
      <c r="A119" s="12"/>
      <c r="B119" s="204"/>
      <c r="C119" s="205"/>
      <c r="D119" s="206" t="s">
        <v>80</v>
      </c>
      <c r="E119" s="207" t="s">
        <v>99</v>
      </c>
      <c r="F119" s="207" t="s">
        <v>1946</v>
      </c>
      <c r="G119" s="205"/>
      <c r="H119" s="205"/>
      <c r="I119" s="208"/>
      <c r="J119" s="209">
        <f>BK119</f>
        <v>0</v>
      </c>
      <c r="K119" s="205"/>
      <c r="L119" s="210"/>
      <c r="M119" s="211"/>
      <c r="N119" s="212"/>
      <c r="O119" s="212"/>
      <c r="P119" s="213">
        <f>P120</f>
        <v>0</v>
      </c>
      <c r="Q119" s="212"/>
      <c r="R119" s="213">
        <f>R120</f>
        <v>0</v>
      </c>
      <c r="S119" s="212"/>
      <c r="T119" s="214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5" t="s">
        <v>173</v>
      </c>
      <c r="AT119" s="216" t="s">
        <v>80</v>
      </c>
      <c r="AU119" s="216" t="s">
        <v>81</v>
      </c>
      <c r="AY119" s="215" t="s">
        <v>139</v>
      </c>
      <c r="BK119" s="217">
        <f>BK120</f>
        <v>0</v>
      </c>
    </row>
    <row r="120" s="12" customFormat="1" ht="22.8" customHeight="1">
      <c r="A120" s="12"/>
      <c r="B120" s="204"/>
      <c r="C120" s="205"/>
      <c r="D120" s="206" t="s">
        <v>80</v>
      </c>
      <c r="E120" s="218" t="s">
        <v>1947</v>
      </c>
      <c r="F120" s="218" t="s">
        <v>1948</v>
      </c>
      <c r="G120" s="205"/>
      <c r="H120" s="205"/>
      <c r="I120" s="208"/>
      <c r="J120" s="219">
        <f>BK120</f>
        <v>0</v>
      </c>
      <c r="K120" s="205"/>
      <c r="L120" s="210"/>
      <c r="M120" s="211"/>
      <c r="N120" s="212"/>
      <c r="O120" s="212"/>
      <c r="P120" s="213">
        <f>SUM(P121:P165)</f>
        <v>0</v>
      </c>
      <c r="Q120" s="212"/>
      <c r="R120" s="213">
        <f>SUM(R121:R165)</f>
        <v>0</v>
      </c>
      <c r="S120" s="212"/>
      <c r="T120" s="214">
        <f>SUM(T121:T165)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5" t="s">
        <v>173</v>
      </c>
      <c r="AT120" s="216" t="s">
        <v>80</v>
      </c>
      <c r="AU120" s="216" t="s">
        <v>89</v>
      </c>
      <c r="AY120" s="215" t="s">
        <v>139</v>
      </c>
      <c r="BK120" s="217">
        <f>SUM(BK121:BK165)</f>
        <v>0</v>
      </c>
    </row>
    <row r="121" s="2" customFormat="1" ht="16.5" customHeight="1">
      <c r="A121" s="40"/>
      <c r="B121" s="41"/>
      <c r="C121" s="220" t="s">
        <v>89</v>
      </c>
      <c r="D121" s="220" t="s">
        <v>141</v>
      </c>
      <c r="E121" s="221" t="s">
        <v>1949</v>
      </c>
      <c r="F121" s="222" t="s">
        <v>1950</v>
      </c>
      <c r="G121" s="223" t="s">
        <v>1951</v>
      </c>
      <c r="H121" s="224">
        <v>1</v>
      </c>
      <c r="I121" s="225"/>
      <c r="J121" s="226">
        <f>ROUND(I121*H121,2)</f>
        <v>0</v>
      </c>
      <c r="K121" s="222" t="s">
        <v>1</v>
      </c>
      <c r="L121" s="46"/>
      <c r="M121" s="227" t="s">
        <v>1</v>
      </c>
      <c r="N121" s="228" t="s">
        <v>46</v>
      </c>
      <c r="O121" s="93"/>
      <c r="P121" s="229">
        <f>O121*H121</f>
        <v>0</v>
      </c>
      <c r="Q121" s="229">
        <v>0</v>
      </c>
      <c r="R121" s="229">
        <f>Q121*H121</f>
        <v>0</v>
      </c>
      <c r="S121" s="229">
        <v>0</v>
      </c>
      <c r="T121" s="230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31" t="s">
        <v>1952</v>
      </c>
      <c r="AT121" s="231" t="s">
        <v>141</v>
      </c>
      <c r="AU121" s="231" t="s">
        <v>91</v>
      </c>
      <c r="AY121" s="19" t="s">
        <v>139</v>
      </c>
      <c r="BE121" s="232">
        <f>IF(N121="základní",J121,0)</f>
        <v>0</v>
      </c>
      <c r="BF121" s="232">
        <f>IF(N121="snížená",J121,0)</f>
        <v>0</v>
      </c>
      <c r="BG121" s="232">
        <f>IF(N121="zákl. přenesená",J121,0)</f>
        <v>0</v>
      </c>
      <c r="BH121" s="232">
        <f>IF(N121="sníž. přenesená",J121,0)</f>
        <v>0</v>
      </c>
      <c r="BI121" s="232">
        <f>IF(N121="nulová",J121,0)</f>
        <v>0</v>
      </c>
      <c r="BJ121" s="19" t="s">
        <v>89</v>
      </c>
      <c r="BK121" s="232">
        <f>ROUND(I121*H121,2)</f>
        <v>0</v>
      </c>
      <c r="BL121" s="19" t="s">
        <v>1952</v>
      </c>
      <c r="BM121" s="231" t="s">
        <v>1953</v>
      </c>
    </row>
    <row r="122" s="2" customFormat="1">
      <c r="A122" s="40"/>
      <c r="B122" s="41"/>
      <c r="C122" s="42"/>
      <c r="D122" s="235" t="s">
        <v>306</v>
      </c>
      <c r="E122" s="42"/>
      <c r="F122" s="277" t="s">
        <v>1954</v>
      </c>
      <c r="G122" s="42"/>
      <c r="H122" s="42"/>
      <c r="I122" s="278"/>
      <c r="J122" s="42"/>
      <c r="K122" s="42"/>
      <c r="L122" s="46"/>
      <c r="M122" s="279"/>
      <c r="N122" s="280"/>
      <c r="O122" s="93"/>
      <c r="P122" s="93"/>
      <c r="Q122" s="93"/>
      <c r="R122" s="93"/>
      <c r="S122" s="93"/>
      <c r="T122" s="94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306</v>
      </c>
      <c r="AU122" s="19" t="s">
        <v>91</v>
      </c>
    </row>
    <row r="123" s="14" customFormat="1">
      <c r="A123" s="14"/>
      <c r="B123" s="244"/>
      <c r="C123" s="245"/>
      <c r="D123" s="235" t="s">
        <v>148</v>
      </c>
      <c r="E123" s="246" t="s">
        <v>1</v>
      </c>
      <c r="F123" s="247" t="s">
        <v>680</v>
      </c>
      <c r="G123" s="245"/>
      <c r="H123" s="248">
        <v>1</v>
      </c>
      <c r="I123" s="249"/>
      <c r="J123" s="245"/>
      <c r="K123" s="245"/>
      <c r="L123" s="250"/>
      <c r="M123" s="251"/>
      <c r="N123" s="252"/>
      <c r="O123" s="252"/>
      <c r="P123" s="252"/>
      <c r="Q123" s="252"/>
      <c r="R123" s="252"/>
      <c r="S123" s="252"/>
      <c r="T123" s="253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4" t="s">
        <v>148</v>
      </c>
      <c r="AU123" s="254" t="s">
        <v>91</v>
      </c>
      <c r="AV123" s="14" t="s">
        <v>91</v>
      </c>
      <c r="AW123" s="14" t="s">
        <v>36</v>
      </c>
      <c r="AX123" s="14" t="s">
        <v>89</v>
      </c>
      <c r="AY123" s="254" t="s">
        <v>139</v>
      </c>
    </row>
    <row r="124" s="2" customFormat="1" ht="16.5" customHeight="1">
      <c r="A124" s="40"/>
      <c r="B124" s="41"/>
      <c r="C124" s="220" t="s">
        <v>91</v>
      </c>
      <c r="D124" s="220" t="s">
        <v>141</v>
      </c>
      <c r="E124" s="221" t="s">
        <v>1955</v>
      </c>
      <c r="F124" s="222" t="s">
        <v>1956</v>
      </c>
      <c r="G124" s="223" t="s">
        <v>1951</v>
      </c>
      <c r="H124" s="224">
        <v>1</v>
      </c>
      <c r="I124" s="225"/>
      <c r="J124" s="226">
        <f>ROUND(I124*H124,2)</f>
        <v>0</v>
      </c>
      <c r="K124" s="222" t="s">
        <v>1</v>
      </c>
      <c r="L124" s="46"/>
      <c r="M124" s="227" t="s">
        <v>1</v>
      </c>
      <c r="N124" s="228" t="s">
        <v>46</v>
      </c>
      <c r="O124" s="93"/>
      <c r="P124" s="229">
        <f>O124*H124</f>
        <v>0</v>
      </c>
      <c r="Q124" s="229">
        <v>0</v>
      </c>
      <c r="R124" s="229">
        <f>Q124*H124</f>
        <v>0</v>
      </c>
      <c r="S124" s="229">
        <v>0</v>
      </c>
      <c r="T124" s="230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31" t="s">
        <v>1952</v>
      </c>
      <c r="AT124" s="231" t="s">
        <v>141</v>
      </c>
      <c r="AU124" s="231" t="s">
        <v>91</v>
      </c>
      <c r="AY124" s="19" t="s">
        <v>139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9" t="s">
        <v>89</v>
      </c>
      <c r="BK124" s="232">
        <f>ROUND(I124*H124,2)</f>
        <v>0</v>
      </c>
      <c r="BL124" s="19" t="s">
        <v>1952</v>
      </c>
      <c r="BM124" s="231" t="s">
        <v>1957</v>
      </c>
    </row>
    <row r="125" s="2" customFormat="1">
      <c r="A125" s="40"/>
      <c r="B125" s="41"/>
      <c r="C125" s="42"/>
      <c r="D125" s="235" t="s">
        <v>306</v>
      </c>
      <c r="E125" s="42"/>
      <c r="F125" s="277" t="s">
        <v>1954</v>
      </c>
      <c r="G125" s="42"/>
      <c r="H125" s="42"/>
      <c r="I125" s="278"/>
      <c r="J125" s="42"/>
      <c r="K125" s="42"/>
      <c r="L125" s="46"/>
      <c r="M125" s="279"/>
      <c r="N125" s="280"/>
      <c r="O125" s="93"/>
      <c r="P125" s="93"/>
      <c r="Q125" s="93"/>
      <c r="R125" s="93"/>
      <c r="S125" s="93"/>
      <c r="T125" s="94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306</v>
      </c>
      <c r="AU125" s="19" t="s">
        <v>91</v>
      </c>
    </row>
    <row r="126" s="14" customFormat="1">
      <c r="A126" s="14"/>
      <c r="B126" s="244"/>
      <c r="C126" s="245"/>
      <c r="D126" s="235" t="s">
        <v>148</v>
      </c>
      <c r="E126" s="246" t="s">
        <v>1</v>
      </c>
      <c r="F126" s="247" t="s">
        <v>680</v>
      </c>
      <c r="G126" s="245"/>
      <c r="H126" s="248">
        <v>1</v>
      </c>
      <c r="I126" s="249"/>
      <c r="J126" s="245"/>
      <c r="K126" s="245"/>
      <c r="L126" s="250"/>
      <c r="M126" s="251"/>
      <c r="N126" s="252"/>
      <c r="O126" s="252"/>
      <c r="P126" s="252"/>
      <c r="Q126" s="252"/>
      <c r="R126" s="252"/>
      <c r="S126" s="252"/>
      <c r="T126" s="253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4" t="s">
        <v>148</v>
      </c>
      <c r="AU126" s="254" t="s">
        <v>91</v>
      </c>
      <c r="AV126" s="14" t="s">
        <v>91</v>
      </c>
      <c r="AW126" s="14" t="s">
        <v>36</v>
      </c>
      <c r="AX126" s="14" t="s">
        <v>89</v>
      </c>
      <c r="AY126" s="254" t="s">
        <v>139</v>
      </c>
    </row>
    <row r="127" s="2" customFormat="1" ht="16.5" customHeight="1">
      <c r="A127" s="40"/>
      <c r="B127" s="41"/>
      <c r="C127" s="220" t="s">
        <v>157</v>
      </c>
      <c r="D127" s="220" t="s">
        <v>141</v>
      </c>
      <c r="E127" s="221" t="s">
        <v>1958</v>
      </c>
      <c r="F127" s="222" t="s">
        <v>1959</v>
      </c>
      <c r="G127" s="223" t="s">
        <v>1951</v>
      </c>
      <c r="H127" s="224">
        <v>1</v>
      </c>
      <c r="I127" s="225"/>
      <c r="J127" s="226">
        <f>ROUND(I127*H127,2)</f>
        <v>0</v>
      </c>
      <c r="K127" s="222" t="s">
        <v>1</v>
      </c>
      <c r="L127" s="46"/>
      <c r="M127" s="227" t="s">
        <v>1</v>
      </c>
      <c r="N127" s="228" t="s">
        <v>46</v>
      </c>
      <c r="O127" s="93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31" t="s">
        <v>1952</v>
      </c>
      <c r="AT127" s="231" t="s">
        <v>141</v>
      </c>
      <c r="AU127" s="231" t="s">
        <v>91</v>
      </c>
      <c r="AY127" s="19" t="s">
        <v>139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9" t="s">
        <v>89</v>
      </c>
      <c r="BK127" s="232">
        <f>ROUND(I127*H127,2)</f>
        <v>0</v>
      </c>
      <c r="BL127" s="19" t="s">
        <v>1952</v>
      </c>
      <c r="BM127" s="231" t="s">
        <v>1960</v>
      </c>
    </row>
    <row r="128" s="2" customFormat="1">
      <c r="A128" s="40"/>
      <c r="B128" s="41"/>
      <c r="C128" s="42"/>
      <c r="D128" s="235" t="s">
        <v>306</v>
      </c>
      <c r="E128" s="42"/>
      <c r="F128" s="277" t="s">
        <v>1961</v>
      </c>
      <c r="G128" s="42"/>
      <c r="H128" s="42"/>
      <c r="I128" s="278"/>
      <c r="J128" s="42"/>
      <c r="K128" s="42"/>
      <c r="L128" s="46"/>
      <c r="M128" s="279"/>
      <c r="N128" s="280"/>
      <c r="O128" s="93"/>
      <c r="P128" s="93"/>
      <c r="Q128" s="93"/>
      <c r="R128" s="93"/>
      <c r="S128" s="93"/>
      <c r="T128" s="94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306</v>
      </c>
      <c r="AU128" s="19" t="s">
        <v>91</v>
      </c>
    </row>
    <row r="129" s="14" customFormat="1">
      <c r="A129" s="14"/>
      <c r="B129" s="244"/>
      <c r="C129" s="245"/>
      <c r="D129" s="235" t="s">
        <v>148</v>
      </c>
      <c r="E129" s="246" t="s">
        <v>1</v>
      </c>
      <c r="F129" s="247" t="s">
        <v>680</v>
      </c>
      <c r="G129" s="245"/>
      <c r="H129" s="248">
        <v>1</v>
      </c>
      <c r="I129" s="249"/>
      <c r="J129" s="245"/>
      <c r="K129" s="245"/>
      <c r="L129" s="250"/>
      <c r="M129" s="251"/>
      <c r="N129" s="252"/>
      <c r="O129" s="252"/>
      <c r="P129" s="252"/>
      <c r="Q129" s="252"/>
      <c r="R129" s="252"/>
      <c r="S129" s="252"/>
      <c r="T129" s="253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4" t="s">
        <v>148</v>
      </c>
      <c r="AU129" s="254" t="s">
        <v>91</v>
      </c>
      <c r="AV129" s="14" t="s">
        <v>91</v>
      </c>
      <c r="AW129" s="14" t="s">
        <v>36</v>
      </c>
      <c r="AX129" s="14" t="s">
        <v>89</v>
      </c>
      <c r="AY129" s="254" t="s">
        <v>139</v>
      </c>
    </row>
    <row r="130" s="2" customFormat="1" ht="16.5" customHeight="1">
      <c r="A130" s="40"/>
      <c r="B130" s="41"/>
      <c r="C130" s="220" t="s">
        <v>146</v>
      </c>
      <c r="D130" s="220" t="s">
        <v>141</v>
      </c>
      <c r="E130" s="221" t="s">
        <v>1962</v>
      </c>
      <c r="F130" s="222" t="s">
        <v>1963</v>
      </c>
      <c r="G130" s="223" t="s">
        <v>1951</v>
      </c>
      <c r="H130" s="224">
        <v>1</v>
      </c>
      <c r="I130" s="225"/>
      <c r="J130" s="226">
        <f>ROUND(I130*H130,2)</f>
        <v>0</v>
      </c>
      <c r="K130" s="222" t="s">
        <v>1</v>
      </c>
      <c r="L130" s="46"/>
      <c r="M130" s="227" t="s">
        <v>1</v>
      </c>
      <c r="N130" s="228" t="s">
        <v>46</v>
      </c>
      <c r="O130" s="93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31" t="s">
        <v>1952</v>
      </c>
      <c r="AT130" s="231" t="s">
        <v>141</v>
      </c>
      <c r="AU130" s="231" t="s">
        <v>91</v>
      </c>
      <c r="AY130" s="19" t="s">
        <v>139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9" t="s">
        <v>89</v>
      </c>
      <c r="BK130" s="232">
        <f>ROUND(I130*H130,2)</f>
        <v>0</v>
      </c>
      <c r="BL130" s="19" t="s">
        <v>1952</v>
      </c>
      <c r="BM130" s="231" t="s">
        <v>1964</v>
      </c>
    </row>
    <row r="131" s="2" customFormat="1">
      <c r="A131" s="40"/>
      <c r="B131" s="41"/>
      <c r="C131" s="42"/>
      <c r="D131" s="235" t="s">
        <v>306</v>
      </c>
      <c r="E131" s="42"/>
      <c r="F131" s="277" t="s">
        <v>1961</v>
      </c>
      <c r="G131" s="42"/>
      <c r="H131" s="42"/>
      <c r="I131" s="278"/>
      <c r="J131" s="42"/>
      <c r="K131" s="42"/>
      <c r="L131" s="46"/>
      <c r="M131" s="279"/>
      <c r="N131" s="280"/>
      <c r="O131" s="93"/>
      <c r="P131" s="93"/>
      <c r="Q131" s="93"/>
      <c r="R131" s="93"/>
      <c r="S131" s="93"/>
      <c r="T131" s="94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306</v>
      </c>
      <c r="AU131" s="19" t="s">
        <v>91</v>
      </c>
    </row>
    <row r="132" s="14" customFormat="1">
      <c r="A132" s="14"/>
      <c r="B132" s="244"/>
      <c r="C132" s="245"/>
      <c r="D132" s="235" t="s">
        <v>148</v>
      </c>
      <c r="E132" s="246" t="s">
        <v>1</v>
      </c>
      <c r="F132" s="247" t="s">
        <v>680</v>
      </c>
      <c r="G132" s="245"/>
      <c r="H132" s="248">
        <v>1</v>
      </c>
      <c r="I132" s="249"/>
      <c r="J132" s="245"/>
      <c r="K132" s="245"/>
      <c r="L132" s="250"/>
      <c r="M132" s="251"/>
      <c r="N132" s="252"/>
      <c r="O132" s="252"/>
      <c r="P132" s="252"/>
      <c r="Q132" s="252"/>
      <c r="R132" s="252"/>
      <c r="S132" s="252"/>
      <c r="T132" s="253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4" t="s">
        <v>148</v>
      </c>
      <c r="AU132" s="254" t="s">
        <v>91</v>
      </c>
      <c r="AV132" s="14" t="s">
        <v>91</v>
      </c>
      <c r="AW132" s="14" t="s">
        <v>36</v>
      </c>
      <c r="AX132" s="14" t="s">
        <v>89</v>
      </c>
      <c r="AY132" s="254" t="s">
        <v>139</v>
      </c>
    </row>
    <row r="133" s="2" customFormat="1" ht="16.5" customHeight="1">
      <c r="A133" s="40"/>
      <c r="B133" s="41"/>
      <c r="C133" s="220" t="s">
        <v>173</v>
      </c>
      <c r="D133" s="220" t="s">
        <v>141</v>
      </c>
      <c r="E133" s="221" t="s">
        <v>1965</v>
      </c>
      <c r="F133" s="222" t="s">
        <v>1966</v>
      </c>
      <c r="G133" s="223" t="s">
        <v>1951</v>
      </c>
      <c r="H133" s="224">
        <v>1</v>
      </c>
      <c r="I133" s="225"/>
      <c r="J133" s="226">
        <f>ROUND(I133*H133,2)</f>
        <v>0</v>
      </c>
      <c r="K133" s="222" t="s">
        <v>1</v>
      </c>
      <c r="L133" s="46"/>
      <c r="M133" s="227" t="s">
        <v>1</v>
      </c>
      <c r="N133" s="228" t="s">
        <v>46</v>
      </c>
      <c r="O133" s="93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31" t="s">
        <v>1952</v>
      </c>
      <c r="AT133" s="231" t="s">
        <v>141</v>
      </c>
      <c r="AU133" s="231" t="s">
        <v>91</v>
      </c>
      <c r="AY133" s="19" t="s">
        <v>139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9" t="s">
        <v>89</v>
      </c>
      <c r="BK133" s="232">
        <f>ROUND(I133*H133,2)</f>
        <v>0</v>
      </c>
      <c r="BL133" s="19" t="s">
        <v>1952</v>
      </c>
      <c r="BM133" s="231" t="s">
        <v>1967</v>
      </c>
    </row>
    <row r="134" s="2" customFormat="1">
      <c r="A134" s="40"/>
      <c r="B134" s="41"/>
      <c r="C134" s="42"/>
      <c r="D134" s="235" t="s">
        <v>306</v>
      </c>
      <c r="E134" s="42"/>
      <c r="F134" s="277" t="s">
        <v>1961</v>
      </c>
      <c r="G134" s="42"/>
      <c r="H134" s="42"/>
      <c r="I134" s="278"/>
      <c r="J134" s="42"/>
      <c r="K134" s="42"/>
      <c r="L134" s="46"/>
      <c r="M134" s="279"/>
      <c r="N134" s="280"/>
      <c r="O134" s="93"/>
      <c r="P134" s="93"/>
      <c r="Q134" s="93"/>
      <c r="R134" s="93"/>
      <c r="S134" s="93"/>
      <c r="T134" s="94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306</v>
      </c>
      <c r="AU134" s="19" t="s">
        <v>91</v>
      </c>
    </row>
    <row r="135" s="14" customFormat="1">
      <c r="A135" s="14"/>
      <c r="B135" s="244"/>
      <c r="C135" s="245"/>
      <c r="D135" s="235" t="s">
        <v>148</v>
      </c>
      <c r="E135" s="246" t="s">
        <v>1</v>
      </c>
      <c r="F135" s="247" t="s">
        <v>680</v>
      </c>
      <c r="G135" s="245"/>
      <c r="H135" s="248">
        <v>1</v>
      </c>
      <c r="I135" s="249"/>
      <c r="J135" s="245"/>
      <c r="K135" s="245"/>
      <c r="L135" s="250"/>
      <c r="M135" s="251"/>
      <c r="N135" s="252"/>
      <c r="O135" s="252"/>
      <c r="P135" s="252"/>
      <c r="Q135" s="252"/>
      <c r="R135" s="252"/>
      <c r="S135" s="252"/>
      <c r="T135" s="25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4" t="s">
        <v>148</v>
      </c>
      <c r="AU135" s="254" t="s">
        <v>91</v>
      </c>
      <c r="AV135" s="14" t="s">
        <v>91</v>
      </c>
      <c r="AW135" s="14" t="s">
        <v>36</v>
      </c>
      <c r="AX135" s="14" t="s">
        <v>89</v>
      </c>
      <c r="AY135" s="254" t="s">
        <v>139</v>
      </c>
    </row>
    <row r="136" s="2" customFormat="1" ht="21.75" customHeight="1">
      <c r="A136" s="40"/>
      <c r="B136" s="41"/>
      <c r="C136" s="220" t="s">
        <v>181</v>
      </c>
      <c r="D136" s="220" t="s">
        <v>141</v>
      </c>
      <c r="E136" s="221" t="s">
        <v>1968</v>
      </c>
      <c r="F136" s="222" t="s">
        <v>1969</v>
      </c>
      <c r="G136" s="223" t="s">
        <v>1951</v>
      </c>
      <c r="H136" s="224">
        <v>1</v>
      </c>
      <c r="I136" s="225"/>
      <c r="J136" s="226">
        <f>ROUND(I136*H136,2)</f>
        <v>0</v>
      </c>
      <c r="K136" s="222" t="s">
        <v>1</v>
      </c>
      <c r="L136" s="46"/>
      <c r="M136" s="227" t="s">
        <v>1</v>
      </c>
      <c r="N136" s="228" t="s">
        <v>46</v>
      </c>
      <c r="O136" s="93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31" t="s">
        <v>1952</v>
      </c>
      <c r="AT136" s="231" t="s">
        <v>141</v>
      </c>
      <c r="AU136" s="231" t="s">
        <v>91</v>
      </c>
      <c r="AY136" s="19" t="s">
        <v>139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9" t="s">
        <v>89</v>
      </c>
      <c r="BK136" s="232">
        <f>ROUND(I136*H136,2)</f>
        <v>0</v>
      </c>
      <c r="BL136" s="19" t="s">
        <v>1952</v>
      </c>
      <c r="BM136" s="231" t="s">
        <v>1970</v>
      </c>
    </row>
    <row r="137" s="2" customFormat="1">
      <c r="A137" s="40"/>
      <c r="B137" s="41"/>
      <c r="C137" s="42"/>
      <c r="D137" s="235" t="s">
        <v>306</v>
      </c>
      <c r="E137" s="42"/>
      <c r="F137" s="277" t="s">
        <v>1971</v>
      </c>
      <c r="G137" s="42"/>
      <c r="H137" s="42"/>
      <c r="I137" s="278"/>
      <c r="J137" s="42"/>
      <c r="K137" s="42"/>
      <c r="L137" s="46"/>
      <c r="M137" s="279"/>
      <c r="N137" s="280"/>
      <c r="O137" s="93"/>
      <c r="P137" s="93"/>
      <c r="Q137" s="93"/>
      <c r="R137" s="93"/>
      <c r="S137" s="93"/>
      <c r="T137" s="94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306</v>
      </c>
      <c r="AU137" s="19" t="s">
        <v>91</v>
      </c>
    </row>
    <row r="138" s="14" customFormat="1">
      <c r="A138" s="14"/>
      <c r="B138" s="244"/>
      <c r="C138" s="245"/>
      <c r="D138" s="235" t="s">
        <v>148</v>
      </c>
      <c r="E138" s="246" t="s">
        <v>1</v>
      </c>
      <c r="F138" s="247" t="s">
        <v>680</v>
      </c>
      <c r="G138" s="245"/>
      <c r="H138" s="248">
        <v>1</v>
      </c>
      <c r="I138" s="249"/>
      <c r="J138" s="245"/>
      <c r="K138" s="245"/>
      <c r="L138" s="250"/>
      <c r="M138" s="251"/>
      <c r="N138" s="252"/>
      <c r="O138" s="252"/>
      <c r="P138" s="252"/>
      <c r="Q138" s="252"/>
      <c r="R138" s="252"/>
      <c r="S138" s="252"/>
      <c r="T138" s="253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4" t="s">
        <v>148</v>
      </c>
      <c r="AU138" s="254" t="s">
        <v>91</v>
      </c>
      <c r="AV138" s="14" t="s">
        <v>91</v>
      </c>
      <c r="AW138" s="14" t="s">
        <v>36</v>
      </c>
      <c r="AX138" s="14" t="s">
        <v>89</v>
      </c>
      <c r="AY138" s="254" t="s">
        <v>139</v>
      </c>
    </row>
    <row r="139" s="2" customFormat="1" ht="16.5" customHeight="1">
      <c r="A139" s="40"/>
      <c r="B139" s="41"/>
      <c r="C139" s="220" t="s">
        <v>188</v>
      </c>
      <c r="D139" s="220" t="s">
        <v>141</v>
      </c>
      <c r="E139" s="221" t="s">
        <v>1972</v>
      </c>
      <c r="F139" s="222" t="s">
        <v>1973</v>
      </c>
      <c r="G139" s="223" t="s">
        <v>1951</v>
      </c>
      <c r="H139" s="224">
        <v>1</v>
      </c>
      <c r="I139" s="225"/>
      <c r="J139" s="226">
        <f>ROUND(I139*H139,2)</f>
        <v>0</v>
      </c>
      <c r="K139" s="222" t="s">
        <v>1</v>
      </c>
      <c r="L139" s="46"/>
      <c r="M139" s="227" t="s">
        <v>1</v>
      </c>
      <c r="N139" s="228" t="s">
        <v>46</v>
      </c>
      <c r="O139" s="93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31" t="s">
        <v>1952</v>
      </c>
      <c r="AT139" s="231" t="s">
        <v>141</v>
      </c>
      <c r="AU139" s="231" t="s">
        <v>91</v>
      </c>
      <c r="AY139" s="19" t="s">
        <v>139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9" t="s">
        <v>89</v>
      </c>
      <c r="BK139" s="232">
        <f>ROUND(I139*H139,2)</f>
        <v>0</v>
      </c>
      <c r="BL139" s="19" t="s">
        <v>1952</v>
      </c>
      <c r="BM139" s="231" t="s">
        <v>1974</v>
      </c>
    </row>
    <row r="140" s="2" customFormat="1">
      <c r="A140" s="40"/>
      <c r="B140" s="41"/>
      <c r="C140" s="42"/>
      <c r="D140" s="235" t="s">
        <v>306</v>
      </c>
      <c r="E140" s="42"/>
      <c r="F140" s="277" t="s">
        <v>1961</v>
      </c>
      <c r="G140" s="42"/>
      <c r="H140" s="42"/>
      <c r="I140" s="278"/>
      <c r="J140" s="42"/>
      <c r="K140" s="42"/>
      <c r="L140" s="46"/>
      <c r="M140" s="279"/>
      <c r="N140" s="280"/>
      <c r="O140" s="93"/>
      <c r="P140" s="93"/>
      <c r="Q140" s="93"/>
      <c r="R140" s="93"/>
      <c r="S140" s="93"/>
      <c r="T140" s="94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306</v>
      </c>
      <c r="AU140" s="19" t="s">
        <v>91</v>
      </c>
    </row>
    <row r="141" s="14" customFormat="1">
      <c r="A141" s="14"/>
      <c r="B141" s="244"/>
      <c r="C141" s="245"/>
      <c r="D141" s="235" t="s">
        <v>148</v>
      </c>
      <c r="E141" s="246" t="s">
        <v>1</v>
      </c>
      <c r="F141" s="247" t="s">
        <v>680</v>
      </c>
      <c r="G141" s="245"/>
      <c r="H141" s="248">
        <v>1</v>
      </c>
      <c r="I141" s="249"/>
      <c r="J141" s="245"/>
      <c r="K141" s="245"/>
      <c r="L141" s="250"/>
      <c r="M141" s="251"/>
      <c r="N141" s="252"/>
      <c r="O141" s="252"/>
      <c r="P141" s="252"/>
      <c r="Q141" s="252"/>
      <c r="R141" s="252"/>
      <c r="S141" s="252"/>
      <c r="T141" s="253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4" t="s">
        <v>148</v>
      </c>
      <c r="AU141" s="254" t="s">
        <v>91</v>
      </c>
      <c r="AV141" s="14" t="s">
        <v>91</v>
      </c>
      <c r="AW141" s="14" t="s">
        <v>36</v>
      </c>
      <c r="AX141" s="14" t="s">
        <v>89</v>
      </c>
      <c r="AY141" s="254" t="s">
        <v>139</v>
      </c>
    </row>
    <row r="142" s="2" customFormat="1" ht="24.15" customHeight="1">
      <c r="A142" s="40"/>
      <c r="B142" s="41"/>
      <c r="C142" s="220" t="s">
        <v>200</v>
      </c>
      <c r="D142" s="220" t="s">
        <v>141</v>
      </c>
      <c r="E142" s="221" t="s">
        <v>1975</v>
      </c>
      <c r="F142" s="222" t="s">
        <v>1976</v>
      </c>
      <c r="G142" s="223" t="s">
        <v>1951</v>
      </c>
      <c r="H142" s="224">
        <v>1</v>
      </c>
      <c r="I142" s="225"/>
      <c r="J142" s="226">
        <f>ROUND(I142*H142,2)</f>
        <v>0</v>
      </c>
      <c r="K142" s="222" t="s">
        <v>1</v>
      </c>
      <c r="L142" s="46"/>
      <c r="M142" s="227" t="s">
        <v>1</v>
      </c>
      <c r="N142" s="228" t="s">
        <v>46</v>
      </c>
      <c r="O142" s="93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31" t="s">
        <v>1952</v>
      </c>
      <c r="AT142" s="231" t="s">
        <v>141</v>
      </c>
      <c r="AU142" s="231" t="s">
        <v>91</v>
      </c>
      <c r="AY142" s="19" t="s">
        <v>139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9" t="s">
        <v>89</v>
      </c>
      <c r="BK142" s="232">
        <f>ROUND(I142*H142,2)</f>
        <v>0</v>
      </c>
      <c r="BL142" s="19" t="s">
        <v>1952</v>
      </c>
      <c r="BM142" s="231" t="s">
        <v>1977</v>
      </c>
    </row>
    <row r="143" s="2" customFormat="1">
      <c r="A143" s="40"/>
      <c r="B143" s="41"/>
      <c r="C143" s="42"/>
      <c r="D143" s="235" t="s">
        <v>306</v>
      </c>
      <c r="E143" s="42"/>
      <c r="F143" s="277" t="s">
        <v>1961</v>
      </c>
      <c r="G143" s="42"/>
      <c r="H143" s="42"/>
      <c r="I143" s="278"/>
      <c r="J143" s="42"/>
      <c r="K143" s="42"/>
      <c r="L143" s="46"/>
      <c r="M143" s="279"/>
      <c r="N143" s="280"/>
      <c r="O143" s="93"/>
      <c r="P143" s="93"/>
      <c r="Q143" s="93"/>
      <c r="R143" s="93"/>
      <c r="S143" s="93"/>
      <c r="T143" s="94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306</v>
      </c>
      <c r="AU143" s="19" t="s">
        <v>91</v>
      </c>
    </row>
    <row r="144" s="14" customFormat="1">
      <c r="A144" s="14"/>
      <c r="B144" s="244"/>
      <c r="C144" s="245"/>
      <c r="D144" s="235" t="s">
        <v>148</v>
      </c>
      <c r="E144" s="246" t="s">
        <v>1</v>
      </c>
      <c r="F144" s="247" t="s">
        <v>680</v>
      </c>
      <c r="G144" s="245"/>
      <c r="H144" s="248">
        <v>1</v>
      </c>
      <c r="I144" s="249"/>
      <c r="J144" s="245"/>
      <c r="K144" s="245"/>
      <c r="L144" s="250"/>
      <c r="M144" s="251"/>
      <c r="N144" s="252"/>
      <c r="O144" s="252"/>
      <c r="P144" s="252"/>
      <c r="Q144" s="252"/>
      <c r="R144" s="252"/>
      <c r="S144" s="252"/>
      <c r="T144" s="253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4" t="s">
        <v>148</v>
      </c>
      <c r="AU144" s="254" t="s">
        <v>91</v>
      </c>
      <c r="AV144" s="14" t="s">
        <v>91</v>
      </c>
      <c r="AW144" s="14" t="s">
        <v>36</v>
      </c>
      <c r="AX144" s="14" t="s">
        <v>89</v>
      </c>
      <c r="AY144" s="254" t="s">
        <v>139</v>
      </c>
    </row>
    <row r="145" s="2" customFormat="1" ht="16.5" customHeight="1">
      <c r="A145" s="40"/>
      <c r="B145" s="41"/>
      <c r="C145" s="220" t="s">
        <v>227</v>
      </c>
      <c r="D145" s="220" t="s">
        <v>141</v>
      </c>
      <c r="E145" s="221" t="s">
        <v>1978</v>
      </c>
      <c r="F145" s="222" t="s">
        <v>1979</v>
      </c>
      <c r="G145" s="223" t="s">
        <v>1951</v>
      </c>
      <c r="H145" s="224">
        <v>1</v>
      </c>
      <c r="I145" s="225"/>
      <c r="J145" s="226">
        <f>ROUND(I145*H145,2)</f>
        <v>0</v>
      </c>
      <c r="K145" s="222" t="s">
        <v>1</v>
      </c>
      <c r="L145" s="46"/>
      <c r="M145" s="227" t="s">
        <v>1</v>
      </c>
      <c r="N145" s="228" t="s">
        <v>46</v>
      </c>
      <c r="O145" s="93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31" t="s">
        <v>1952</v>
      </c>
      <c r="AT145" s="231" t="s">
        <v>141</v>
      </c>
      <c r="AU145" s="231" t="s">
        <v>91</v>
      </c>
      <c r="AY145" s="19" t="s">
        <v>139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9" t="s">
        <v>89</v>
      </c>
      <c r="BK145" s="232">
        <f>ROUND(I145*H145,2)</f>
        <v>0</v>
      </c>
      <c r="BL145" s="19" t="s">
        <v>1952</v>
      </c>
      <c r="BM145" s="231" t="s">
        <v>1980</v>
      </c>
    </row>
    <row r="146" s="2" customFormat="1">
      <c r="A146" s="40"/>
      <c r="B146" s="41"/>
      <c r="C146" s="42"/>
      <c r="D146" s="235" t="s">
        <v>306</v>
      </c>
      <c r="E146" s="42"/>
      <c r="F146" s="277" t="s">
        <v>1961</v>
      </c>
      <c r="G146" s="42"/>
      <c r="H146" s="42"/>
      <c r="I146" s="278"/>
      <c r="J146" s="42"/>
      <c r="K146" s="42"/>
      <c r="L146" s="46"/>
      <c r="M146" s="279"/>
      <c r="N146" s="280"/>
      <c r="O146" s="93"/>
      <c r="P146" s="93"/>
      <c r="Q146" s="93"/>
      <c r="R146" s="93"/>
      <c r="S146" s="93"/>
      <c r="T146" s="94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306</v>
      </c>
      <c r="AU146" s="19" t="s">
        <v>91</v>
      </c>
    </row>
    <row r="147" s="14" customFormat="1">
      <c r="A147" s="14"/>
      <c r="B147" s="244"/>
      <c r="C147" s="245"/>
      <c r="D147" s="235" t="s">
        <v>148</v>
      </c>
      <c r="E147" s="246" t="s">
        <v>1</v>
      </c>
      <c r="F147" s="247" t="s">
        <v>680</v>
      </c>
      <c r="G147" s="245"/>
      <c r="H147" s="248">
        <v>1</v>
      </c>
      <c r="I147" s="249"/>
      <c r="J147" s="245"/>
      <c r="K147" s="245"/>
      <c r="L147" s="250"/>
      <c r="M147" s="251"/>
      <c r="N147" s="252"/>
      <c r="O147" s="252"/>
      <c r="P147" s="252"/>
      <c r="Q147" s="252"/>
      <c r="R147" s="252"/>
      <c r="S147" s="252"/>
      <c r="T147" s="253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4" t="s">
        <v>148</v>
      </c>
      <c r="AU147" s="254" t="s">
        <v>91</v>
      </c>
      <c r="AV147" s="14" t="s">
        <v>91</v>
      </c>
      <c r="AW147" s="14" t="s">
        <v>36</v>
      </c>
      <c r="AX147" s="14" t="s">
        <v>89</v>
      </c>
      <c r="AY147" s="254" t="s">
        <v>139</v>
      </c>
    </row>
    <row r="148" s="2" customFormat="1" ht="16.5" customHeight="1">
      <c r="A148" s="40"/>
      <c r="B148" s="41"/>
      <c r="C148" s="220" t="s">
        <v>235</v>
      </c>
      <c r="D148" s="220" t="s">
        <v>141</v>
      </c>
      <c r="E148" s="221" t="s">
        <v>1981</v>
      </c>
      <c r="F148" s="222" t="s">
        <v>1982</v>
      </c>
      <c r="G148" s="223" t="s">
        <v>1951</v>
      </c>
      <c r="H148" s="224">
        <v>1</v>
      </c>
      <c r="I148" s="225"/>
      <c r="J148" s="226">
        <f>ROUND(I148*H148,2)</f>
        <v>0</v>
      </c>
      <c r="K148" s="222" t="s">
        <v>1</v>
      </c>
      <c r="L148" s="46"/>
      <c r="M148" s="227" t="s">
        <v>1</v>
      </c>
      <c r="N148" s="228" t="s">
        <v>46</v>
      </c>
      <c r="O148" s="93"/>
      <c r="P148" s="229">
        <f>O148*H148</f>
        <v>0</v>
      </c>
      <c r="Q148" s="229">
        <v>0</v>
      </c>
      <c r="R148" s="229">
        <f>Q148*H148</f>
        <v>0</v>
      </c>
      <c r="S148" s="229">
        <v>0</v>
      </c>
      <c r="T148" s="230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31" t="s">
        <v>1952</v>
      </c>
      <c r="AT148" s="231" t="s">
        <v>141</v>
      </c>
      <c r="AU148" s="231" t="s">
        <v>91</v>
      </c>
      <c r="AY148" s="19" t="s">
        <v>139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9" t="s">
        <v>89</v>
      </c>
      <c r="BK148" s="232">
        <f>ROUND(I148*H148,2)</f>
        <v>0</v>
      </c>
      <c r="BL148" s="19" t="s">
        <v>1952</v>
      </c>
      <c r="BM148" s="231" t="s">
        <v>1983</v>
      </c>
    </row>
    <row r="149" s="2" customFormat="1">
      <c r="A149" s="40"/>
      <c r="B149" s="41"/>
      <c r="C149" s="42"/>
      <c r="D149" s="235" t="s">
        <v>306</v>
      </c>
      <c r="E149" s="42"/>
      <c r="F149" s="277" t="s">
        <v>1961</v>
      </c>
      <c r="G149" s="42"/>
      <c r="H149" s="42"/>
      <c r="I149" s="278"/>
      <c r="J149" s="42"/>
      <c r="K149" s="42"/>
      <c r="L149" s="46"/>
      <c r="M149" s="279"/>
      <c r="N149" s="280"/>
      <c r="O149" s="93"/>
      <c r="P149" s="93"/>
      <c r="Q149" s="93"/>
      <c r="R149" s="93"/>
      <c r="S149" s="93"/>
      <c r="T149" s="94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306</v>
      </c>
      <c r="AU149" s="19" t="s">
        <v>91</v>
      </c>
    </row>
    <row r="150" s="14" customFormat="1">
      <c r="A150" s="14"/>
      <c r="B150" s="244"/>
      <c r="C150" s="245"/>
      <c r="D150" s="235" t="s">
        <v>148</v>
      </c>
      <c r="E150" s="246" t="s">
        <v>1</v>
      </c>
      <c r="F150" s="247" t="s">
        <v>680</v>
      </c>
      <c r="G150" s="245"/>
      <c r="H150" s="248">
        <v>1</v>
      </c>
      <c r="I150" s="249"/>
      <c r="J150" s="245"/>
      <c r="K150" s="245"/>
      <c r="L150" s="250"/>
      <c r="M150" s="251"/>
      <c r="N150" s="252"/>
      <c r="O150" s="252"/>
      <c r="P150" s="252"/>
      <c r="Q150" s="252"/>
      <c r="R150" s="252"/>
      <c r="S150" s="252"/>
      <c r="T150" s="253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4" t="s">
        <v>148</v>
      </c>
      <c r="AU150" s="254" t="s">
        <v>91</v>
      </c>
      <c r="AV150" s="14" t="s">
        <v>91</v>
      </c>
      <c r="AW150" s="14" t="s">
        <v>36</v>
      </c>
      <c r="AX150" s="14" t="s">
        <v>89</v>
      </c>
      <c r="AY150" s="254" t="s">
        <v>139</v>
      </c>
    </row>
    <row r="151" s="2" customFormat="1" ht="16.5" customHeight="1">
      <c r="A151" s="40"/>
      <c r="B151" s="41"/>
      <c r="C151" s="220" t="s">
        <v>255</v>
      </c>
      <c r="D151" s="220" t="s">
        <v>141</v>
      </c>
      <c r="E151" s="221" t="s">
        <v>1984</v>
      </c>
      <c r="F151" s="222" t="s">
        <v>1985</v>
      </c>
      <c r="G151" s="223" t="s">
        <v>1951</v>
      </c>
      <c r="H151" s="224">
        <v>1</v>
      </c>
      <c r="I151" s="225"/>
      <c r="J151" s="226">
        <f>ROUND(I151*H151,2)</f>
        <v>0</v>
      </c>
      <c r="K151" s="222" t="s">
        <v>1</v>
      </c>
      <c r="L151" s="46"/>
      <c r="M151" s="227" t="s">
        <v>1</v>
      </c>
      <c r="N151" s="228" t="s">
        <v>46</v>
      </c>
      <c r="O151" s="93"/>
      <c r="P151" s="229">
        <f>O151*H151</f>
        <v>0</v>
      </c>
      <c r="Q151" s="229">
        <v>0</v>
      </c>
      <c r="R151" s="229">
        <f>Q151*H151</f>
        <v>0</v>
      </c>
      <c r="S151" s="229">
        <v>0</v>
      </c>
      <c r="T151" s="230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31" t="s">
        <v>1952</v>
      </c>
      <c r="AT151" s="231" t="s">
        <v>141</v>
      </c>
      <c r="AU151" s="231" t="s">
        <v>91</v>
      </c>
      <c r="AY151" s="19" t="s">
        <v>139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9" t="s">
        <v>89</v>
      </c>
      <c r="BK151" s="232">
        <f>ROUND(I151*H151,2)</f>
        <v>0</v>
      </c>
      <c r="BL151" s="19" t="s">
        <v>1952</v>
      </c>
      <c r="BM151" s="231" t="s">
        <v>1986</v>
      </c>
    </row>
    <row r="152" s="2" customFormat="1">
      <c r="A152" s="40"/>
      <c r="B152" s="41"/>
      <c r="C152" s="42"/>
      <c r="D152" s="235" t="s">
        <v>306</v>
      </c>
      <c r="E152" s="42"/>
      <c r="F152" s="277" t="s">
        <v>1961</v>
      </c>
      <c r="G152" s="42"/>
      <c r="H152" s="42"/>
      <c r="I152" s="278"/>
      <c r="J152" s="42"/>
      <c r="K152" s="42"/>
      <c r="L152" s="46"/>
      <c r="M152" s="279"/>
      <c r="N152" s="280"/>
      <c r="O152" s="93"/>
      <c r="P152" s="93"/>
      <c r="Q152" s="93"/>
      <c r="R152" s="93"/>
      <c r="S152" s="93"/>
      <c r="T152" s="94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306</v>
      </c>
      <c r="AU152" s="19" t="s">
        <v>91</v>
      </c>
    </row>
    <row r="153" s="14" customFormat="1">
      <c r="A153" s="14"/>
      <c r="B153" s="244"/>
      <c r="C153" s="245"/>
      <c r="D153" s="235" t="s">
        <v>148</v>
      </c>
      <c r="E153" s="246" t="s">
        <v>1</v>
      </c>
      <c r="F153" s="247" t="s">
        <v>680</v>
      </c>
      <c r="G153" s="245"/>
      <c r="H153" s="248">
        <v>1</v>
      </c>
      <c r="I153" s="249"/>
      <c r="J153" s="245"/>
      <c r="K153" s="245"/>
      <c r="L153" s="250"/>
      <c r="M153" s="251"/>
      <c r="N153" s="252"/>
      <c r="O153" s="252"/>
      <c r="P153" s="252"/>
      <c r="Q153" s="252"/>
      <c r="R153" s="252"/>
      <c r="S153" s="252"/>
      <c r="T153" s="253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4" t="s">
        <v>148</v>
      </c>
      <c r="AU153" s="254" t="s">
        <v>91</v>
      </c>
      <c r="AV153" s="14" t="s">
        <v>91</v>
      </c>
      <c r="AW153" s="14" t="s">
        <v>36</v>
      </c>
      <c r="AX153" s="14" t="s">
        <v>89</v>
      </c>
      <c r="AY153" s="254" t="s">
        <v>139</v>
      </c>
    </row>
    <row r="154" s="2" customFormat="1" ht="16.5" customHeight="1">
      <c r="A154" s="40"/>
      <c r="B154" s="41"/>
      <c r="C154" s="220" t="s">
        <v>8</v>
      </c>
      <c r="D154" s="220" t="s">
        <v>141</v>
      </c>
      <c r="E154" s="221" t="s">
        <v>1987</v>
      </c>
      <c r="F154" s="222" t="s">
        <v>1988</v>
      </c>
      <c r="G154" s="223" t="s">
        <v>1951</v>
      </c>
      <c r="H154" s="224">
        <v>1</v>
      </c>
      <c r="I154" s="225"/>
      <c r="J154" s="226">
        <f>ROUND(I154*H154,2)</f>
        <v>0</v>
      </c>
      <c r="K154" s="222" t="s">
        <v>1</v>
      </c>
      <c r="L154" s="46"/>
      <c r="M154" s="227" t="s">
        <v>1</v>
      </c>
      <c r="N154" s="228" t="s">
        <v>46</v>
      </c>
      <c r="O154" s="93"/>
      <c r="P154" s="229">
        <f>O154*H154</f>
        <v>0</v>
      </c>
      <c r="Q154" s="229">
        <v>0</v>
      </c>
      <c r="R154" s="229">
        <f>Q154*H154</f>
        <v>0</v>
      </c>
      <c r="S154" s="229">
        <v>0</v>
      </c>
      <c r="T154" s="230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31" t="s">
        <v>1952</v>
      </c>
      <c r="AT154" s="231" t="s">
        <v>141</v>
      </c>
      <c r="AU154" s="231" t="s">
        <v>91</v>
      </c>
      <c r="AY154" s="19" t="s">
        <v>139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9" t="s">
        <v>89</v>
      </c>
      <c r="BK154" s="232">
        <f>ROUND(I154*H154,2)</f>
        <v>0</v>
      </c>
      <c r="BL154" s="19" t="s">
        <v>1952</v>
      </c>
      <c r="BM154" s="231" t="s">
        <v>1989</v>
      </c>
    </row>
    <row r="155" s="2" customFormat="1">
      <c r="A155" s="40"/>
      <c r="B155" s="41"/>
      <c r="C155" s="42"/>
      <c r="D155" s="235" t="s">
        <v>306</v>
      </c>
      <c r="E155" s="42"/>
      <c r="F155" s="277" t="s">
        <v>1961</v>
      </c>
      <c r="G155" s="42"/>
      <c r="H155" s="42"/>
      <c r="I155" s="278"/>
      <c r="J155" s="42"/>
      <c r="K155" s="42"/>
      <c r="L155" s="46"/>
      <c r="M155" s="279"/>
      <c r="N155" s="280"/>
      <c r="O155" s="93"/>
      <c r="P155" s="93"/>
      <c r="Q155" s="93"/>
      <c r="R155" s="93"/>
      <c r="S155" s="93"/>
      <c r="T155" s="94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306</v>
      </c>
      <c r="AU155" s="19" t="s">
        <v>91</v>
      </c>
    </row>
    <row r="156" s="14" customFormat="1">
      <c r="A156" s="14"/>
      <c r="B156" s="244"/>
      <c r="C156" s="245"/>
      <c r="D156" s="235" t="s">
        <v>148</v>
      </c>
      <c r="E156" s="246" t="s">
        <v>1</v>
      </c>
      <c r="F156" s="247" t="s">
        <v>680</v>
      </c>
      <c r="G156" s="245"/>
      <c r="H156" s="248">
        <v>1</v>
      </c>
      <c r="I156" s="249"/>
      <c r="J156" s="245"/>
      <c r="K156" s="245"/>
      <c r="L156" s="250"/>
      <c r="M156" s="251"/>
      <c r="N156" s="252"/>
      <c r="O156" s="252"/>
      <c r="P156" s="252"/>
      <c r="Q156" s="252"/>
      <c r="R156" s="252"/>
      <c r="S156" s="252"/>
      <c r="T156" s="253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4" t="s">
        <v>148</v>
      </c>
      <c r="AU156" s="254" t="s">
        <v>91</v>
      </c>
      <c r="AV156" s="14" t="s">
        <v>91</v>
      </c>
      <c r="AW156" s="14" t="s">
        <v>36</v>
      </c>
      <c r="AX156" s="14" t="s">
        <v>89</v>
      </c>
      <c r="AY156" s="254" t="s">
        <v>139</v>
      </c>
    </row>
    <row r="157" s="2" customFormat="1" ht="16.5" customHeight="1">
      <c r="A157" s="40"/>
      <c r="B157" s="41"/>
      <c r="C157" s="220" t="s">
        <v>274</v>
      </c>
      <c r="D157" s="220" t="s">
        <v>141</v>
      </c>
      <c r="E157" s="221" t="s">
        <v>1990</v>
      </c>
      <c r="F157" s="222" t="s">
        <v>1991</v>
      </c>
      <c r="G157" s="223" t="s">
        <v>1951</v>
      </c>
      <c r="H157" s="224">
        <v>1</v>
      </c>
      <c r="I157" s="225"/>
      <c r="J157" s="226">
        <f>ROUND(I157*H157,2)</f>
        <v>0</v>
      </c>
      <c r="K157" s="222" t="s">
        <v>1</v>
      </c>
      <c r="L157" s="46"/>
      <c r="M157" s="227" t="s">
        <v>1</v>
      </c>
      <c r="N157" s="228" t="s">
        <v>46</v>
      </c>
      <c r="O157" s="93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31" t="s">
        <v>1952</v>
      </c>
      <c r="AT157" s="231" t="s">
        <v>141</v>
      </c>
      <c r="AU157" s="231" t="s">
        <v>91</v>
      </c>
      <c r="AY157" s="19" t="s">
        <v>139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9" t="s">
        <v>89</v>
      </c>
      <c r="BK157" s="232">
        <f>ROUND(I157*H157,2)</f>
        <v>0</v>
      </c>
      <c r="BL157" s="19" t="s">
        <v>1952</v>
      </c>
      <c r="BM157" s="231" t="s">
        <v>1992</v>
      </c>
    </row>
    <row r="158" s="2" customFormat="1">
      <c r="A158" s="40"/>
      <c r="B158" s="41"/>
      <c r="C158" s="42"/>
      <c r="D158" s="235" t="s">
        <v>306</v>
      </c>
      <c r="E158" s="42"/>
      <c r="F158" s="277" t="s">
        <v>1961</v>
      </c>
      <c r="G158" s="42"/>
      <c r="H158" s="42"/>
      <c r="I158" s="278"/>
      <c r="J158" s="42"/>
      <c r="K158" s="42"/>
      <c r="L158" s="46"/>
      <c r="M158" s="279"/>
      <c r="N158" s="280"/>
      <c r="O158" s="93"/>
      <c r="P158" s="93"/>
      <c r="Q158" s="93"/>
      <c r="R158" s="93"/>
      <c r="S158" s="93"/>
      <c r="T158" s="94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306</v>
      </c>
      <c r="AU158" s="19" t="s">
        <v>91</v>
      </c>
    </row>
    <row r="159" s="14" customFormat="1">
      <c r="A159" s="14"/>
      <c r="B159" s="244"/>
      <c r="C159" s="245"/>
      <c r="D159" s="235" t="s">
        <v>148</v>
      </c>
      <c r="E159" s="246" t="s">
        <v>1</v>
      </c>
      <c r="F159" s="247" t="s">
        <v>680</v>
      </c>
      <c r="G159" s="245"/>
      <c r="H159" s="248">
        <v>1</v>
      </c>
      <c r="I159" s="249"/>
      <c r="J159" s="245"/>
      <c r="K159" s="245"/>
      <c r="L159" s="250"/>
      <c r="M159" s="251"/>
      <c r="N159" s="252"/>
      <c r="O159" s="252"/>
      <c r="P159" s="252"/>
      <c r="Q159" s="252"/>
      <c r="R159" s="252"/>
      <c r="S159" s="252"/>
      <c r="T159" s="253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4" t="s">
        <v>148</v>
      </c>
      <c r="AU159" s="254" t="s">
        <v>91</v>
      </c>
      <c r="AV159" s="14" t="s">
        <v>91</v>
      </c>
      <c r="AW159" s="14" t="s">
        <v>36</v>
      </c>
      <c r="AX159" s="14" t="s">
        <v>89</v>
      </c>
      <c r="AY159" s="254" t="s">
        <v>139</v>
      </c>
    </row>
    <row r="160" s="2" customFormat="1" ht="33" customHeight="1">
      <c r="A160" s="40"/>
      <c r="B160" s="41"/>
      <c r="C160" s="220" t="s">
        <v>279</v>
      </c>
      <c r="D160" s="220" t="s">
        <v>141</v>
      </c>
      <c r="E160" s="221" t="s">
        <v>1993</v>
      </c>
      <c r="F160" s="222" t="s">
        <v>1994</v>
      </c>
      <c r="G160" s="223" t="s">
        <v>1951</v>
      </c>
      <c r="H160" s="224">
        <v>1</v>
      </c>
      <c r="I160" s="225"/>
      <c r="J160" s="226">
        <f>ROUND(I160*H160,2)</f>
        <v>0</v>
      </c>
      <c r="K160" s="222" t="s">
        <v>1</v>
      </c>
      <c r="L160" s="46"/>
      <c r="M160" s="227" t="s">
        <v>1</v>
      </c>
      <c r="N160" s="228" t="s">
        <v>46</v>
      </c>
      <c r="O160" s="93"/>
      <c r="P160" s="229">
        <f>O160*H160</f>
        <v>0</v>
      </c>
      <c r="Q160" s="229">
        <v>0</v>
      </c>
      <c r="R160" s="229">
        <f>Q160*H160</f>
        <v>0</v>
      </c>
      <c r="S160" s="229">
        <v>0</v>
      </c>
      <c r="T160" s="230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31" t="s">
        <v>1952</v>
      </c>
      <c r="AT160" s="231" t="s">
        <v>141</v>
      </c>
      <c r="AU160" s="231" t="s">
        <v>91</v>
      </c>
      <c r="AY160" s="19" t="s">
        <v>139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9" t="s">
        <v>89</v>
      </c>
      <c r="BK160" s="232">
        <f>ROUND(I160*H160,2)</f>
        <v>0</v>
      </c>
      <c r="BL160" s="19" t="s">
        <v>1952</v>
      </c>
      <c r="BM160" s="231" t="s">
        <v>1995</v>
      </c>
    </row>
    <row r="161" s="2" customFormat="1">
      <c r="A161" s="40"/>
      <c r="B161" s="41"/>
      <c r="C161" s="42"/>
      <c r="D161" s="235" t="s">
        <v>306</v>
      </c>
      <c r="E161" s="42"/>
      <c r="F161" s="277" t="s">
        <v>1961</v>
      </c>
      <c r="G161" s="42"/>
      <c r="H161" s="42"/>
      <c r="I161" s="278"/>
      <c r="J161" s="42"/>
      <c r="K161" s="42"/>
      <c r="L161" s="46"/>
      <c r="M161" s="279"/>
      <c r="N161" s="280"/>
      <c r="O161" s="93"/>
      <c r="P161" s="93"/>
      <c r="Q161" s="93"/>
      <c r="R161" s="93"/>
      <c r="S161" s="93"/>
      <c r="T161" s="94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306</v>
      </c>
      <c r="AU161" s="19" t="s">
        <v>91</v>
      </c>
    </row>
    <row r="162" s="14" customFormat="1">
      <c r="A162" s="14"/>
      <c r="B162" s="244"/>
      <c r="C162" s="245"/>
      <c r="D162" s="235" t="s">
        <v>148</v>
      </c>
      <c r="E162" s="246" t="s">
        <v>1</v>
      </c>
      <c r="F162" s="247" t="s">
        <v>680</v>
      </c>
      <c r="G162" s="245"/>
      <c r="H162" s="248">
        <v>1</v>
      </c>
      <c r="I162" s="249"/>
      <c r="J162" s="245"/>
      <c r="K162" s="245"/>
      <c r="L162" s="250"/>
      <c r="M162" s="251"/>
      <c r="N162" s="252"/>
      <c r="O162" s="252"/>
      <c r="P162" s="252"/>
      <c r="Q162" s="252"/>
      <c r="R162" s="252"/>
      <c r="S162" s="252"/>
      <c r="T162" s="253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4" t="s">
        <v>148</v>
      </c>
      <c r="AU162" s="254" t="s">
        <v>91</v>
      </c>
      <c r="AV162" s="14" t="s">
        <v>91</v>
      </c>
      <c r="AW162" s="14" t="s">
        <v>36</v>
      </c>
      <c r="AX162" s="14" t="s">
        <v>89</v>
      </c>
      <c r="AY162" s="254" t="s">
        <v>139</v>
      </c>
    </row>
    <row r="163" s="2" customFormat="1" ht="33" customHeight="1">
      <c r="A163" s="40"/>
      <c r="B163" s="41"/>
      <c r="C163" s="220" t="s">
        <v>285</v>
      </c>
      <c r="D163" s="220" t="s">
        <v>141</v>
      </c>
      <c r="E163" s="221" t="s">
        <v>1996</v>
      </c>
      <c r="F163" s="222" t="s">
        <v>1997</v>
      </c>
      <c r="G163" s="223" t="s">
        <v>1951</v>
      </c>
      <c r="H163" s="224">
        <v>1</v>
      </c>
      <c r="I163" s="225"/>
      <c r="J163" s="226">
        <f>ROUND(I163*H163,2)</f>
        <v>0</v>
      </c>
      <c r="K163" s="222" t="s">
        <v>1</v>
      </c>
      <c r="L163" s="46"/>
      <c r="M163" s="227" t="s">
        <v>1</v>
      </c>
      <c r="N163" s="228" t="s">
        <v>46</v>
      </c>
      <c r="O163" s="93"/>
      <c r="P163" s="229">
        <f>O163*H163</f>
        <v>0</v>
      </c>
      <c r="Q163" s="229">
        <v>0</v>
      </c>
      <c r="R163" s="229">
        <f>Q163*H163</f>
        <v>0</v>
      </c>
      <c r="S163" s="229">
        <v>0</v>
      </c>
      <c r="T163" s="230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31" t="s">
        <v>1952</v>
      </c>
      <c r="AT163" s="231" t="s">
        <v>141</v>
      </c>
      <c r="AU163" s="231" t="s">
        <v>91</v>
      </c>
      <c r="AY163" s="19" t="s">
        <v>139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9" t="s">
        <v>89</v>
      </c>
      <c r="BK163" s="232">
        <f>ROUND(I163*H163,2)</f>
        <v>0</v>
      </c>
      <c r="BL163" s="19" t="s">
        <v>1952</v>
      </c>
      <c r="BM163" s="231" t="s">
        <v>1998</v>
      </c>
    </row>
    <row r="164" s="2" customFormat="1">
      <c r="A164" s="40"/>
      <c r="B164" s="41"/>
      <c r="C164" s="42"/>
      <c r="D164" s="235" t="s">
        <v>306</v>
      </c>
      <c r="E164" s="42"/>
      <c r="F164" s="277" t="s">
        <v>1961</v>
      </c>
      <c r="G164" s="42"/>
      <c r="H164" s="42"/>
      <c r="I164" s="278"/>
      <c r="J164" s="42"/>
      <c r="K164" s="42"/>
      <c r="L164" s="46"/>
      <c r="M164" s="279"/>
      <c r="N164" s="280"/>
      <c r="O164" s="93"/>
      <c r="P164" s="93"/>
      <c r="Q164" s="93"/>
      <c r="R164" s="93"/>
      <c r="S164" s="93"/>
      <c r="T164" s="94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306</v>
      </c>
      <c r="AU164" s="19" t="s">
        <v>91</v>
      </c>
    </row>
    <row r="165" s="14" customFormat="1">
      <c r="A165" s="14"/>
      <c r="B165" s="244"/>
      <c r="C165" s="245"/>
      <c r="D165" s="235" t="s">
        <v>148</v>
      </c>
      <c r="E165" s="246" t="s">
        <v>1</v>
      </c>
      <c r="F165" s="247" t="s">
        <v>680</v>
      </c>
      <c r="G165" s="245"/>
      <c r="H165" s="248">
        <v>1</v>
      </c>
      <c r="I165" s="249"/>
      <c r="J165" s="245"/>
      <c r="K165" s="245"/>
      <c r="L165" s="250"/>
      <c r="M165" s="311"/>
      <c r="N165" s="312"/>
      <c r="O165" s="312"/>
      <c r="P165" s="312"/>
      <c r="Q165" s="312"/>
      <c r="R165" s="312"/>
      <c r="S165" s="312"/>
      <c r="T165" s="313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4" t="s">
        <v>148</v>
      </c>
      <c r="AU165" s="254" t="s">
        <v>91</v>
      </c>
      <c r="AV165" s="14" t="s">
        <v>91</v>
      </c>
      <c r="AW165" s="14" t="s">
        <v>36</v>
      </c>
      <c r="AX165" s="14" t="s">
        <v>89</v>
      </c>
      <c r="AY165" s="254" t="s">
        <v>139</v>
      </c>
    </row>
    <row r="166" s="2" customFormat="1" ht="6.96" customHeight="1">
      <c r="A166" s="40"/>
      <c r="B166" s="68"/>
      <c r="C166" s="69"/>
      <c r="D166" s="69"/>
      <c r="E166" s="69"/>
      <c r="F166" s="69"/>
      <c r="G166" s="69"/>
      <c r="H166" s="69"/>
      <c r="I166" s="69"/>
      <c r="J166" s="69"/>
      <c r="K166" s="69"/>
      <c r="L166" s="46"/>
      <c r="M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</row>
  </sheetData>
  <sheetProtection sheet="1" autoFilter="0" formatColumns="0" formatRows="0" objects="1" scenarios="1" spinCount="100000" saltValue="x+c7vxvosSJMWU6k8MqrUKa6iFD56Eeo9CPtPpep8cNAlutLwKwV2H1Y33h4WGZ2EeI+6HtuePkKp/W+mRtqfg==" hashValue="fgw2m2i3l1j0VaGbMMEyr6ADKKA3WTI0Ixiug+twRnZpHEFhYAk3jZ4W466GUQuDJ3BkDqAjAAtf/g32EUHWEQ==" algorithmName="SHA-512" password="C71F"/>
  <autoFilter ref="C117:K165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7FBE8E1B926E4A921012C5019DB3D4" ma:contentTypeVersion="4" ma:contentTypeDescription="Vytvoří nový dokument" ma:contentTypeScope="" ma:versionID="d6de66a5d0c0ed26a0dc3137b2f22869">
  <xsd:schema xmlns:xsd="http://www.w3.org/2001/XMLSchema" xmlns:xs="http://www.w3.org/2001/XMLSchema" xmlns:p="http://schemas.microsoft.com/office/2006/metadata/properties" xmlns:ns2="3c38bebf-979c-4525-b118-fa39a3c5b43c" targetNamespace="http://schemas.microsoft.com/office/2006/metadata/properties" ma:root="true" ma:fieldsID="07865fc259192d41e451f959e9cae9e2" ns2:_="">
    <xsd:import namespace="3c38bebf-979c-4525-b118-fa39a3c5b4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38bebf-979c-4525-b118-fa39a3c5b4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AA1C287-65E7-4C16-8F09-313351FD750D}"/>
</file>

<file path=customXml/itemProps2.xml><?xml version="1.0" encoding="utf-8"?>
<ds:datastoreItem xmlns:ds="http://schemas.openxmlformats.org/officeDocument/2006/customXml" ds:itemID="{3C07664F-2CE2-4C38-B2CF-DEDCADBA633B}"/>
</file>

<file path=customXml/itemProps3.xml><?xml version="1.0" encoding="utf-8"?>
<ds:datastoreItem xmlns:ds="http://schemas.openxmlformats.org/officeDocument/2006/customXml" ds:itemID="{686DD183-F482-4580-94CD-DD43C7B703C7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Heřmanská Iveta</dc:creator>
  <cp:lastModifiedBy>Heřmanská Iveta</cp:lastModifiedBy>
  <dcterms:created xsi:type="dcterms:W3CDTF">2025-03-11T13:22:04Z</dcterms:created>
  <dcterms:modified xsi:type="dcterms:W3CDTF">2025-03-11T13:22:12Z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0x010100587FBE8E1B926E4A921012C5019DB3D4</vt:lpwstr>
  </property>
</Properties>
</file>