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https://muml-my.sharepoint.com/personal/marta_lofflerova_muml_cz/Documents/Plocha/VZ/VZ 2025/MUZEUM NDL DOHROMADY/"/>
    </mc:Choice>
  </mc:AlternateContent>
  <xr:revisionPtr revIDLastSave="0" documentId="8_{C82A3902-D843-458E-9A80-57F6D96CBA5D}" xr6:coauthVersionLast="47" xr6:coauthVersionMax="47" xr10:uidLastSave="{00000000-0000-0000-0000-000000000000}"/>
  <workbookProtection workbookAlgorithmName="SHA-512" workbookHashValue="zM6pH+mhe+YEPTIeDO++Zk9fIt2uvbgCtDRpLVM5mwJBrfOzf7k3mrZZDkT5K6AuY+GzlCtgsl6pCpHkWudkFw==" workbookSaltValue="8lfYXWwr1nP9SfPii0QvdA==" workbookSpinCount="100000" lockStructure="1"/>
  <bookViews>
    <workbookView xWindow="-108" yWindow="-108" windowWidth="30936" windowHeight="16776" xr2:uid="{00000000-000D-0000-FFFF-FFFF00000000}"/>
  </bookViews>
  <sheets>
    <sheet name="KRYCÍ LIST" sheetId="7" r:id="rId1"/>
    <sheet name="SOUPIS DODÁVEK A PRACÍ" sheetId="1" r:id="rId2"/>
    <sheet name="DÍLČÍ SOUPIS - OSVĚTLENÍ" sheetId="10" r:id="rId3"/>
    <sheet name="DÍLČÍ SOUPIS - AV TECHNIKA" sheetId="8" r:id="rId4"/>
  </sheets>
  <externalReferences>
    <externalReference r:id="rId5"/>
  </externalReferences>
  <definedNames>
    <definedName name="_xlnm._FilterDatabase" localSheetId="1" hidden="1">'SOUPIS DODÁVEK A PRACÍ'!$A$2:$Q$116</definedName>
    <definedName name="Zaklad5">'[1]Krycí list_Stavební část'!$F$30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8" l="1"/>
  <c r="F91" i="8"/>
  <c r="F23" i="10" l="1"/>
  <c r="F36" i="10" l="1"/>
  <c r="Q63" i="1"/>
  <c r="C38" i="10"/>
  <c r="F27" i="10"/>
  <c r="F26" i="10"/>
  <c r="F34" i="10"/>
  <c r="C41" i="10"/>
  <c r="F33" i="10"/>
  <c r="C39" i="10"/>
  <c r="F25" i="10"/>
  <c r="F17" i="10" l="1"/>
  <c r="F19" i="10"/>
  <c r="F18" i="10"/>
  <c r="C40" i="10"/>
  <c r="C37" i="10" l="1"/>
  <c r="F35" i="10"/>
  <c r="F28" i="10"/>
  <c r="F24" i="10"/>
  <c r="F22" i="10"/>
  <c r="F21" i="10"/>
  <c r="F20" i="10"/>
  <c r="F30" i="10"/>
  <c r="F13" i="10"/>
  <c r="F31" i="10"/>
  <c r="F14" i="10"/>
  <c r="F32" i="10"/>
  <c r="F16" i="10"/>
  <c r="F15" i="10"/>
  <c r="F29" i="10"/>
  <c r="F43" i="10" l="1"/>
  <c r="F42" i="10"/>
  <c r="F41" i="10"/>
  <c r="F40" i="10"/>
  <c r="F39" i="10"/>
  <c r="F38" i="10"/>
  <c r="F37" i="10"/>
  <c r="F12" i="10"/>
  <c r="F22" i="8"/>
  <c r="Q19" i="1"/>
  <c r="F10" i="10" l="1"/>
  <c r="F208" i="8"/>
  <c r="F207" i="8"/>
  <c r="F206" i="8"/>
  <c r="F205" i="8"/>
  <c r="F201" i="8"/>
  <c r="F200" i="8"/>
  <c r="F199" i="8"/>
  <c r="F198" i="8"/>
  <c r="F197" i="8"/>
  <c r="F196" i="8"/>
  <c r="F195" i="8"/>
  <c r="F194" i="8"/>
  <c r="F193" i="8"/>
  <c r="F191" i="8"/>
  <c r="F190" i="8"/>
  <c r="F189" i="8"/>
  <c r="F188" i="8"/>
  <c r="F187" i="8"/>
  <c r="F186" i="8"/>
  <c r="F185" i="8"/>
  <c r="F184" i="8"/>
  <c r="F183" i="8"/>
  <c r="F182" i="8"/>
  <c r="F181" i="8"/>
  <c r="F180" i="8"/>
  <c r="F179" i="8"/>
  <c r="F178" i="8"/>
  <c r="F177" i="8"/>
  <c r="F176" i="8"/>
  <c r="F175" i="8"/>
  <c r="F174" i="8"/>
  <c r="F173"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1" i="8"/>
  <c r="F110" i="8"/>
  <c r="F109" i="8"/>
  <c r="F108" i="8"/>
  <c r="F107" i="8"/>
  <c r="F106" i="8"/>
  <c r="F105" i="8"/>
  <c r="F104" i="8"/>
  <c r="F103" i="8"/>
  <c r="F102" i="8"/>
  <c r="F101" i="8"/>
  <c r="F100" i="8"/>
  <c r="F99" i="8"/>
  <c r="F98" i="8"/>
  <c r="F97" i="8"/>
  <c r="F96" i="8"/>
  <c r="F95" i="8"/>
  <c r="F94" i="8"/>
  <c r="F93" i="8"/>
  <c r="F92" i="8"/>
  <c r="F90" i="8"/>
  <c r="F89" i="8"/>
  <c r="F88" i="8"/>
  <c r="F87" i="8"/>
  <c r="F86" i="8"/>
  <c r="F85" i="8"/>
  <c r="F84" i="8"/>
  <c r="F83" i="8"/>
  <c r="F82" i="8"/>
  <c r="F81" i="8"/>
  <c r="F80"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3" i="8"/>
  <c r="F32" i="8"/>
  <c r="F31" i="8"/>
  <c r="F30" i="8"/>
  <c r="F29" i="8"/>
  <c r="F28" i="8"/>
  <c r="F27" i="8"/>
  <c r="F26" i="8"/>
  <c r="F25" i="8"/>
  <c r="F24" i="8"/>
  <c r="F23" i="8"/>
  <c r="F21" i="8"/>
  <c r="F20" i="8"/>
  <c r="F19" i="8"/>
  <c r="F18" i="8"/>
  <c r="F17" i="8"/>
  <c r="F16" i="8"/>
  <c r="F15" i="8"/>
  <c r="F14" i="8"/>
  <c r="F13" i="8"/>
  <c r="F12" i="8"/>
  <c r="F11" i="8"/>
  <c r="F10" i="8"/>
  <c r="F9" i="8"/>
  <c r="F8" i="8"/>
  <c r="F7" i="8"/>
  <c r="F6" i="8"/>
  <c r="Q95" i="1"/>
  <c r="Q89" i="1"/>
  <c r="Q90" i="1"/>
  <c r="Q91" i="1"/>
  <c r="Q92" i="1"/>
  <c r="Q93" i="1"/>
  <c r="Q94" i="1"/>
  <c r="Q77" i="1"/>
  <c r="Q76" i="1"/>
  <c r="Q71" i="1"/>
  <c r="Q67" i="1"/>
  <c r="Q54" i="1"/>
  <c r="Q55" i="1"/>
  <c r="Q58" i="1"/>
  <c r="Q59" i="1"/>
  <c r="Q60" i="1"/>
  <c r="Q53" i="1"/>
  <c r="Q50" i="1"/>
  <c r="Q51" i="1"/>
  <c r="Q49" i="1"/>
  <c r="Q45" i="1"/>
  <c r="Q44" i="1"/>
  <c r="Q41" i="1"/>
  <c r="Q34" i="1"/>
  <c r="Q35" i="1"/>
  <c r="Q38" i="1"/>
  <c r="Q39" i="1"/>
  <c r="Q40" i="1"/>
  <c r="Q12" i="1"/>
  <c r="Q13" i="1"/>
  <c r="Q5" i="1"/>
  <c r="Q6" i="1"/>
  <c r="Q86" i="1"/>
  <c r="F209" i="8" l="1"/>
  <c r="P100" i="1" s="1"/>
  <c r="F202" i="8"/>
  <c r="O100" i="1" s="1"/>
  <c r="Q33" i="1"/>
  <c r="Q47" i="1" l="1"/>
  <c r="Q113" i="1"/>
  <c r="Q48" i="1"/>
  <c r="Q4" i="1" l="1"/>
  <c r="Q7" i="1"/>
  <c r="Q8" i="1"/>
  <c r="Q9" i="1"/>
  <c r="Q10" i="1"/>
  <c r="Q11" i="1"/>
  <c r="Q14" i="1"/>
  <c r="Q15" i="1"/>
  <c r="Q16" i="1"/>
  <c r="Q17" i="1"/>
  <c r="Q18" i="1"/>
  <c r="Q20" i="1"/>
  <c r="Q21" i="1"/>
  <c r="Q22" i="1"/>
  <c r="Q23" i="1"/>
  <c r="Q24" i="1"/>
  <c r="Q25" i="1"/>
  <c r="Q26" i="1"/>
  <c r="Q27" i="1"/>
  <c r="Q28" i="1"/>
  <c r="Q29" i="1"/>
  <c r="Q30" i="1"/>
  <c r="Q31" i="1"/>
  <c r="Q32" i="1"/>
  <c r="Q36" i="1"/>
  <c r="Q37" i="1"/>
  <c r="Q3" i="1"/>
  <c r="Q42" i="1" l="1"/>
  <c r="O97" i="1" l="1"/>
  <c r="Q114" i="1" l="1"/>
  <c r="Q112" i="1"/>
  <c r="Q111" i="1"/>
  <c r="Q110" i="1"/>
  <c r="Q109" i="1"/>
  <c r="Q108" i="1"/>
  <c r="Q66" i="1"/>
  <c r="Q62" i="1"/>
  <c r="Q61" i="1"/>
  <c r="Q75" i="1"/>
  <c r="Q74" i="1"/>
  <c r="Q73" i="1"/>
  <c r="Q72" i="1"/>
  <c r="Q87" i="1"/>
  <c r="Q88" i="1"/>
  <c r="Q56" i="1"/>
  <c r="Q57" i="1"/>
  <c r="Q81" i="1"/>
  <c r="Q82" i="1"/>
  <c r="Q83" i="1"/>
  <c r="Q84" i="1"/>
  <c r="Q85" i="1"/>
  <c r="Q69" i="1"/>
  <c r="Q78" i="1"/>
  <c r="Q43" i="1"/>
  <c r="Q46" i="1"/>
  <c r="Q65" i="1"/>
  <c r="Q68" i="1"/>
  <c r="Q70" i="1"/>
  <c r="Q80" i="1"/>
  <c r="Q98" i="1"/>
  <c r="Q103" i="1"/>
  <c r="Q104" i="1"/>
  <c r="Q106" i="1"/>
  <c r="Q97" i="1"/>
  <c r="Q64" i="1" l="1"/>
  <c r="Q52" i="1"/>
  <c r="Q99" i="1"/>
  <c r="Q102" i="1"/>
  <c r="Q107" i="1"/>
  <c r="Q79" i="1"/>
  <c r="Q115" i="1"/>
  <c r="Q96" i="1"/>
  <c r="H31" i="7" s="1"/>
  <c r="Q100" i="1" l="1"/>
  <c r="Q101" i="1" s="1"/>
  <c r="H33" i="7" s="1"/>
  <c r="H32" i="7"/>
  <c r="H35" i="7"/>
  <c r="H30" i="7"/>
  <c r="H28" i="7"/>
  <c r="H29" i="7"/>
  <c r="H40" i="7"/>
  <c r="H41" i="7" s="1"/>
  <c r="Q105" i="1"/>
  <c r="H27" i="7"/>
  <c r="H34" i="7" l="1"/>
  <c r="Q116" i="1"/>
  <c r="H36" i="7" l="1"/>
  <c r="H43" i="7" l="1"/>
  <c r="H44" i="7" s="1"/>
  <c r="H45" i="7" s="1"/>
</calcChain>
</file>

<file path=xl/sharedStrings.xml><?xml version="1.0" encoding="utf-8"?>
<sst xmlns="http://schemas.openxmlformats.org/spreadsheetml/2006/main" count="1640" uniqueCount="584">
  <si>
    <t>ks</t>
  </si>
  <si>
    <t>m2</t>
  </si>
  <si>
    <t>kpl</t>
  </si>
  <si>
    <t>M</t>
  </si>
  <si>
    <t>G</t>
  </si>
  <si>
    <t>OS</t>
  </si>
  <si>
    <t>hod</t>
  </si>
  <si>
    <t>Místnost</t>
  </si>
  <si>
    <t>Profese</t>
  </si>
  <si>
    <t>Předmět</t>
  </si>
  <si>
    <t>Počet</t>
  </si>
  <si>
    <t>CELKEM</t>
  </si>
  <si>
    <t>Číslo položky</t>
  </si>
  <si>
    <t>Jednotková cena</t>
  </si>
  <si>
    <t>Poznámky</t>
  </si>
  <si>
    <t>Rozměry (mm)</t>
  </si>
  <si>
    <t>Délka</t>
  </si>
  <si>
    <t>Šířka</t>
  </si>
  <si>
    <t>Výška</t>
  </si>
  <si>
    <t>Množství</t>
  </si>
  <si>
    <t>Odkaz na projektovou dokumentaci (č. výkresu)</t>
  </si>
  <si>
    <t>Dodávka
(Kč)</t>
  </si>
  <si>
    <t>Montáž
(Kč)</t>
  </si>
  <si>
    <t>Popis</t>
  </si>
  <si>
    <t>Celková cena bez DPH
(Kč)</t>
  </si>
  <si>
    <t>Číslo</t>
  </si>
  <si>
    <t>Typ položky</t>
  </si>
  <si>
    <t>C</t>
  </si>
  <si>
    <t>PSV</t>
  </si>
  <si>
    <t>Z</t>
  </si>
  <si>
    <t>Grafika</t>
  </si>
  <si>
    <t>OSV</t>
  </si>
  <si>
    <t>Osvětlení</t>
  </si>
  <si>
    <t>AV</t>
  </si>
  <si>
    <t>EL</t>
  </si>
  <si>
    <t>AV média</t>
  </si>
  <si>
    <t>Elektro</t>
  </si>
  <si>
    <t xml:space="preserve">Přípojení a řízení expozice
</t>
  </si>
  <si>
    <t>Dodávka a montáž osvětlení do vitrín</t>
  </si>
  <si>
    <t>Lightdesign</t>
  </si>
  <si>
    <t>Odborné nasvícení exponátů</t>
  </si>
  <si>
    <t>Realizační projekt silnoproudu a slaboproudu</t>
  </si>
  <si>
    <t>VRN</t>
  </si>
  <si>
    <t>Zařízení staveniště</t>
  </si>
  <si>
    <t>DSPS</t>
  </si>
  <si>
    <t>Dokumentace skutečného provedení stavby</t>
  </si>
  <si>
    <t>Vzorky</t>
  </si>
  <si>
    <t>Dodávka a montáž</t>
  </si>
  <si>
    <t>Návrh ilustrací a obsahů do AV</t>
  </si>
  <si>
    <t>Návrh grafiky a grafického řešení + navigace na základě grafického manuálu</t>
  </si>
  <si>
    <t>Materiály a nosiče pro grafiku (perspex, plexi, atd)</t>
  </si>
  <si>
    <t>Materiály a barevnosti
- nátěry, čalounění, barevnosti, dřevěné prvky, čalounění, textilní stínění oken</t>
  </si>
  <si>
    <t>OST</t>
  </si>
  <si>
    <t>Vysprávky</t>
  </si>
  <si>
    <t>Vysprávky stěn po kotvení a instalaci</t>
  </si>
  <si>
    <t>Výchozí revize</t>
  </si>
  <si>
    <t>AV.16</t>
  </si>
  <si>
    <t>Celkem</t>
  </si>
  <si>
    <t>Cena</t>
  </si>
  <si>
    <t>Datum:</t>
  </si>
  <si>
    <t>Zpracoval:</t>
  </si>
  <si>
    <t>Ing. arch. Jan Albrecht</t>
  </si>
  <si>
    <t>Projekt:</t>
  </si>
  <si>
    <t xml:space="preserve">Editorská příprava textů
</t>
  </si>
  <si>
    <t>kontaktní osoba:</t>
  </si>
  <si>
    <t>datum a podpis:</t>
  </si>
  <si>
    <t xml:space="preserve">IČO: </t>
  </si>
  <si>
    <t>CENA CELKEM VČ. DPH</t>
  </si>
  <si>
    <t>Identifikační údaje</t>
  </si>
  <si>
    <t>Akce:</t>
  </si>
  <si>
    <t>Místo:</t>
  </si>
  <si>
    <t>Objednatel:</t>
  </si>
  <si>
    <t>Zpracovatel:</t>
  </si>
  <si>
    <t>Zhotovitel:</t>
  </si>
  <si>
    <t>Projektant:</t>
  </si>
  <si>
    <t>Závěrka 473/8, 169 00 Praha 6</t>
  </si>
  <si>
    <t>+420 737 986 438</t>
  </si>
  <si>
    <t>janalbrecht@janalbrecht.cz</t>
  </si>
  <si>
    <t>Označení</t>
  </si>
  <si>
    <t>Položka</t>
  </si>
  <si>
    <t>Poznámka</t>
  </si>
  <si>
    <t>Hlavní části dodávky expozice</t>
  </si>
  <si>
    <t>Zámečnické a související výrobky</t>
  </si>
  <si>
    <t>Modely</t>
  </si>
  <si>
    <t>AV media</t>
  </si>
  <si>
    <t>Elektro silnoproud slaboproud</t>
  </si>
  <si>
    <t>Ostatní náklady</t>
  </si>
  <si>
    <t>Vysprávky, apod.</t>
  </si>
  <si>
    <t xml:space="preserve">Základní rozpočtové náklady </t>
  </si>
  <si>
    <t>Celkem bez DPH</t>
  </si>
  <si>
    <t xml:space="preserve">Vedlejší rozpočtové náklady </t>
  </si>
  <si>
    <t>DPH 21%</t>
  </si>
  <si>
    <t>CENA CELKEM BEZ DPH</t>
  </si>
  <si>
    <t>IČO: 01213067</t>
  </si>
  <si>
    <t>Adjustace exponátu</t>
  </si>
  <si>
    <t>AV.17</t>
  </si>
  <si>
    <t>Materiál</t>
  </si>
  <si>
    <t>Multimediální přehrávač</t>
  </si>
  <si>
    <t>Projektor</t>
  </si>
  <si>
    <t>Zesilovač</t>
  </si>
  <si>
    <t>Soupis materiálu a prací</t>
  </si>
  <si>
    <t>Část:</t>
  </si>
  <si>
    <t>expožiční osvětlení</t>
  </si>
  <si>
    <t>Popis položky</t>
  </si>
  <si>
    <t>Výměra</t>
  </si>
  <si>
    <t>Měrná jednotka</t>
  </si>
  <si>
    <t>Jednotková cena bez DPH(Kč)</t>
  </si>
  <si>
    <t>Celková cena bez DPH (Kč)</t>
  </si>
  <si>
    <t>Podrobně viz dílčí soupis</t>
  </si>
  <si>
    <t>T</t>
  </si>
  <si>
    <t>D.3</t>
  </si>
  <si>
    <t>Truhlářské a související výrobky</t>
  </si>
  <si>
    <t>AV.01</t>
  </si>
  <si>
    <t>AV.03</t>
  </si>
  <si>
    <t>AV.04</t>
  </si>
  <si>
    <t>AV.06</t>
  </si>
  <si>
    <t>AV.08</t>
  </si>
  <si>
    <t>AV.10</t>
  </si>
  <si>
    <t>AV.11</t>
  </si>
  <si>
    <t>AV.12</t>
  </si>
  <si>
    <t>AV.13</t>
  </si>
  <si>
    <t>Tlačítko</t>
  </si>
  <si>
    <t>AV.18</t>
  </si>
  <si>
    <t>Grafická příprava popisek
Základní popiska exponátu 140x50mm 
Dvojazyčná</t>
  </si>
  <si>
    <t>Adjustace exponátů ve vitrinách</t>
  </si>
  <si>
    <t xml:space="preserve">Grafická příprava rozšířených popisek - rozsah textu do 1800znaků, dvojjazyčně, doprovodná schémata a grafiky
Základní popiska exponátu 200x250mm </t>
  </si>
  <si>
    <t>Rozměry upravit dle skutečného rozměru displaye</t>
  </si>
  <si>
    <t>KRYCÍ LIST ROZPOČTU</t>
  </si>
  <si>
    <t>MĚSTSKÉ MUZEUM MARIÁNSKÉ LÁZNĚ - STAVEBNÍ ÚPRAVY - EXPOZICE</t>
  </si>
  <si>
    <t>Městské muzeum Mariánské Lázně</t>
  </si>
  <si>
    <t>Město Mariánské Lázně</t>
  </si>
  <si>
    <t>Ruská 155, 353 01 Mariánské Lázně</t>
  </si>
  <si>
    <t>IČO: 00254061</t>
  </si>
  <si>
    <t>2.A</t>
  </si>
  <si>
    <t>2.B</t>
  </si>
  <si>
    <t>2.C</t>
  </si>
  <si>
    <t>8.A</t>
  </si>
  <si>
    <t>8.B</t>
  </si>
  <si>
    <t>VETSVBA VE VSTUPNÍM PROSTORU</t>
  </si>
  <si>
    <t>KONSTRUKCE:
- OCELOVÁ PODKONSTRUKCE Z JEKLŮ - MŮŽE BÝT NAHRAZENA DŘEVĚNÝMI
PROFILY POKUD BUDE ZAJIŠTĚNA DOSTATEČNÁ STABILITA A ROVINOST OPLÁŠTĚNÍ
- MDF S NÁTĚREM
- OCELOVÉ PANELY Z PLECHU TL. 2MM - MŮŽE BÝT NAHRAZENO TENČÍM PLECHEM
NALEPENÉM NA MDF DESCE
- VIDITELNÉ HRANY PODKONSTRUKCE TAKÉ S NÁTĚREM
- SOKL - PLECH TL. 2MM
DVEŘE:
- JEDNOKŘÍDLÉ POSUVNÉ DVEŘE S ELEKTRICKÝM POHONEM S ODOLNOSTÍ DO
KOMERČNÍCH PROSTOR - NAPŘ. HÄFELE
- BEZÚDRŽBOVÝ MOTOR S PLYNULÝM CHODEM S INTEGROVANÝM
MIKROPROCESOROVÝM ŘÍZENÍM, DETEKCE PŘEKÁŽEK, VARIABILNĚ
NASTAVITELNÁ RYCHLOST, VARIABILNĚ NASTAVITELNÁ HNACÍ SÍLA
- DVEŘNÍ KŘÍDLO - LAMINOVANÁ DTD DO HMOTNOSTI 100kg
- OVLÁDÁNÍ SIGNÁLEM Z NFC ČIPU (VSTUP) NEBO PODSVĚTLENÝM TLAČÍTKEM
(VÝCHOD)
- ZAVÍRÁNÍ ČASOVAČEM
- !!!POHON VYBAVEN ZÁLOŽNÍ BATERIÍ, KTERÁ DVEŘE OTEVŘE V PŘÍPADĚ
VÝPADKU ELEKTŘINY!!!</t>
  </si>
  <si>
    <t>OPLÁŠTĚNÍ VSTUPU</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</si>
  <si>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t>
  </si>
  <si>
    <t>PŘEDSTĚNA S VITRÍNAMI</t>
  </si>
  <si>
    <t>KONSTRUKCE:
- OCELOVÁ PODKONSTRUKCE Z JEKLŮ - MŮŽE BÝT NAHRAZENA DŘEVĚNÝMI PROFILY POKUD BUDE ZAJIŠTĚNA
DOSTATEČNÁ STABILITA A ROVINOST OPLÁŠTĚNÍ
- MDF S NÁTĚREM
- OCELOVÉ PANELY Z PLECHU TL. 2MM - MŮŽE BÝT NAHRAZENO TENČÍM PLECHEM NALEPENÉM NA MDF DESCE
- VIDITELNÉ HRANY PODKONSTRUKCE TAKÉ S NÁTĚREM
- SOKL - PLECH TL. 2MM
- ČÁST PANELŮMUSÍ BÝT DEMONTOVATELNÁ K ZAJIŠTĚNÍ PŘÍSTUPU K EL. ZÁSUVKÁM
KRUHOVÉ VITRÍNY:
- MDF S NÁTĚREM
- DVÍŘKA - OCEL. PLECH TL. 2MM
- ZASKLENÍ - VSG 33.1, VIZ OBECNÝ POPIS NA</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</si>
  <si>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SOKL - PLECH TL. 2MM
- ČÁST PANELŮMUSÍ BÝT DEMONTOVATELNÉ K ZAJIŠTĚNÍ PŘÍSTUPU K EL.
ZÁSUVKÁM
KRUHOVÉ VITRÍNY:
- MDF S NÁTĚREM
- DVÍŘKA - OCEL. PLECH TL. 2MM
- ZASKLENÍ - VSG 33.1, VIZ OBECNÝ POPIS NA ÚVOD TABULEK
- ZASKLENÍ MUSÍ BÝT DEMONTOVATELNÉ
VITRÍNA:
- ZAVÍRÁNÍ - AL TYPOVÉ PROFILY, PRACHOTĚSNÉ
- MDF S NÁTĚREM
- DVÍŘKA - OCEL. PLECH TL. 2MM
- ZASKLENÍ - VSG 44.1, VIZ OBECNÝ POPIS NA ÚVOD TABULEK
- ZASKLENÍ MUSÍ BÝT DEMONTOVATELNÉ</t>
  </si>
  <si>
    <t>KONSTRUKCE:
- OCELOVÁ PODKONSTRUKCE Z JEKLŮ - MŮŽE BÝT NAHRAZENA
DŘEVĚNÝMI PROFILY POKUD BUDE ZAJIŠTĚNA DOSTATEČNÁ STABILITA A
ROVINOST OPLÁŠTĚNÍ
- MDF S NÁTĚREM
- VIDITELNÉ HRANY PODKONSTRUKCE TAKÉ S NÁTĚREM
- SOKL - PLECH TL. 2MM</t>
  </si>
  <si>
    <t>STĚNA S NIKOU</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</si>
  <si>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SOKL - PLECH TL. 2MM
- ČÁST PANELŮMUSÍ BÝT DEMONTOVATELNÁ K ZAJIŠTĚNÍ PŘÍSTUPU K EL.
ZÁSUVKÁM
VESTAVBA:
- MDF S NÁTĚREM</t>
  </si>
  <si>
    <t>STĚNA S NIKAMI</t>
  </si>
  <si>
    <t>PŘEDSTĚNA S VITRÍNOU</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</si>
  <si>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MDF S NÁTĚREM
- SOKL - PLECH TL. 2MM
- ČÁST PANELŮMUSÍ BÝT DEMONTOVATELNÁ K ZAJIŠTĚNÍ PŘÍSTUPU K EL. ZÁSUVKÁM
VITRÍNY:
- ZAVÍRÁNÍ - AL TYPOVÉ PROFILY - MINIMÁLNÍ ROZMĚR, PRACHOTĚSNÉ
- ZASKLÍVACÍ PROFILY S NÁTĚREM
- MDF S NÁTĚREM
- ZASKLENÍ - VSG 44.1, VIZ OBECNÝ POPIS NA ÚVOD TABULEK</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</si>
  <si>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MDF S NÁTĚREM
- SOKL - PLECH TL. 2MM
- ČÁST PANELŮMUSÍ BÝT DEMONTOVATELNÁ K ZAJIŠTĚNÍ PŘÍSTUPU K EL. ZÁSUVKÁM
VITRÍNY:
- ZAVÍRÁNÍ - AL TYPOVÉ PROFILY - MINIMÁLNÍ ROZMĚR, PRACHOTĚSNÉ
- ZASKLÍVACÍ PROFILY S NÁTĚREM
- MDF S NÁTĚREM
- ZASKLENÍ - VSG 44.1, VIZ OBECNÝ POPIS NA ÚVOD TABULEK
- ZASKLENÍ MUSÍ BÝT DEMONTOVATELNÉ</t>
  </si>
  <si>
    <t>PŘEDSTĚNA</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</si>
  <si>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SOKL - PLECH TL. 2MM</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</si>
  <si>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MDF S NÁTĚREM
- SOKL - PLECH TL. 2MM
- ČÁST PANELŮMUSÍ BÝT DEMONTOVATELNÁ K ZAJIŠTĚNÍ PŘÍSTUPU K EL. ZÁSUVKÁM
KONSTRUKCE PAVILONU:
- OCEL. TRUBKY
- STROP Z OCEL JEKLŮ OPLÁŠTĚNÝ NATÍRANOU MDF</t>
  </si>
  <si>
    <t>PAVILON</t>
  </si>
  <si>
    <t>PŘEDSTĚNA S INTERAKCÍ</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</si>
  <si>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SOKL - PLECH TL. 2MM</t>
  </si>
  <si>
    <t>VESTAVBA S PROJEKCÍ</t>
  </si>
  <si>
    <t>KONSTRUKCE:
- OCELOVÁ PODKONSTRUKCE Z JEKLŮ - MŮŽE BÝT NAHRAZENA DŘEVĚNÝMI PROFILY POKUD
BUDE ZAJIŠTĚNA DOSTATEČNÁ STABILITA A ROVINOST OPLÁŠTĚNÍ
- OCELOVÉ PANELY Z PLECHU TL. 2MM - MŮŽE BÝT NAHRAZENO TENČÍM PLECHEM NALEPENÉM
NA MDF DESCE
- OHÝBANÁ MDF S POLEPEM GRAFIKOU - PROJEKCE
- VIDITELNÉ HRANY PODKONSTRUKCE TAKÉ S NÁTĚREM
- SOKL - PLECH TL. 2MM</t>
  </si>
  <si>
    <t>VESTAVBA - CHEBSKÁ SVĚTNICE</t>
  </si>
  <si>
    <t>KONSTRUKCE:
- OCELOVÁ PODKONSTRUKCE Z JEKLŮ - MŮŽE BÝT NAHRAZENA DŘEVĚNÝMI PROFILY POKUD
BUDE ZAJIŠTĚNA DOSTATEČNÁ STABILITA A ROVINOST OPLÁŠTĚNÍ
- HOBLOVANÁ PRKNA S NÁTĚREM, 145x18mm
- VIDITELNÉ HRANY PODKONSTRUKCE TAKÉ S NÁTĚREM
- SOKL - PLECH TL. 2MMPROJEKČNÍ SKLO:
- ZASKLENÍ - VSG 44.1, VIZ OBECNÝ POPIS NA ÚVOD TABULEK
- PROJEKČNÍ FÓLIE SOUČÁST DODÁVKY AV MEDIÍ</t>
  </si>
  <si>
    <t>VESTAVBA - KOUPELNY</t>
  </si>
  <si>
    <t>KONSTRUKCE:
- OCELOVÁ PODKONSTRUKCE Z JEKLŮ - MŮŽE BÝT NAHRAZENA DŘEVĚNÝMI PROFILY POKUD
BUDE ZAJIŠTĚNA DOSTATEČNÁ STABILITA A ROVINOST OPLÁŠTĚNÍ
- HOBLOVANÁ PRKNA S NÁTĚREM, 145x18mm
- MDF - POLEP TAPETOU
- DTD S KERAMICKÝM OBKLADEM
- ZVÝŠENÁ PODLAHA - DTD S KERAMICKÝM OBKLADEM A HOBLOVANÁ PRKNA S NÁTĚREM
- VIDITELNÉ HRANY PODKONSTRUKCE TAKÉ S NÁTĚREM
- SOKL - PLECH TL. 2MM
OSVĚTLENÍ:
- STROPNÍ SMĚROVATELNÉ REFLEKTORY A LUSTRY
- VIZ PROJEKT OSVĚTLENÍ
PROJEKČNÍ SKLO:
- ZASKLENÍ - VSG 44.1, VIZ OBECNÝ POPIS NA ÚVOD TABULEK
- PROJEKČNÍ FÓLIE SOUČÁST DODÁVKY AV MEDIÍ</t>
  </si>
  <si>
    <t>VESTAVBA - KOUPELNA</t>
  </si>
  <si>
    <t>KONSTRUKCE:
- OCELOVÁ PODKONSTRUKCE Z JEKLŮ A Z PÁSOVINY- MŮŽE BÝT NAHRAZENA
DŘEVĚNÝMI PROFILY POKUD BUDE ZAJIŠTĚNA DOSTATEČNÁ STABILITA A
ROVINOST OPLÁŠTĚNÍ
- VIDITELNÉ HRANY PODKONSTRUKCE TAKÉ S NÁTĚREM
- STĚNY - DTD S KERAMICKÝM OBKLADEM
- ZVÝŠENÁ PODLAHA - DTD S KERAMICKÝM OBKLADEM
- STROP - MDF S NÁTĚREM
- ČÁST PANELŮMUSÍ BÝT DEMONTOVATELNÁ K ZAJIŠTĚNÍ PŘÍSTUPU K EL.
ZÁSUVKÁM
VITRÍNY:
- ZAVÍRÁNÍ - AL TYPOVÉ PROFILY - MINIMÁLNÍ ROZMĚR, PRACHOTĚSNÉ
- ZASKLÍVACÍ PROFILY S NÁTĚREM
- MDF S NÁTĚREM
- ZASKLENÍ - VSG 44.1, VIZ OBECNÝ POPIS NA ÚVOD TABULEK
- ZASKLENÍ MUSÍ BÝT DEMONTOVATELNÉ</t>
  </si>
  <si>
    <t>KONSTRUKCE:
- OCELOVÁ PODKONSTRUKCE Z JEKLŮ A Z PÁSOVINY- MŮŽE BÝT NAHRAZENA DŘEVĚNÝMI PROFILY POKUD BUDE ZAJIŠTĚNA DOSTATEČNÁ STABILITA A ROVINOST OPLÁŠTĚNÍ
- VIDITELNÉ HRANY PODKONSTRUKCE TAKÉ S NÁTĚREM
- STĚNY - DTD S KERAMICKÝM OBKLADEM
- MDF - POLEP TAPETOU
- ZVÝŠENÁ PODLAHA - DTD S KERAMICKÝM OBKLADEM
- STROP - MDF S NÁTĚREM
- ČÁST PANELŮMUSÍ BÝT DEMONTOVATELNÁ K ZAJIŠTĚNÍ PŘÍSTUPU K EL. ZÁSUVKÁM</t>
  </si>
  <si>
    <t>VESTAVBA - POKOJ ROH</t>
  </si>
  <si>
    <t>STĚNA S VITRÍNAMI</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</si>
  <si>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SOKL - PLECH TL. 2MM
- ČÁST PANELŮMUSÍ BÝT DEMONTOVATELNÉ K ZAJIŠTĚNÍ
PŘÍSTUPU K EL. ZÁSUVKÁM
VITRÍNA:
- ZAVÍRÁNÍ - AL TYPOVÉ PROFILY, PRACHOTĚSNÉ
- MDF S NÁTĚREM
- ZASKLENÍ - VSG 44.1, VIZ OBECNÝ POPIS NA ÚVOD TABULEK</t>
  </si>
  <si>
    <t>KONSTRUKCE:
- OCELOVÁ PODKONSTRUKCE Z JEKLŮ - MŮŽE BÝT NAHRAZENA
DŘEVĚNÝMI PROFILY POKUD BUDE ZAJIŠTĚNA DOSTATEČNÁ STABILITA A
ROVINOST OPLÁŠTĚNÍ
- MDF - POLEP TAPETOU
- OCELOVÉ PANELY Z PLECHU TL. 2MM - MŮŽE BÝT NAHRAZENO TENČÍM
PLECHEM NALEPENÉM NA MDF DESCE
- VIDITELNÉ HRANY PODKONSTRUKCE TAKÉ S NÁTĚREM
- SOKL - PLECH TL. 2MM</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</si>
  <si>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SOKL - PLECH TL. 2MM
- ČÁST PANELŮMUSÍ BÝT DEMONTOVATELNÉ K ZAJIŠTĚNÍ
PŘÍSTUPU K EL. ZÁSUVKÁM
VITRÍNA:
- ZAVÍRÁNÍ - AL TYPOVÉ PROFILY, PRACHOTĚSNÉ
- MDF S NÁTĚREM
- ZASKLENÍ - VSG 44.1, VIZ OBECNÝ POPIS NA ÚVOD
TABULEK</t>
  </si>
  <si>
    <t>PŘEDSTĚNA PRO GRAFIKU</t>
  </si>
  <si>
    <t>KONSTRUKCE:
- OCELOVÁ PODKONSTRUKCE Z JEKLŮ - MŮŽE BÝT NAHRAZENA DŘEVĚNÝMI
PROFILY POKUD BUDE ZAJIŠTĚNA DOSTATEČNÁ STABILITA A ROVINOST OPLÁŠTĚNÍ
- OCELOVÉ PANELY Z PLECHU TL. 2MM - MŮŽE BÝT NAHRAZENO TENČÍM PLECHEM
NALEPENÉM NA MDF DESCE
- VIDITELNÉ HRANY PODKONSTRUKCE TAKÉ S NÁTĚREM
- SOKL - PLECH TL. 2MM</t>
  </si>
  <si>
    <t>OPLÁŠTĚNÍ VÝCHODU</t>
  </si>
  <si>
    <t>LAVICE</t>
  </si>
  <si>
    <t>KONSTRUKCE:
- OCELOVÁ PODKONSTRUKCE PÁSOVINY
- OCELOVÉ PANELY Z PLECHU TL. 2MM - MŮŽE BÝT NAHRAZENO
TENČÍM PLECHEM NALEPENÉM NA MDF DESCE
- VIDITELNÉ HRANY PODKONSTRUKCE TAKÉ S NÁTĚRE
- SOKL - PLECH TL. 2MM</t>
  </si>
  <si>
    <t>PULT S VITRÍNAMI</t>
  </si>
  <si>
    <t>STŮL</t>
  </si>
  <si>
    <t>KONSTRUKCE:
- OCELOVÁ PODKONSTRUKCE Z JEKLŮ
- LAMINOVANÁ DTD</t>
  </si>
  <si>
    <t>STŮL S VITRÍNAMI</t>
  </si>
  <si>
    <t>KONSTRUKCE:
- OCELOVÁ PODKONSTRUKCE Z JEKLŮ
- OCELOVÉ PANELY Z PLECHU TL. 2MM - MŮŽE BÝT NAHRAZENO
TENČÍM PLECHEM NALEPENÉM NA MDF DESCE
- VIDITELNÉ HRANY PODKONSTRUKCE TAKÉ S NÁTĚREM
- SOKL - PLECH TL. 2MM
- VRCHNÍ DESKA  - UMĚLÝ KÁMEN
VITRÍNA:
- ZAVÍRÁNÍ - AL TYPOVÉ PROFILY, PRACHOTĚSNÉ
- MDF S NÁTĚREM
- VNEJŠÍ OPLECHOVÁNÍ</t>
  </si>
  <si>
    <t>KONSTRUKCE:
- OCELOVÁ PODKONSTRUKCE Z JEKLŮ
- OCELOVÉ PANELY Z PLECHU TL. 2MM - MŮŽE BÝT NAHRAZENO
TENČÍM PLECHEM NALEPENÉM NA MDF DESCE
- VIDITELNÉ HRANY PODKONSTRUKCE TAKÉ S NÁTĚREM
- SOKL - PLECH TL. 2MM
- VRCHNÍ DESKA  - UMĚLÝ KÁMEN
VITRÍNA:
- ZAVÍRÁNÍ - AL TYPOVÉ PROFILY, PRACHOTĚSNÉ
- MDF S NÁTĚREM
- VNEJŠÍ OPLECHOVÁNÍ
- ZASKLENÍ - VSG 44.1, VIZ OBECNÝ POPIS NA ÚVOD TABULEK
MATERIÁL ZÁSUVEK:
- DTD S LAMINÁTEM Z VIDITELNÝCH STRAN - MUŽE BÝT
CELOPLECHOVÉ ŘEŠENÍ
- OCELOVÝ PANEL</t>
  </si>
  <si>
    <t>SOKL PRO MODEL</t>
  </si>
  <si>
    <t>KONSTRUKCE:
- OCELOVÁ PODKONSTRUKCE Z JEKLŮ
- OCELOVÉ PANELY Z PLECHU TL. 2MM - MŮŽE BÝT NAHRAZENO
TENČÍM PLECHEM NALEPENÉM NA MDF DESCE
- VIDITELNÉ HRANY PODKONSTRUKCE TAKÉ S NÁTĚREM
- SOKL - PLECH TL. 2MM
- VRCHNÍ DESKA  - UMĚLÝ KÁMEN</t>
  </si>
  <si>
    <t>KONSTRUKCE:
- OCELOVÁ PODKONSTRUKCE Z JEKLŮ
- OCELOVÉ PANELY Z PLECHU TL. 2MM - MŮŽE BÝT NAHRAZENO
TENČÍM PLECHEM NALEPENÉM NA MDF DESCE
- VIDITELNÉ HRANY PODKONSTRUKCE TAKÉ S NÁTĚREM
- SOKL - PLECH TL. 2MM
MATERIÁL ZÁSUVEK:
- DTD S LAMINÁTEM Z VIDITELNÝCH STRAN - MUŽE BÝT
CELOPLECHOVÉ ŘEŠENÍ
- OCELOVÝ PANEL</t>
  </si>
  <si>
    <t>SOKL SE ZÁSUVKAMI</t>
  </si>
  <si>
    <t>SOKL S OVLÁDÁNÍM</t>
  </si>
  <si>
    <t>8.C</t>
  </si>
  <si>
    <t>KONSTRUKCE:
- OCELOVÁ PODKONSTRUKCE Z JEKLŮ
- OCELOVÉ PANELY Z PLECHU TL. 2MM - MŮŽE BÝT NAHRAZENO
TENČÍM PLECHEM NALEPENÉM NA MDF DESCE
- VIDITELNÉ HRANY PODKONSTRUKCE TAKÉ S NÁTĚREM
- SOKL - PLECH TL. 2MM</t>
  </si>
  <si>
    <t>STŮL S VITRÍNOU</t>
  </si>
  <si>
    <t>KONSTRUKCE:
DTD S OŘECHOVOU DÝHOU
VITRÍNA:
- ZAVÍRÁNÍ - AL TYPOVÉ PROFILY, PRACHOTĚSNÉ
- MDF S NÁTĚREM
- VNEJŠÍ OPLECHOVÁNÍ</t>
  </si>
  <si>
    <t>KOBEREC</t>
  </si>
  <si>
    <t>BALETIZOL</t>
  </si>
  <si>
    <t>Rámeček na display 24" - ocel svařenec</t>
  </si>
  <si>
    <t>BALDACHÝN</t>
  </si>
  <si>
    <t xml:space="preserve">EPS PROFIL S NÁTĚREM ZAVĚŠENÝ POD STROPEM
</t>
  </si>
  <si>
    <t>TRN S DRÁTY, SE ZÁVITEM K UCHYCENÍ DO STĚNY</t>
  </si>
  <si>
    <t>ÚCHYT LAHVE 
- TRN S DRÁTY, SE ZÁVITEM K UCHYCENÍ DO STĚNY
- TRN S PODLOŽKOU, SE ZÁVITEM K UCHYCENÍ DO STĚNY</t>
  </si>
  <si>
    <t>TRN S DRÁTY, SE ZÁVITEM K UCHYCENÍ DO SOKLU</t>
  </si>
  <si>
    <t>LUPA</t>
  </si>
  <si>
    <t>RÁMEČEK NA DISPLAY</t>
  </si>
  <si>
    <t>ADJUSTACE EXPONÁTU</t>
  </si>
  <si>
    <t>DRŽÁK MEOSKOPU</t>
  </si>
  <si>
    <t>DRŽÁK ANAGLYFU</t>
  </si>
  <si>
    <t>FRÉZOVANÁ MDF</t>
  </si>
  <si>
    <t xml:space="preserve">NOSIČ NFC </t>
  </si>
  <si>
    <t>BLONDELOVÝ RÁM - RŮZNÉ ROZMĚRY DLE VELIKOSTI DISPLAYE</t>
  </si>
  <si>
    <t>SOKLÍK - NATÍRANÁ MDF</t>
  </si>
  <si>
    <t>SOKLÍK KULATÝ - NATÍRANÁ MDF</t>
  </si>
  <si>
    <t>GRAFICKÁ PŘÍPRAVA POLEPU STĚN - KOMBINACE TEXTU A GRAFIKY, ZAPLNĚNÍ DO 50% PLOCHY
- ROZPIS VIZ SAMOSTATNÁ TABULKA</t>
  </si>
  <si>
    <t>GRAFICKÁ PŘÍPRAVA ZADNÍCH STĚN VITRÍN - KOMBINACE TEXTU A GRAFIKY, ZAPLNĚNÍ DO 50% PLOCHY
- ROZPIS VIZ SAMOSTATNÁ TABULKA</t>
  </si>
  <si>
    <t>GRAFICKÁ PODSVĚTLENÝCH GRAFIK
- ROZPIS VIZ SAMOSTATNÁ TABULKA</t>
  </si>
  <si>
    <t>GRAFICKÁ PŘÍPRAVA MAPY MARIÁNSKÝCH LÁZNÍ, VČETNĚ SCANU ORIGINALU O ROMĚRECH 6x1,5m</t>
  </si>
  <si>
    <t>Potisk podsvícených grafik</t>
  </si>
  <si>
    <t>TISK A POLEP MAPY 6,5x1,5m</t>
  </si>
  <si>
    <t>Tisk a polep stěn</t>
  </si>
  <si>
    <t>Tisk a polep stěn ve vitrínách</t>
  </si>
  <si>
    <t>Potisk popisek k exponátům
Základní popiska exponátu 140x50mm 
Včetně vlastních nosičů s nátěrem dle Barevnice.</t>
  </si>
  <si>
    <t>Potisk rozšířených popisek k exponátům
Základní popiska exponátu 200x250mm 
Včetně vlastních nosičů s nátěrem dle Barevnice.</t>
  </si>
  <si>
    <t xml:space="preserve">Překlad textů textů
</t>
  </si>
  <si>
    <t>MODEL KMENE S BUBLAJÍCÍ VODOU
- UMÍSTĚNÍ V EXPOZICI
- PŘIPOJENÍ NA ELEKTRO</t>
  </si>
  <si>
    <t>MARIIN PRAMEN
- UMÍSTĚNÍ V EXPOZICI
- POLEP PROJEKČNÍ FÓLIÍ</t>
  </si>
  <si>
    <t>MODEL VÝVOJE PRAMENŮ
- UMÍSTĚNÍ V EXPOZICI</t>
  </si>
  <si>
    <t>MODEL SOLIVÁRNY
- UMÍSTĚNÍ V EXPOZICI</t>
  </si>
  <si>
    <t>KARUSEL - PEČETĚ</t>
  </si>
  <si>
    <t>KARUSEL - ETIKETY</t>
  </si>
  <si>
    <t>I</t>
  </si>
  <si>
    <t>6.A</t>
  </si>
  <si>
    <t>MODEL</t>
  </si>
  <si>
    <t>INTERAKCE</t>
  </si>
  <si>
    <t>PODSVĚTLENÁ 3D MAPA</t>
  </si>
  <si>
    <t>6.B</t>
  </si>
  <si>
    <t>6.C</t>
  </si>
  <si>
    <t>6.D</t>
  </si>
  <si>
    <t>6.E</t>
  </si>
  <si>
    <t>7.A</t>
  </si>
  <si>
    <t>7.B</t>
  </si>
  <si>
    <t>7.C</t>
  </si>
  <si>
    <t>INTERAKTIVNÍ SVĚTELNÝ OBJEKT - POHÁREK</t>
  </si>
  <si>
    <t>INTERAKTIVNÍ BUBILNY - NASYCENOST</t>
  </si>
  <si>
    <t>INTERAKTIVNÍ TORZO - INDIKACE</t>
  </si>
  <si>
    <t>INTERAKTIVNÍ ŘEZ KRAJINOU</t>
  </si>
  <si>
    <t>PŘEDSTĚNA PRO PROJEKCI</t>
  </si>
  <si>
    <t>Mariánské lázně - rozpis prvků</t>
  </si>
  <si>
    <t>název</t>
  </si>
  <si>
    <t>stručný popips</t>
  </si>
  <si>
    <t>Cena Prodej ks</t>
  </si>
  <si>
    <t>Cena prodej  bez DPH celkem</t>
  </si>
  <si>
    <t>Výrobce a modelové označení (doplní dodavatel)</t>
  </si>
  <si>
    <t>Místnost 2.01</t>
  </si>
  <si>
    <t>Digitální displej</t>
  </si>
  <si>
    <t xml:space="preserve">Ultra Slim display s úhlopříčkou 43 palců. Panel je určený pro provoz 24/7 s možností montáže na šířku i na výšku.
Minimální parametry: rozlišení 4K (3840x2160 bodů), svítivost displeje 500 cd, kontrast 1 200:1, doba odezvy 10ms, sledovací úhel 178 stupňů pro V i H, haze 25 %. Min. konektivita: 1x HDMI,1x DisplayPort, 1x USB, 1x RJ45, Wi-Fi, BT. </t>
  </si>
  <si>
    <t>Samsung QM43C</t>
  </si>
  <si>
    <t>https://www.samsung.com/cz/business/smart-signage/uhd-4k-signage/crystal-uhd-signage-qmc-lh43qmcepgcxen/</t>
  </si>
  <si>
    <t>Držák displeje</t>
  </si>
  <si>
    <t>Držák 43" displeje typu pop-out pro umístění displeje ve vertikální pozici. Držák má možnost milimetrových rektifikací pozice a náklanu tak, aby bylo možné displej přesně umístit do výřezu v paneláži.</t>
  </si>
  <si>
    <t xml:space="preserve">Vogels PFW 6875 </t>
  </si>
  <si>
    <t>https://www.vogels.com/en/p/pfw-6875-display-video-wall-pop-out-wall-mount-portrait</t>
  </si>
  <si>
    <t>Multimediální přehrávač určený pro provoz min. 16/7 - bezvětrákové provedení, úložiště bez pohyblivých částí o velikosti min. 64GB, podpora H.264, H.265 kodeků, výstup 1xHDMI 1.4 nebo vyšší s výstupním rozlišením minimálně 3840x2160px při 50 nebo 60 Hz. Možnost řízení a nahrávání obsahů přes LAN nebo Wi-Fi.</t>
  </si>
  <si>
    <t>BrightSign LS445</t>
  </si>
  <si>
    <t>https://www.brightsign.biz/brightsign-players/series-5/ls5/</t>
  </si>
  <si>
    <t>RFID čtečka</t>
  </si>
  <si>
    <t>Čtečka RFID tagů kombatibilní s dodávanými tagy s externí tenkou RFID anténou umožňující vyvedení na paneláž a instalaci pod plastický symbol. Snímací plocha čtečky min. 5 x 5 cm. Detekční vzdálenost min. 20 mm. Čtečka umožňuje zasílání informací přes TCP/IP o přiloženém tagu do řídícího systému v minimálním rozsahu ID tagu a ID čtečky.</t>
  </si>
  <si>
    <t>Nexmosphere XR</t>
  </si>
  <si>
    <t>https://www.nexmosphere.com/products/xrc05</t>
  </si>
  <si>
    <t>Reproduktorová soustava</t>
  </si>
  <si>
    <t>Aktivní instalační reprosoustava pod/nad zobrazovač min. parametry: 4x 2" + 2x 0,5", stereo, 2x 15W, 82 dB, 60Hz - 16 kHz, nesymetrický stereo vstup, IR dálkové ovládání, Auto standby, vč. držáku.</t>
  </si>
  <si>
    <t>Audac IMEO2</t>
  </si>
  <si>
    <t>https://audac.eu/eu/products/d/imeo2---professional-3-way-soundbar</t>
  </si>
  <si>
    <t>Síťový switch</t>
  </si>
  <si>
    <t>Síťový switch s min. 5 porty 10/100/1000Mbit, s pasivním chlazením, detekce datových smyček, s napájecím zdrojem</t>
  </si>
  <si>
    <t>Zyxel GS1200-5</t>
  </si>
  <si>
    <t>https://www.zyxel.com/cz/cs/products/switch/5-port-8-port-web-managed-gigabit-switch-gs1200-series</t>
  </si>
  <si>
    <t>Materiál k propojení, připojení, instalace a zprovoznění všech komponent.</t>
  </si>
  <si>
    <t>AV Obsahy</t>
  </si>
  <si>
    <t>Zpracování AV obsahů dle zadání. V ceně jsou zahrnuty 3 kola korektur.</t>
  </si>
  <si>
    <t>AV.26</t>
  </si>
  <si>
    <t>Digitální displej s integrovaným PC</t>
  </si>
  <si>
    <t>Dotykový LCD displej úhlopříčky 23"-24", rozlišení min. 1920x1080, min. 10 současných dotyků. Technologie dotyku PCAP. Jas min. 250 cd/m2. Včetně integrovaného PC s operačním systémem Windows 10 s procesorem i5 12. generace nebo výkonově srovnatelným nebo lepším, minimálně 8 GB RAM a kapacitou úložiště min. 128 GB.</t>
  </si>
  <si>
    <t>Elo 23.8-inch I-Series 3 with Intel E608847</t>
  </si>
  <si>
    <t>https://www.elotouch.com/touchscreen-computers-24-inch-i-series-3-intel.html</t>
  </si>
  <si>
    <t>Tiskárna</t>
  </si>
  <si>
    <t>Inkoustová tiskárna barevných štítků podporující tisk ze skládaného papíru. Tiskárna podporuje tisk v rozlišení až 1200×1200 dpi.</t>
  </si>
  <si>
    <t>Epson CW-C4000e</t>
  </si>
  <si>
    <t>https://www.epson.cz/cs_CZ/produkty/barevn%c3%a9-tisk%c3%a1rny-etiket/cw-c4000e-%28mk%29/p/35379</t>
  </si>
  <si>
    <t>Předtištěný skládaný papír</t>
  </si>
  <si>
    <t>Skládaný papír do tiskáren včetně potisku.</t>
  </si>
  <si>
    <t>Sada spotřebního materiálu pro tiskárnu</t>
  </si>
  <si>
    <t>Sada náhradních barevných inkoustů pro zvolenou tiskárnu. Sada obsahuje všechny typy spotřebního materiálu, které tiskárna vyžaduje (barevné cartridge, odpadní nádoby apod.)</t>
  </si>
  <si>
    <t>Relé</t>
  </si>
  <si>
    <t>Malé PDU (Power Distribution Unit) s min. 1 výstupem 230V/16A. Možnost řízení po LAN a otevřené API pro integraci do řídícího systému.</t>
  </si>
  <si>
    <t>NETIO PowerCable 2PZ</t>
  </si>
  <si>
    <t>https://www.netio-products.com/cs/zarizeni/powercable-2pz</t>
  </si>
  <si>
    <t>AV.27</t>
  </si>
  <si>
    <t>Minimálně jednočipový DLP, světelný výstup min. 6000 ANSI lm, min WUXGA (1920x1200 px) rozlišení, uniformita obrazu střed-kraj minimálně 90 %, Předpokládaná životnost světelného zdroje je min. 20 000 hod bez poklesu pod 50 % původní světelnosti při plném výkonu, hlučnost max 40 dB. Vstup minimálně 1 x HDBaseT. Možnost řízení pomocí LAN. Včetně software a licencí pro nastavení spojeného obrazu (blend, warp, black level)</t>
  </si>
  <si>
    <t>Panasonic PT-RZ6</t>
  </si>
  <si>
    <t>https://eu.connect.panasonic.com/sk/cs/projektory/pt-rz6l</t>
  </si>
  <si>
    <t>Objektiv</t>
  </si>
  <si>
    <t>Kompatibilní objektv s dodávaným projektorem, požadovaný ostrý obraz na projekční ploše při daných geomerikých poměrech. Projekční poměr (throw ratio): 0,38:1 (pro WUXGA).</t>
  </si>
  <si>
    <t xml:space="preserve">Panasonic ET-DLE035 </t>
  </si>
  <si>
    <t>https://docs.connect.panasonic.com/projector/products/dle035/</t>
  </si>
  <si>
    <t>držák projektoru</t>
  </si>
  <si>
    <t>Zakázkově vyrobený stropní držák projektoru umožňující umístění projektoru co nejblíže stropu a umožňující přesné doladění pozice projektoru.</t>
  </si>
  <si>
    <t>Custom držák</t>
  </si>
  <si>
    <t>Multimediální přehrávač určený pro provoz min. 16/7 v bezvětrákovém provedení, úložiště bez pohyblivých částí o velikosti min. 64GB, které je dostatečně kvalitní pro přehrávání 2 x 4K streamů, například M.2 NVMe SSD, podpora H.264, H.265 kodeků, výstup 2 x HDMI 2.0a nebo vyšší s výstupním rozlišením na každém výstupu minimálně 2K (3840 x 2160px) při 50Hz nebo 60 Hz. Podpora videa v 8K při 50Hz nebo 60 Hz. Konektivita: 3.5mm audio výstup, min. 2x HDMI 2.0a, USB, PoE+Gigbit Ethernet. Možnost řízení pomocí LAN. Možnost přesné (max. 2 framy) synchronizace obrazu.</t>
  </si>
  <si>
    <t>BrightSign XT2145</t>
  </si>
  <si>
    <t>https://www.brightsign.biz/brightsign-players/series-5/xt5/</t>
  </si>
  <si>
    <t>Převodník HDBaseT</t>
  </si>
  <si>
    <t>Převodník HDMI na HDBaseT (vysílač) pro přenos HDMI až na 100m kabelem STP CAT6a. Přenáší video signály až v rozlišení 4K/UHD/60 Hz s převzorkováním barev min. 4:2:0, podpora EDID komunikace a HDCP.</t>
  </si>
  <si>
    <t>Kramer TP-580Txr</t>
  </si>
  <si>
    <t>https://www1.kramerav.com/eu/product/tp-580txr</t>
  </si>
  <si>
    <t xml:space="preserve">Pasivní celopásmové reprosoustava min. 4", výkon min. 10W / 8 Ω, citlivost min. 90 dB, frekvenční rozsah min. 87Hz - 15kHz, pro instalaci do stropního podhledu. Krycí mřížka v bezrámečkovém provedení. </t>
  </si>
  <si>
    <t>Optimal Audio Up4S</t>
  </si>
  <si>
    <t>https://optimal-audio.co.uk/products/loudspeakers/up/up-4s/</t>
  </si>
  <si>
    <t>Subwoofer</t>
  </si>
  <si>
    <t>Pasivní basový reproduktor min. 6". Výkon min. 200W /  8 Ω, citlivost min. 85 dB, frekvenční rozsah min. 60-150Hz, rozměry max. 250 x 350 x 400 mm. Možnost zavěšení na stěnu nebo ze stropu.</t>
  </si>
  <si>
    <t>Optimal Audio Sub6</t>
  </si>
  <si>
    <t>https://optimal-audio.co.uk/products/loudspeakers/sub/sub-6/</t>
  </si>
  <si>
    <t>Dvoukanálový instalační zesilovač s výkonem minimálně 120W při 8Ω na kanál s technologií umožňující sdílení výkonu mezi kanály, frekvenční odezva minimálně v rozsahu 20 - 20.000 Hz. Zesilovač je vybaven nastavením výstupní hlasitosti pro každý kanál samostatně a se zabudovaným digitálním sigálovým procesorem a možností nastavení ekvalizéru a DSP pro dodávané reproduktory. Instalace do 19" racku.</t>
  </si>
  <si>
    <t>Instalační zesilovač</t>
  </si>
  <si>
    <t>Sensor spuštění</t>
  </si>
  <si>
    <t>Sensor umožňující detekci vstupu osob do prostoru. Bude umístěn v průchodu z místnosti 2.03A do místnosti 2.01. Sepnutím sensoru dojde ke spuštění zvuku v projekci.</t>
  </si>
  <si>
    <t>Nexmosphere XY-320 motion sensor</t>
  </si>
  <si>
    <t>https://www.nexmosphere.com/products/xy320</t>
  </si>
  <si>
    <t>animace</t>
  </si>
  <si>
    <t>Místnost 2.03A</t>
  </si>
  <si>
    <t>AV.02A</t>
  </si>
  <si>
    <t xml:space="preserve">Profesionální dotykový LCD displej s povrchovou úpravou zabraňující odleskům. Určený pro provoz 24/7. Úhlopříčka 31"-32", rozlišení 1920x1080, min. 10 současných dotyků, technologie dotyku PCAP. Jas min. 350 cd/m2, vstup HDMI, USB. Určený pro zabudování. </t>
  </si>
  <si>
    <t>Elo 3263L  (Antiglare)</t>
  </si>
  <si>
    <t>https://www.elotouch.com/open-frame-touchscreens-3263l.html</t>
  </si>
  <si>
    <t>Držák 32" displeje typu pop-out pro umístění displeje ve vertikální pozici. Držák má možnost milimetrových rektifikací pozice a náklanu tak, aby bylo možné displej přesně umístit do výřezu v paneláži.</t>
  </si>
  <si>
    <t>B-Tech BT8309</t>
  </si>
  <si>
    <t>https://www.btechavmounts.com/file/bt8309-specification-sheet-us-pdf</t>
  </si>
  <si>
    <t>Multimediální přehrávač určený pro provoz min. 16/7 - bezvětrákové provedení, úložiště bez pohyblivých částí o velikosti min. 64GB, podpora H.264, H.265 kodeků, výstup 1xHDMI 1.4 nebo vyšší s výstupním rozlišením minimálně 1920x1080 při 50 nebo 60 Hz. Možnost řízení a nahrávání obsahů přes LAN nebo Wi-Fi.</t>
  </si>
  <si>
    <t>BrightSign LS425</t>
  </si>
  <si>
    <t>AV.02B</t>
  </si>
  <si>
    <t>Přehrávač pro přehrávání multimediální kioskové aplikace ovládané min. 1 dotykem, podporující přehrávání H.264, H.265 kodeků. Umožňující přepínání obsahů pomocí síťových příkazů. Výstup 1xHDMI 1.4 nebo vyšší s výstupním rozlišením minimálně 1920x1080 při 50 nebo 60 Hz, 1x USB. Možnost řízení a nahrávání obsahů přes LAN</t>
  </si>
  <si>
    <t>BrightSign XD1035 / PC</t>
  </si>
  <si>
    <t>https://www.brightsign.biz/brightsign-players/series-5/xd5/</t>
  </si>
  <si>
    <t>Síťový switch s min. 4 porty 10/100/1000Mbit, s pasivním chlazením, detekce datových smyček, s napájecím zdrojem</t>
  </si>
  <si>
    <t>Profesionální instalační laserový projektor s rozlišením min. WUXGA (1920 x 1200), jas min. 5000 ANSI lm, zoom objektiv s rozsahem min. 0.85-1:1, Předpokládaná životnost světelného zdroje je min. 20 000 hod bez poklesu pod 50 % původní světelnosti při plném výkonu. Vstup minimálně 1 x HDBaseT. Možnost řízení pomocí LAN.</t>
  </si>
  <si>
    <t xml:space="preserve">Panasonic PT-VMZ6ST               </t>
  </si>
  <si>
    <t>https://eu.connect.panasonic.com/gb/en/projectors/pt-vmz6st</t>
  </si>
  <si>
    <t>Stropní držák na projektor, možnost nastavení ve všech osách. Ultrapřesná rektifikace pomocí stavitelných šroubů, umožňující jemné doladění finální polohy projektoru. Úhel náklonu v obou osách min. 20° Nostnostnost držáku min. 15 kg. Včetně veškerého příslušenství potřebného pro uchycení projektoru. Barva odpovídá barvě projektoru.</t>
  </si>
  <si>
    <t>Arakno Plate</t>
  </si>
  <si>
    <t>Dotykový LCD displej úhlopříčky 15"-16", rozlišení min. 1920x1080, min. 10 současných dotyků. Technologie dotyku PCAP. Jas min. 250 cd/m2. Včetně integrovaného PC s operačním systémem Windows 10 s procesorem i5 9. generace nebo výkonově srovnatelným nebo lepším, minimálně 8 GB RAM a kapacitou úložiště min. 128 GB.</t>
  </si>
  <si>
    <t>Elo ESY15i5-2UWB-0-MT-ZB-8G-2S-W1-64-BK-NS</t>
  </si>
  <si>
    <t>https://www.elotouch.com/touchscreen-computers-waio2-15.html</t>
  </si>
  <si>
    <t>AV.05</t>
  </si>
  <si>
    <t>Projektor s ultra-short projekční čočkou, svítvost min. 5000 ANSI lm, rozlišení min. 1920 x 1200 px (WUXGA), světelná a barevná uniformita min 85 % (střed-roh), technologie promítání LCD/DLP, předpokládaná životnost světelného zdroje je min. 20 000 hod bez poklesu pod 50 % původní světelnosti při plném výkonu, hlučnost max 36 dB při plném výkonu, váha max 12 kg, projekční poměr 0.25:1 (+/- 0.05), vstupy 1 x HDbaseT, ovládání po LAN.</t>
  </si>
  <si>
    <t>Panasonic CMZ50</t>
  </si>
  <si>
    <t>https://docs.connect.panasonic.com/projector/products/cmz50/</t>
  </si>
  <si>
    <t>Displej dotykový</t>
  </si>
  <si>
    <t>Držák na projektor pro instalaci do mobiliáře. Ultrapřesná rektifikace pomocí stavitelných šroubů, umožňující jemné doladění finální polohy projektoru. Včetně veškerého příslušenství potřebného pro uchycení projektoru.</t>
  </si>
  <si>
    <t>Custom</t>
  </si>
  <si>
    <t>projekční fólie</t>
  </si>
  <si>
    <t>Transparentní folie pro přední holografickou projekci, pozorovací úhel min. 120°. Cena je včetně nalepení a vzorkování.</t>
  </si>
  <si>
    <t>projekční folie</t>
  </si>
  <si>
    <t>Multimediální přehrávač určený pro provoz min. 16/7 - bezvětrákové provedení, úložiště bez pohyblivých částí o velikosti min. 64GB, podpora H.264, H.265 kodeků, výstup 1xHDMI 1.4 nebo vyšší s výstupním rozlišením minimálně 1920x1200px při 50 nebo 60 Hz. Možnost řízení a nahrávání obsahů přes LAN nebo Wi-Fi.</t>
  </si>
  <si>
    <t>AV.07</t>
  </si>
  <si>
    <t>LCD displej úhlopříčky 19" s poměrem stran 5:4 nebo 4:3 určený k zabudování ve vodorovné poloze. Rozlišení min. 1280 x 1024, jas min. 450 cd/m2. Pozorovací úhel minimálně 170° v obou osách. Doba odezvy min 10ms. Frame pro vestavění do paneláže a je určený pro provoz 24/7.</t>
  </si>
  <si>
    <t>Beetronics 19VG7M</t>
  </si>
  <si>
    <t>https://www.beetronics.eu/19-inch-monitor-5-4</t>
  </si>
  <si>
    <t>Antivandal talačítko</t>
  </si>
  <si>
    <t>Tlačítko s podsvětlením pro zabudování v provedení antivandal. Včetně potřebného hardwaru pro připojení k přehrávači umožňující ovládání podsvícení tlačítka.</t>
  </si>
  <si>
    <t>Multimediální přehrávač určený pro provoz min. 16/7 - bezvětrákové provedení, úložiště bez pohyblivých částí o velikosti min. 64GB, podpora H.264, H.265 kodeků, výstup 1xHDMI 1.4 nebo vyšší s výstupním rozlišením minimálně 1920x1080 při 50 nebo 60 Hz. Vstup min. 5x GPIO. Možnost řízení a nahrávání obsahů přes LAN nebo Wi-Fi.</t>
  </si>
  <si>
    <t>AV.09</t>
  </si>
  <si>
    <t>Malé PDU (Power Distribution Unit) s min. 2 výstupy 230V/16A. Možnost řízení po LAN a otevřené API pro integraci do řídícího systému.</t>
  </si>
  <si>
    <t>Audio přehrávač, podpora formátu WAV, AAC, TS, MP2, MP3, MP4, MOV, MP2TS. Konektivita: 3.5mm audio výstup, GPIO (12-pin), USB, Ethernet. Možnost řízení a nahrávání obsahů přes LAN. Uložiště dat na microSD kartě.</t>
  </si>
  <si>
    <t>BrightSign AU335</t>
  </si>
  <si>
    <t>https://www.brightsign.biz/brightsign-players/series-5/au5/</t>
  </si>
  <si>
    <t>Multimediální zvukový  přehrávač určený pro provoz min. 16/7, úložiště bez pohyblivých částí o velikosti min. 16GB. Výstup analogové audio, možnost řízení a nahrávání obsahů přes LAN.</t>
  </si>
  <si>
    <t>audio, bublinky</t>
  </si>
  <si>
    <t>Panasonic VMZ6ST</t>
  </si>
  <si>
    <t>Výkonný media server umožňující přehrávání, warp, blend a nastavení úrovně černé více kanálové projekce pro vytvoření spojité projekce. Minimální výstupní rozlišení 3x 1920x1200px. Fyzické výstupy min. 3x display port, podpora EDID managementu. Instalace do racku. Server umožňuje přepínání přehrávaného obsahu pomocí síťových příkazů.</t>
  </si>
  <si>
    <t>Pixera Zero</t>
  </si>
  <si>
    <t>https://pixera.one/en/hardware/media-servers-1/pixera-zero/</t>
  </si>
  <si>
    <t>Optimal Audio SmartAmp 20</t>
  </si>
  <si>
    <t>Místnost 2.03B</t>
  </si>
  <si>
    <t>AV.14</t>
  </si>
  <si>
    <t>Antivandal sluchátko</t>
  </si>
  <si>
    <t>Antivandal sluchátko na kabelu s magnetickým úchytem, Metalický povrch. Přívodní kabel chráněný proti poškození - délka min. 1,2 m.  Vhodné pro svislou montáž i vodorovné použití, sluchátko lze vyjmout ve všech směrech. Se spínačem zvednutí sluchátek. Součástí sluchátka je kolébkový přepínač umožňující volbu jednoho ze dvou jazyků. Včetně gravírování zkratek jazyků. Sluchátko je vybaveno indukční smyčkou návštěvníky se sluchovým postižením, včetně potřebného zesilovače. Barva černá.</t>
  </si>
  <si>
    <t>Molitor VIA - indukční smyčka + přepínač jazyků + gravírování</t>
  </si>
  <si>
    <t>https://molitor-produkte.de/en/product/via-induction-handset/</t>
  </si>
  <si>
    <t>AV.15</t>
  </si>
  <si>
    <t>Panasonic PT-CMZ50</t>
  </si>
  <si>
    <t>Nástěnný držák na projektor pro instalaci ve vertikální poloze. Ultrapřesná rektifikace pomocí stavitelných šroubů, umožňující jemné doladění finální polohy projektoru. Včetně veškerého příslušenství potřebného pro uchycení projektoru.</t>
  </si>
  <si>
    <t>Euromet Arakno</t>
  </si>
  <si>
    <t>projekční fólie na skle</t>
  </si>
  <si>
    <t>Transparentní folie pro zadní holografickou projekci, pozorovací úhel min. 120°. Cena je včetně nalepení a vzorkování.</t>
  </si>
  <si>
    <t>Multimediální přehrávač určený pro provoz min. 16/7 v bezvětrákovém provedení, úložiště bez pohyblivých částí o velikosti min. 64GB, napájení přes PoE, podpora H.264, H.265 kodeků, výstup 1 x HDMI 1.4 nebo vyšší s výstupním rozlišením minimálně 4K (3840 x 2160px) při 50, nebo 60 Hz. Možnost řízení a nahrávání obsahů přes LAN nebo Wi-Fi.</t>
  </si>
  <si>
    <t>BrightSign XD235</t>
  </si>
  <si>
    <t>společně s AV16</t>
  </si>
  <si>
    <t>Držák 15" displeje typu pop-out pro umístění displeje ve vertikální pozici. Držák má možnost milimetrových rektifikací pozice a náklanu tak, aby bylo možné displej přesně umístit do výřezu v paneláži.</t>
  </si>
  <si>
    <t xml:space="preserve">Ultra Slim display s úhlopříčkou 55 palců. Panel je určený pro provoz 24/7 s možností montáže na šířku i na výšku.
Minimální parametry: rozlišení 4K (3840x2160 bodů), svítivost displeje 500 cd, kontrast 4000:1, doba odezvy 10ms, sledovací úhel 178 stupňů pro V i H, haze 25 %. Min. konektivita: 1x HDMI, 1x DisplayPort, 1x USB, 1x RJ45, Wi-Fi, BT. </t>
  </si>
  <si>
    <t>Samsung QM55C</t>
  </si>
  <si>
    <t>https://www.samsung.com/us/business/displays/4k-uhd/qm-series/qmc-series-55-lh55qmcebgcxgo/</t>
  </si>
  <si>
    <t xml:space="preserve">Ultra Slim display s úhlopříčkou 43 palců. Panel je určený pro provoz 24/7 s možností montáže na šířku i na výšku.
Minimální parametry: rozlišení 4K (3840x2160 bodů), svítivost displeje 500 cd, kontrast 1 200:1, doba odezvy 10ms, sledovací úhel 178 stupňů pro V i H, haze 25 %. Min. konektivita: 1x HDMI, 1x DisplayPort, 1x USB, 1x RJ45, Wi-Fi, BT. </t>
  </si>
  <si>
    <t>https://www.samsung.com/us/business/displays/4k-uhd/qm-series/qmc-series-43-lh43qmcebgcxgo/</t>
  </si>
  <si>
    <t xml:space="preserve">Ultra Slim display s úhlopříčkou 32 palců. Panel je určený pro provoz 24/7 s možností montáže na šířku i na výšku.
Minimální parametry: rozlišení FHD (1 920 × 1 080 bodů), svítivost displeje 400 cd, kontrast 1 200:1, doba odezvy 10ms, sledovací úhel 178 stupňů pro V i H. Min. konektivita: 1x HDMI, 1x USB, 1x RJ45, Wi-Fi, BT. </t>
  </si>
  <si>
    <t>Samsung QM32C</t>
  </si>
  <si>
    <t>https://www.samsung.com/us/business/displays/4k-uhd/qm-series/qmc-series-32-lh32qmcebgcxza/</t>
  </si>
  <si>
    <t>Držák výše uvedených displejů typu pop-out pro umístění displeje ve vertikální pozici. Držák má možnost milimetrových rektifikací pozice a náklanu tak, aby bylo možné displej přesně umístit do výřezu v paneláži.</t>
  </si>
  <si>
    <t>Multimediální přehrávač určený pro provoz min. 16/7 - bezvětrákové provedení, úložiště bez pohyblivých částí o velikosti min. 64GB, podpora H.264, H.265 kodeků, výstup 1xHDMI 1.4 nebo vyšší s výstupním rozlišením minimálně 1920x1200px při 50 nebo 60 Hz. Možnost řízení a nahrávání obsahů přes LAN nebo Wi-Fi. Možnost řízení pomocí LAN. Možnost přesné (max. 2 framy) synchronizace obrazu.</t>
  </si>
  <si>
    <t>Zrcadlová fólie</t>
  </si>
  <si>
    <t>Zrcadlová nalepovací folie. Z pohledové strany vytvářející odraz, z druhé strany průhledná. Cena je včetně nalepení na výše uvedené displeje a vzorkování.</t>
  </si>
  <si>
    <t>AV.19</t>
  </si>
  <si>
    <t>Profesionální instalační laserový projektor s rozlišením min. FullHD (1920 x 1080), jas min. 5000 ANSI lm, zoom objektiv s rozsahem min. 1.80 - 2.3:1, Předpokládaná životnost světelného zdroje je min. 20 000 hod bez poklesu pod 50 % původní světelnosti při plném výkonu. Vstup minimálně 1 x HDBaseT. Možnost řízení pomocí LAN.</t>
  </si>
  <si>
    <t>Panasonic PT-FRZ50</t>
  </si>
  <si>
    <t>https://eu.connect.panasonic.com/gb/en/projectors/pt-frz60-series/pt-frz50</t>
  </si>
  <si>
    <t>Stropní držák na projektor, možnost nastavení ve všech osách. Ultrapřesná rektifikace pomocí stavitelných šroubů, umožňující jemné doladění finální polohy projektoru. Úhel náklonu v obou osách min. 20° Nostnostnost držáku min. 15 kg. Včetně veškerého příslušenství potřebného pro uchycení projektoru a jeho instalaci ve vertikální poloze - projektor svítí směrem dolů. Barva odpovídá barvě projektoru.</t>
  </si>
  <si>
    <t>AV.20</t>
  </si>
  <si>
    <t>AV.21</t>
  </si>
  <si>
    <t>AV.22</t>
  </si>
  <si>
    <t>Profesionální displej uhlopříčky 85"-86" s možností instalace ve vertikální poloze, rozlišení min. 4K (3840x2160px) s úpravou zabraňující odleskům. Svítivost min. 500 cd/m2, běžný kontrast min. 1000:1, haze min. 25 %.. Vstup HDBaseT (lze řešit externím převodníkem nesnižující kvalitu signálu), řízení pomocí LAN.</t>
  </si>
  <si>
    <t>Panasonic TH-86SQE2W + TY-SB01DL</t>
  </si>
  <si>
    <t>https://eu.connect.panasonic.com/gb/en/professional-displays/sqe2-series/th-86sqe2</t>
  </si>
  <si>
    <t>Stojan na displej</t>
  </si>
  <si>
    <t>Samostojný stojan umožňující bezpečnou instalaci dodávaného displeje ve vertikální poloze.</t>
  </si>
  <si>
    <t>Vogels</t>
  </si>
  <si>
    <t>Projekční folie</t>
  </si>
  <si>
    <t>Optimal Audio Up4s</t>
  </si>
  <si>
    <t>Síťový switch s min. 8 porty 10/100/1000Mbit, s pasivním chlazením, detekce datových smyček, s napájecím zdrojem</t>
  </si>
  <si>
    <t>Zyxel GS1200-8</t>
  </si>
  <si>
    <t>AV.23</t>
  </si>
  <si>
    <t xml:space="preserve">Panasonic PT-VMZ62ST 
</t>
  </si>
  <si>
    <t>ÚRYVKY DOBOVÝCH FILMŮ</t>
  </si>
  <si>
    <t>AV.24</t>
  </si>
  <si>
    <t>AV.25</t>
  </si>
  <si>
    <t>Interaktivní prvek "Telefon"</t>
  </si>
  <si>
    <t>Popis funkčnosti viz zpráva, včetně potřebného hardwaru, exponát telefonu bude dodán zadavatelem.</t>
  </si>
  <si>
    <t>audio</t>
  </si>
  <si>
    <t>Zázemí expozice</t>
  </si>
  <si>
    <t>AV.XR</t>
  </si>
  <si>
    <t>Ovládací panel řídícího systému</t>
  </si>
  <si>
    <t>Kontroler řídícího systému integrovaný v dotykovém panelu o uhlopříčce min. 10" s rozlišením min. 1024x768px,  napájení přes PoE. Možnost instalace v horizontální i vertikální poloze.</t>
  </si>
  <si>
    <t>touchCUE-10-W</t>
  </si>
  <si>
    <t>https://docs.cuesystem.com/space/PRODUCTS/605093893/touchCUE-10-W</t>
  </si>
  <si>
    <t>Rozšiřující jednotka řídícího systému</t>
  </si>
  <si>
    <t>Rozšiřující jednotka řídícího systému s minimálně temito porty:  1x RS485, 8x IO. Napájena přes PoE, jednotka je určená k instalaci na DIN lištu.</t>
  </si>
  <si>
    <t>smartCUE-versatile-d</t>
  </si>
  <si>
    <t>https://docs.cuesystem.com/space/PRODUCTS/489259043/smartCUE-versatile-d</t>
  </si>
  <si>
    <t>Server pro gamifikaci</t>
  </si>
  <si>
    <t>Všechen hardware potřebný pro běh dodavatelem navrhnuté aplikace gamifikace.</t>
  </si>
  <si>
    <t>Releová jednotka - minimální parametry: Šestikanálové relé jednotka pro spínání zátěží do 230V/10A, 6 nezávislých bezpotenciálových přepínacích výstupů, řízení po sérioví lince nebo LAN, indikace napájení a stavu relé.</t>
  </si>
  <si>
    <t>Foxtron PER610</t>
  </si>
  <si>
    <t>https://www.foxtron.cz/e-shop/sbernice/pex/per610</t>
  </si>
  <si>
    <t>Síťové prvky</t>
  </si>
  <si>
    <t>Soubor síťových prvků (router, switche) pro vytvoření interní sítě expozice a připojení všech prvků k síti LAN. Včetně prvků umožňující vzdálený přístup do expozice pro účely vzdáleného servisu.</t>
  </si>
  <si>
    <t>RFID tag</t>
  </si>
  <si>
    <t>Nalepovací RFID tag o maximální velikosti 50x50mm pro použití s výše uvedenou čtečkou.</t>
  </si>
  <si>
    <t>Nízkonapěťové relé</t>
  </si>
  <si>
    <t>Nízkonapěťové relé pro spínání kontaktů dveří. Ovládané přes protokol TCP/IP, výstup min. 1x relé.</t>
  </si>
  <si>
    <t>Quido ETH 0/2</t>
  </si>
  <si>
    <t>https://papouch.com/quido-eth-0-2-dve-rele-na-ethernet-p1777/</t>
  </si>
  <si>
    <t>Rack</t>
  </si>
  <si>
    <t>Racková skříň 19" min. 42U pro umístění všech potřebných AV prvků o velikosti 600x600 mm, včetně elektrického rozvodného panelu, polic a dalšího příslušenství pro instalaci a uchycení všech komponent.</t>
  </si>
  <si>
    <t>Řízené PDU</t>
  </si>
  <si>
    <t>Síťově řízené PDU (Power distribution unit) s min. 8 výstupy 230V/10A, každý z výstupů lze ovládat samostatně, možnost nastavení sekvence zapnutí jednotlivých výstupů pro postupný náběh zařízení v racku.  Možnost řízení po LAN a otevřené API pro integraci do řídícího systému. Instalace do 19" racku.</t>
  </si>
  <si>
    <t>PowerPDU 8KS</t>
  </si>
  <si>
    <t>https://www.netio-products.com/cs/zarizeni/powerpdu-8kf</t>
  </si>
  <si>
    <t>PRÁCE</t>
  </si>
  <si>
    <t>Pr_01</t>
  </si>
  <si>
    <t>Instalace včetně dopravy a ubytování</t>
  </si>
  <si>
    <t>Veškeré instalační práce spojené s instalovanou technikou a jejím zprovozněním. Součástí instalace je montáž techniky dle požadavků zadavatele. Při instalaci je nutné dodržovat pokyny uvedené v manuálu zařízení a zachovávat maximální možnou kvalitu výstupu jednotlivých zařízení. Cena je včetně dopravy.</t>
  </si>
  <si>
    <t>Pr_03</t>
  </si>
  <si>
    <t>Programování řídícího systému a systému gamifikace</t>
  </si>
  <si>
    <t>Veškeré práce spojené s programování řídícího systému pro ovládání všech komponent a systému gamifikace, jeho zprovozněním dle požadavků zadavatele a úprava fungování po 14 dnech ostrého provozu.</t>
  </si>
  <si>
    <t>Pr_05</t>
  </si>
  <si>
    <t>Dokumentace a zaškolení</t>
  </si>
  <si>
    <t>Zaškolení obsluhy, dokumentace skutečného provedení</t>
  </si>
  <si>
    <t>Pr_06</t>
  </si>
  <si>
    <t>Produkce, kontrolní dny, řízení projektu</t>
  </si>
  <si>
    <t>Veškeré práce spojené s řízením projektu a jeho produkcí, komunikace se zadavatelem a dodavateli ostatních částí stavby. Včetně účasti na kontrolních dnech.</t>
  </si>
  <si>
    <t>cena celkem:</t>
  </si>
  <si>
    <t>montáž svítidel</t>
  </si>
  <si>
    <t>m</t>
  </si>
  <si>
    <t>montáž LED modulů</t>
  </si>
  <si>
    <t>montáž předřadníků</t>
  </si>
  <si>
    <t>montáž lištového systému</t>
  </si>
  <si>
    <t>montáž dveřních kontaktů</t>
  </si>
  <si>
    <t>projekt skutečného provedení</t>
  </si>
  <si>
    <t>doprava</t>
  </si>
  <si>
    <t>A5.1 - povrchové vitrínové svítidlo, široký rozptyl (flood), 32°, 230V/50Hz, 1 W 130 lm, 3000K teplá bílá, CRI &gt;90, IP20, DALI, černé</t>
  </si>
  <si>
    <t>A3 - povrchové vitrínové svítidlo, velmi široký rozptyl (wide flood), 47°, 230V/50Hz, 1 W 130 lm, 3000K teplá bílá, CRI &gt;90, IP20, DALI, černé</t>
  </si>
  <si>
    <t>S4 - stropní zapuštěné bodové svítidlo, široký rozptyl (flood), 27°, 230V/50Hz, 9,3W/1004lm, 3000K teplá bílá, stmívatelné v rozsahu 0,1%-100%, CRI&gt;90, IP20, II, DALI, bílé</t>
  </si>
  <si>
    <t>S1 - lištový LED světlomet 230V/50Hz, 3,1W/304, 3000K teplá bílá, stmívatelné v rozsahu 0,1%-100%, CRI&gt;90, narrow spot (4°), DALI, IP20,  směrování 360°/90°, aretace nasměrování, bílý</t>
  </si>
  <si>
    <t>S2 - lištový LED světlomet 230V/50Hz, 8,1W/956, 3000K teplá bílá, stmívatelné v rozsahu 0,1%-100%, CRI&gt;90, spot (16°), DALI, IP20,  směrování 360°/90°, aretace nasměrování, bílý</t>
  </si>
  <si>
    <t>S3 - lištový LED světlomet 230V/50Hz, 8,1W/956, 3000K teplá bílá, stmívatelné v rozsahu 0,1%-100%, CRI&gt;90, flood (29°), DALI, IP20,  směrování 360°/90°, aretace nasměrování, bílý</t>
  </si>
  <si>
    <t>W1 - lištový LED světlomet 230V/50Hz, 8,1W/956, 3000K teplá bílá, stmívatelné v rozsahu 0,1%-100%, CRI&gt;90, wallwash, DALI, IP20,  směrování 360°/90°, aretace nasměrování, bílý</t>
  </si>
  <si>
    <t>TA x.y – závěsná napájecí tříokruhová lišta 230V/50Hz, 16A, DALI, vč. příslušenství, bílá</t>
  </si>
  <si>
    <t>A2 - zapuštěné bodové svítidlo, velmi široký rozptyl (wide flood), 47°, 230V/50Hz, 1 W 130 lm, 3000K teplá bílá, CRI &gt;90, IP20, DALI, černé, vč. příslušenství - montážní rámeček pro tl. stropu 1-25mm, černý</t>
  </si>
  <si>
    <t>kabel 2x0,35 mm2 s dvojitou izolací pro rozvody ve vitrínách</t>
  </si>
  <si>
    <t>A2.1 - řídící jednotka, DALI, 230VAC, 2,9W, B16/967ks, IP20, II</t>
  </si>
  <si>
    <t>A5.2 - povrchové vitrínové svítidlo rozšiřující, široký rozptyl (flood), 32°, 230V/50Hz, 1 W 130 lm, 3000K teplá bílá, CRI &gt;90, IP20, DALI, černé, včetně příslušenství</t>
  </si>
  <si>
    <t>A5.3 - řídící jednotka, DALI, 230VAC, 8,3W, B16/380ks, IP20, II, včetně příslušenství - rozdělovač k připojení svítidel</t>
  </si>
  <si>
    <t>A4 - polozapuštěné vitrínové svítidlo, úzký rozptyl (spot), 17°, 230V/50Hz, 1 W 130 lm, 3000K teplá bílá, CRI &gt;90, IP20, DALI, černé, příslušenství - dvojitý montážní rámeček pro tl. stropu 1-25mm, černý</t>
  </si>
  <si>
    <t>A4.1 - řídící jednotka, DALI, 230VAC, 8,3W, B16/380ks, IP20, II, včetně příslušenství - rozdělovač k připojení svítidel</t>
  </si>
  <si>
    <t>A3.1 - řídící jednotka, DALI, 230VAC, 2,9W, B16/967ks, IP20, II, včetně příslušenství - rozdělovač k připojení svítidel</t>
  </si>
  <si>
    <t>Dc1 - historický závěsný šestiramenný lustr atypické závěsné 230V/50Hz, 25W/830, vč. Příslušenství</t>
  </si>
  <si>
    <t>Dc2 - historický závěsný šestiramenný lustr atypické závěsné 230V/50Hz, 25W/830, vč. Příslušenství</t>
  </si>
  <si>
    <t>D4 - efektové svítidlo, 60W RGBW COB LED, DMX, možnost fokusování obrazu, tichý chod, živnostst LED min. 50 000hod.
- včetně DALI-DMX převodníku na DIN lištu do rozvaděče</t>
  </si>
  <si>
    <t>KRYT NA RFID ČTEČKU</t>
  </si>
  <si>
    <t>Rámeček na display 24" a tiskárnu - ocel svařenec</t>
  </si>
  <si>
    <t>D.4</t>
  </si>
  <si>
    <t>D.2.6</t>
  </si>
  <si>
    <t>REFERENČNÍ VÝROBEK</t>
  </si>
  <si>
    <t>Pasivní celopásmové reprosoustava min. 4", výkon min. 10W / 8 Ω, citlivost min. 90 dB, frekvenční rozsah min. 87Hz - 15kHz, k zavěšení na zeď, černý</t>
  </si>
  <si>
    <t>RÁM NA DISPLAY</t>
  </si>
  <si>
    <t>MO</t>
  </si>
  <si>
    <t>MAx.y - přisazený lineární LED modul v rohovém AL profilu s čočkou 24V/DC, 6W/m/930, 500lm/m, IP20, III, EL (75°/117°), vč. kabelu l=2m a úchytek, šedý</t>
  </si>
  <si>
    <t>MBx.y - přisazený lineární LED modul v rohovém zahnuteém AL profilu s čočkou 24V/DC, 6W/m/930, 500lm/m, IP20, III, EL (75°/117°), vč. kabelu l=2m a úchytek, šedý</t>
  </si>
  <si>
    <t>MCx.y - zápustný/přisazený lineární LED modul v AL profilu pro boční prosvětlení grafiky 24V/DC, 6W/m/930, 500lm/m, IP20, III, D, vč. kabelu l=1m a úchytek, šedý</t>
  </si>
  <si>
    <t>RÁM NA PODSVĚTLENOU GRAFIKU</t>
  </si>
  <si>
    <t>AL RÁM OPLÁŠTĚNÝ FRÉZOVANOU MDF</t>
  </si>
  <si>
    <t>R2 - dveřní kontakt</t>
  </si>
  <si>
    <t>Atypický držák 15" displeje typu pop-out pro umístění displeje v horizontální pozici. Držák má možnost milimetrových rektifikací pozice a náklanu tak, aby bylo možné displej přesně umístit do výřezu v paneláži.</t>
  </si>
  <si>
    <t>ZÁTKOVAČKA
- UMÍSTĚNÍ V EXPOZICI STÁVAJÍCÍHO EXPONÁTU
- PŘIPOJENÍ NA ELEKTRO - DODAVKA VČETNĚ LED MODULŮ S VEŠKĚRÝM PŘÍSLUŠENSTVÍM
- STĚNA - MDF S POLEPEM GRAFIKOU A PERFORACÍ PRO LED MODULY</t>
  </si>
  <si>
    <t>TOBEROVO ČERPADLO
- REPLIKA TOBEROVA ČERPADLA DLE FOTOGRAFIE
- PŘIPOJENÍ NA ELEKTRO - DODAVKA VČETNĚ LED MODULŮ S VEŠKĚRÝM PŘÍSLUŠENSTVÍM
- STĚNA - MDF S POLEPEM GRAFIKOU A PERFORACÍ PRO LED MODULY</t>
  </si>
  <si>
    <t>Vysokozátěžová, černá matná podlaha, typu baletizol</t>
  </si>
  <si>
    <t>Koberec béžový
Metrážový koberec, béžový, PP, smyčka, výška vlasu 3,5mm, celková výška 5,5mm, hustota vlastu 121200/m2, antistatická úprava</t>
  </si>
  <si>
    <t>Koberec Axminster, sisal nebo vlna, vzor tartan.
Zakončeno mosaznou přechodvou lištou.</t>
  </si>
  <si>
    <t>Rámeček na display 24" s podnoží - ocel svařenec</t>
  </si>
  <si>
    <t>Úchyt meoskopu s připevnením na stěnu</t>
  </si>
  <si>
    <t>Úchyt anaglyfu s připevnením na stěnu</t>
  </si>
  <si>
    <t>OXYMETR
Včetně uchycení k mobiliáři</t>
  </si>
  <si>
    <t>TEPLOMĚR
Včetně uchycení k mobiliáři</t>
  </si>
  <si>
    <t>TLAKOMĚR
Včetně uchycení k mobiliáři</t>
  </si>
  <si>
    <t>Popis obsahů v části D.2.6 AV media a interakce</t>
  </si>
  <si>
    <t>RÁMEČEK NA DISPLAY S PODNOŽÍ</t>
  </si>
  <si>
    <t>R1 - napájecí napěťový zdroj 230VAC/24V/DC, 18W, SELV, MM, B10/22ks, IP20, I, stmívatelný potencimetrem, volná montáž</t>
  </si>
  <si>
    <t>D.2.2.1</t>
  </si>
  <si>
    <t>D.2.2.2</t>
  </si>
  <si>
    <t>D.2.2.3-5</t>
  </si>
  <si>
    <t>D.2.2.6-8</t>
  </si>
  <si>
    <t>D.2.2.9</t>
  </si>
  <si>
    <t>D.2.2.10</t>
  </si>
  <si>
    <t>D.2.2.11</t>
  </si>
  <si>
    <t>D.2.2.12</t>
  </si>
  <si>
    <t>D.2.2.13</t>
  </si>
  <si>
    <t>D.2.2.14</t>
  </si>
  <si>
    <t>D.2.2.15-17</t>
  </si>
  <si>
    <t>D.2.2.18</t>
  </si>
  <si>
    <t>D.2.2.19</t>
  </si>
  <si>
    <t>D.2.2.20-21</t>
  </si>
  <si>
    <t>D.2.2.22-23</t>
  </si>
  <si>
    <t>D.2.2.24-26</t>
  </si>
  <si>
    <t>D.2.2.27-28</t>
  </si>
  <si>
    <t>D.2.2.29</t>
  </si>
  <si>
    <t>D.2.2.30</t>
  </si>
  <si>
    <t>D.2.2.30-31</t>
  </si>
  <si>
    <t>D.2.2.31-32</t>
  </si>
  <si>
    <t>D.2.2.33</t>
  </si>
  <si>
    <t>D.2.2.34</t>
  </si>
  <si>
    <t>D.2.2.35</t>
  </si>
  <si>
    <t>D.2.2.36</t>
  </si>
  <si>
    <t>D.2.2.37-38</t>
  </si>
  <si>
    <t>D.2.2.39-40</t>
  </si>
  <si>
    <t>D.2.2.41</t>
  </si>
  <si>
    <t>D.2.2.42-43</t>
  </si>
  <si>
    <t>D.2.2.44</t>
  </si>
  <si>
    <t>D.2.2.46</t>
  </si>
  <si>
    <t>D.2.2.45</t>
  </si>
  <si>
    <t>D.2.2.47</t>
  </si>
  <si>
    <t>D.2.2.48-50</t>
  </si>
  <si>
    <t>D.2.2.27</t>
  </si>
  <si>
    <t>D.2.3.1</t>
  </si>
  <si>
    <t>D.2.3.2</t>
  </si>
  <si>
    <t>D.2.3.3</t>
  </si>
  <si>
    <t>D.2.3.4</t>
  </si>
  <si>
    <t>D.2.3.5</t>
  </si>
  <si>
    <t>D.2.3.6</t>
  </si>
  <si>
    <t>D.2.3.7</t>
  </si>
  <si>
    <t>D.2.4.1</t>
  </si>
  <si>
    <t>D.2.4.2</t>
  </si>
  <si>
    <t>Podobu určí investor - běžný lázeňský pohárek</t>
  </si>
  <si>
    <t>D.2.4.3</t>
  </si>
  <si>
    <t>Typový historický meoskop</t>
  </si>
  <si>
    <t>D.2.7</t>
  </si>
  <si>
    <t>D.2.5</t>
  </si>
  <si>
    <t>3D TISK - POHÁREK S VLEPENÝM NFC ČIPEM</t>
  </si>
  <si>
    <t>D.2.6.2</t>
  </si>
  <si>
    <t>D.2.6.1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</si>
</sst>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numFmt numFmtId="165" formatCode="#,##0.00\ _K_č"/>
    <numFmt numFmtId="166" formatCode="#,##0.00[$ Kč]"/>
    <numFmt numFmtId="167" formatCode="#,##0\ &quot;Kč&quot;"/>
    <numFmt numFmtId="168" formatCode="#,##0.00\ &quot;Kč&quot;"/>
    <numFmt numFmtId="169" formatCode="_-* #,##0\ &quot;Kč&quot;_-;\-* #,##0\ &quot;Kč&quot;_-;_-* &quot;-&quot;??\ &quot;Kč&quot;_-;_-@"/>
  </numFmts>
  <fonts count="34">
    <font>
      <sz val="10"/>
      <name val="Arial"/>
      <family val="2"/>
      <charset val="238"/>
    </font>
    <font>
      <sz val="10"/>
      <name val="Arial CE"/>
      <charset val="238"/>
    </font>
    <font>
      <b/>
      <sz val="10"/>
      <name val="Arial"/>
      <family val="2"/>
      <charset val="238"/>
    </font>
    <font>
      <b/>
      <sz val="10"/>
      <name val="Arial"/>
      <family val="2"/>
    </font>
    <font>
      <sz val="8"/>
      <name val="Arial"/>
      <family val="2"/>
      <charset val="238"/>
    </font>
    <font>
      <sz val="11"/>
      <color indexed="8"/>
      <name val="Calibri"/>
      <family val="2"/>
      <charset val="1"/>
    </font>
    <font>
      <sz val="10"/>
      <name val="Arial"/>
      <family val="2"/>
      <charset val="238"/>
    </font>
    <font>
      <sz val="12"/>
      <name val="Times New Roman CE"/>
      <charset val="238"/>
    </font>
    <font>
      <sz val="10"/>
      <name val="Helv"/>
      <charset val="204"/>
    </font>
    <font>
      <sz val="10"/>
      <name val="Arial"/>
      <family val="2"/>
      <charset val="1"/>
    </font>
    <font>
      <sz val="10"/>
      <name val="Arial"/>
      <family val="2"/>
    </font>
    <font>
      <u/>
      <sz val="10"/>
      <color theme="10"/>
      <name val="Arial"/>
      <family val="2"/>
      <charset val="238"/>
    </font>
    <font>
      <sz val="10"/>
      <color rgb="FF000000"/>
      <name val="Calibri"/>
      <family val="2"/>
      <scheme val="minor"/>
    </font>
    <font>
      <sz val="11"/>
      <color theme="1"/>
      <name val="Calibri"/>
      <family val="2"/>
      <charset val="238"/>
      <scheme val="minor"/>
    </font>
    <font>
      <b/>
      <sz val="14"/>
      <color theme="1"/>
      <name val="Calibri"/>
      <family val="2"/>
      <scheme val="minor"/>
    </font>
    <font>
      <sz val="14"/>
      <color theme="1"/>
      <name val="Calibri"/>
      <family val="2"/>
      <scheme val="minor"/>
    </font>
    <font>
      <sz val="14"/>
      <name val="Calibri"/>
      <family val="2"/>
      <scheme val="minor"/>
    </font>
    <font>
      <b/>
      <sz val="14"/>
      <name val="Calibri"/>
      <family val="2"/>
      <scheme val="minor"/>
    </font>
    <font>
      <u/>
      <sz val="14"/>
      <color theme="10"/>
      <name val="Calibri"/>
      <family val="2"/>
      <scheme val="minor"/>
    </font>
    <font>
      <b/>
      <sz val="20"/>
      <color theme="1"/>
      <name val="Calibri"/>
      <family val="2"/>
      <scheme val="minor"/>
    </font>
    <font>
      <sz val="10"/>
      <color theme="1"/>
      <name val="Arial"/>
      <family val="2"/>
    </font>
    <font>
      <b/>
      <sz val="12"/>
      <color theme="1"/>
      <name val="Arial"/>
      <family val="2"/>
      <charset val="238"/>
    </font>
    <font>
      <sz val="10"/>
      <color theme="1"/>
      <name val="Arial Narrow"/>
      <family val="2"/>
      <charset val="238"/>
    </font>
    <font>
      <sz val="10"/>
      <color rgb="FF000000"/>
      <name val="Arial"/>
      <family val="2"/>
    </font>
    <font>
      <b/>
      <sz val="16"/>
      <color theme="1"/>
      <name val="Calibri"/>
      <family val="2"/>
    </font>
    <font>
      <sz val="10"/>
      <color theme="1"/>
      <name val="Calibri"/>
      <family val="2"/>
    </font>
    <font>
      <b/>
      <sz val="10"/>
      <color theme="1"/>
      <name val="Calibri"/>
      <family val="2"/>
    </font>
    <font>
      <b/>
      <sz val="11"/>
      <color theme="1"/>
      <name val="Calibri"/>
      <family val="2"/>
    </font>
    <font>
      <sz val="11"/>
      <color theme="1"/>
      <name val="Calibri"/>
      <family val="2"/>
    </font>
    <font>
      <i/>
      <sz val="10"/>
      <color theme="1"/>
      <name val="Calibri"/>
      <family val="2"/>
    </font>
    <font>
      <u/>
      <sz val="10"/>
      <color rgb="FF0000FF"/>
      <name val="Calibri"/>
      <family val="2"/>
    </font>
    <font>
      <sz val="10"/>
      <color rgb="FF000000"/>
      <name val="Calibri"/>
      <family val="2"/>
    </font>
    <font>
      <u/>
      <sz val="10"/>
      <color rgb="FF0000FF"/>
      <name val="Arial"/>
      <family val="2"/>
    </font>
    <font>
      <b/>
      <i/>
      <sz val="10"/>
      <color theme="1"/>
      <name val="Calibri"/>
      <family val="2"/>
    </font>
  </fonts>
  <fills count="11">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B6D7A8"/>
        <bgColor rgb="FFB6D7A8"/>
      </patternFill>
    </fill>
    <fill>
      <patternFill patternType="solid">
        <fgColor rgb="FFD8D8D8"/>
        <bgColor rgb="FFD8D8D8"/>
      </patternFill>
    </fill>
  </fills>
  <borders count="67">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hair">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medium">
        <color rgb="FF000000"/>
      </left>
      <right style="thin">
        <color rgb="FF000000"/>
      </right>
      <top/>
      <bottom/>
      <diagonal/>
    </border>
    <border>
      <left/>
      <right style="thin">
        <color rgb="FF000000"/>
      </right>
      <top style="thin">
        <color rgb="FF000000"/>
      </top>
      <bottom/>
      <diagonal/>
    </border>
    <border>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10">
    <xf numFmtId="0" fontId="0" fillId="0" borderId="0"/>
    <xf numFmtId="0" fontId="5" fillId="0" borderId="0"/>
    <xf numFmtId="0" fontId="11" fillId="0" borderId="0" applyNumberFormat="0" applyFill="0" applyBorder="0" applyAlignment="0" applyProtection="0"/>
    <xf numFmtId="0" fontId="12" fillId="0" borderId="0"/>
    <xf numFmtId="0" fontId="1" fillId="0" borderId="0"/>
    <xf numFmtId="0" fontId="13" fillId="0" borderId="0"/>
    <xf numFmtId="0" fontId="12" fillId="0" borderId="0"/>
    <xf numFmtId="0" fontId="7" fillId="0" borderId="0"/>
    <xf numFmtId="0" fontId="8" fillId="0" borderId="0"/>
    <xf numFmtId="0" fontId="7" fillId="0" borderId="0"/>
  </cellStyleXfs>
  <cellXfs count="330">
    <xf numFmtId="0" fontId="0" fillId="0" borderId="0" xfId="0"/>
    <xf numFmtId="49" fontId="18" fillId="0" borderId="0" xfId="2" applyNumberFormat="1" applyFont="1" applyBorder="1" applyAlignment="1" applyProtection="1">
      <alignment vertical="center"/>
    </xf>
    <xf numFmtId="0" fontId="18" fillId="0" borderId="0" xfId="2" applyFont="1" applyBorder="1" applyAlignment="1" applyProtection="1">
      <alignment horizontal="left" vertical="center"/>
    </xf>
    <xf numFmtId="165" fontId="0" fillId="8" borderId="17" xfId="0" applyNumberFormat="1" applyFill="1" applyBorder="1" applyAlignment="1" applyProtection="1">
      <alignment horizontal="right" vertical="center" wrapText="1"/>
      <protection locked="0"/>
    </xf>
    <xf numFmtId="165" fontId="0" fillId="8" borderId="39" xfId="0" applyNumberFormat="1" applyFill="1" applyBorder="1" applyAlignment="1" applyProtection="1">
      <alignment horizontal="right" vertical="center" wrapText="1"/>
      <protection locked="0"/>
    </xf>
    <xf numFmtId="0" fontId="25" fillId="0" borderId="44" xfId="0" applyFont="1" applyBorder="1" applyAlignment="1">
      <alignment vertical="center" wrapText="1"/>
    </xf>
    <xf numFmtId="0" fontId="25" fillId="0" borderId="42" xfId="0" applyFont="1" applyBorder="1" applyAlignment="1">
      <alignment vertical="center" wrapText="1"/>
    </xf>
    <xf numFmtId="0" fontId="25" fillId="0" borderId="50" xfId="0" applyFont="1" applyBorder="1" applyAlignment="1">
      <alignment vertical="center" wrapText="1"/>
    </xf>
    <xf numFmtId="0" fontId="30" fillId="0" borderId="44" xfId="0" applyFont="1" applyBorder="1" applyAlignment="1">
      <alignment vertical="center" wrapText="1"/>
    </xf>
    <xf numFmtId="0" fontId="25" fillId="0" borderId="55" xfId="0" applyFont="1" applyBorder="1" applyAlignment="1">
      <alignment vertical="center" wrapText="1"/>
    </xf>
    <xf numFmtId="0" fontId="25" fillId="0" borderId="38" xfId="0" applyFont="1" applyBorder="1" applyAlignment="1">
      <alignment vertical="center" wrapText="1"/>
    </xf>
    <xf numFmtId="0" fontId="25" fillId="0" borderId="59" xfId="0" applyFont="1" applyBorder="1" applyAlignment="1">
      <alignment vertical="center" wrapText="1"/>
    </xf>
    <xf numFmtId="0" fontId="25" fillId="0" borderId="60" xfId="0" applyFont="1" applyBorder="1" applyAlignment="1">
      <alignment vertical="center" wrapText="1"/>
    </xf>
    <xf numFmtId="0" fontId="25" fillId="0" borderId="61" xfId="0" applyFont="1" applyBorder="1" applyAlignment="1">
      <alignment vertical="center" wrapText="1"/>
    </xf>
    <xf numFmtId="169" fontId="28" fillId="10" borderId="41" xfId="0" applyNumberFormat="1" applyFont="1" applyFill="1" applyBorder="1" applyAlignment="1">
      <alignment horizontal="left" vertical="center"/>
    </xf>
    <xf numFmtId="169" fontId="28" fillId="10" borderId="41" xfId="0" applyNumberFormat="1" applyFont="1" applyFill="1" applyBorder="1" applyAlignment="1">
      <alignment horizontal="center" vertical="center"/>
    </xf>
    <xf numFmtId="0" fontId="23" fillId="0" borderId="0" xfId="6" applyFont="1" applyAlignment="1">
      <alignment vertical="center"/>
    </xf>
    <xf numFmtId="0" fontId="25" fillId="0" borderId="43" xfId="0" applyFont="1" applyBorder="1" applyAlignment="1">
      <alignment horizontal="center" vertical="center"/>
    </xf>
    <xf numFmtId="0" fontId="26" fillId="0" borderId="44" xfId="0" applyFont="1" applyBorder="1" applyAlignment="1">
      <alignment horizontal="center" vertical="center"/>
    </xf>
    <xf numFmtId="0" fontId="26" fillId="0" borderId="44" xfId="0" applyFont="1" applyBorder="1" applyAlignment="1">
      <alignment horizontal="center" vertical="center" wrapText="1"/>
    </xf>
    <xf numFmtId="4" fontId="26" fillId="0" borderId="44" xfId="0" applyNumberFormat="1" applyFont="1" applyBorder="1" applyAlignment="1">
      <alignment horizontal="center" vertical="center"/>
    </xf>
    <xf numFmtId="0" fontId="26" fillId="0" borderId="44" xfId="0" applyFont="1" applyBorder="1" applyAlignment="1">
      <alignment horizontal="left" vertical="center"/>
    </xf>
    <xf numFmtId="0" fontId="25" fillId="9" borderId="45" xfId="0" applyFont="1" applyFill="1" applyBorder="1" applyAlignment="1">
      <alignment vertical="center"/>
    </xf>
    <xf numFmtId="0" fontId="27" fillId="9" borderId="41" xfId="0" applyFont="1" applyFill="1" applyBorder="1" applyAlignment="1">
      <alignment vertical="center"/>
    </xf>
    <xf numFmtId="0" fontId="25" fillId="9" borderId="41" xfId="0" applyFont="1" applyFill="1" applyBorder="1" applyAlignment="1">
      <alignment vertical="center" wrapText="1"/>
    </xf>
    <xf numFmtId="169" fontId="28" fillId="9" borderId="41" xfId="0" applyNumberFormat="1" applyFont="1" applyFill="1" applyBorder="1" applyAlignment="1">
      <alignment horizontal="center" vertical="center"/>
    </xf>
    <xf numFmtId="4" fontId="25" fillId="9" borderId="41" xfId="0" applyNumberFormat="1" applyFont="1" applyFill="1" applyBorder="1" applyAlignment="1">
      <alignment vertical="center"/>
    </xf>
    <xf numFmtId="169" fontId="25" fillId="9" borderId="41" xfId="0" applyNumberFormat="1" applyFont="1" applyFill="1" applyBorder="1" applyAlignment="1">
      <alignment vertical="center"/>
    </xf>
    <xf numFmtId="169" fontId="25" fillId="9" borderId="41" xfId="0" applyNumberFormat="1" applyFont="1" applyFill="1" applyBorder="1" applyAlignment="1">
      <alignment horizontal="left" vertical="center"/>
    </xf>
    <xf numFmtId="0" fontId="25" fillId="0" borderId="45" xfId="0" applyFont="1" applyBorder="1" applyAlignment="1">
      <alignment vertical="center"/>
    </xf>
    <xf numFmtId="0" fontId="25" fillId="0" borderId="41" xfId="0" applyFont="1" applyBorder="1" applyAlignment="1">
      <alignment vertical="center"/>
    </xf>
    <xf numFmtId="0" fontId="25" fillId="0" borderId="41" xfId="0" applyFont="1" applyBorder="1" applyAlignment="1">
      <alignment vertical="center" wrapText="1"/>
    </xf>
    <xf numFmtId="169" fontId="28" fillId="0" borderId="41" xfId="0" applyNumberFormat="1" applyFont="1" applyBorder="1" applyAlignment="1">
      <alignment horizontal="center" vertical="center"/>
    </xf>
    <xf numFmtId="4" fontId="25" fillId="0" borderId="41" xfId="0" applyNumberFormat="1" applyFont="1" applyBorder="1" applyAlignment="1">
      <alignment vertical="center"/>
    </xf>
    <xf numFmtId="169" fontId="25" fillId="0" borderId="41" xfId="0" applyNumberFormat="1" applyFont="1" applyBorder="1" applyAlignment="1">
      <alignment vertical="center"/>
    </xf>
    <xf numFmtId="169" fontId="25" fillId="0" borderId="41" xfId="0" applyNumberFormat="1" applyFont="1" applyBorder="1" applyAlignment="1">
      <alignment horizontal="left" vertical="center"/>
    </xf>
    <xf numFmtId="0" fontId="25" fillId="10" borderId="46" xfId="0" applyFont="1" applyFill="1" applyBorder="1" applyAlignment="1">
      <alignment vertical="center"/>
    </xf>
    <xf numFmtId="0" fontId="27" fillId="10" borderId="0" xfId="0" applyFont="1" applyFill="1" applyAlignment="1">
      <alignment vertical="center"/>
    </xf>
    <xf numFmtId="0" fontId="27" fillId="10" borderId="0" xfId="0" applyFont="1" applyFill="1" applyAlignment="1">
      <alignment vertical="center" wrapText="1"/>
    </xf>
    <xf numFmtId="169" fontId="28" fillId="10" borderId="0" xfId="0" applyNumberFormat="1" applyFont="1" applyFill="1" applyAlignment="1">
      <alignment horizontal="center" vertical="center"/>
    </xf>
    <xf numFmtId="4" fontId="25" fillId="10" borderId="0" xfId="0" applyNumberFormat="1" applyFont="1" applyFill="1" applyAlignment="1">
      <alignment vertical="center"/>
    </xf>
    <xf numFmtId="169" fontId="25" fillId="10" borderId="0" xfId="0" applyNumberFormat="1" applyFont="1" applyFill="1" applyAlignment="1">
      <alignment vertical="center"/>
    </xf>
    <xf numFmtId="169" fontId="25" fillId="10" borderId="0" xfId="0" applyNumberFormat="1" applyFont="1" applyFill="1" applyAlignment="1">
      <alignment horizontal="left" vertical="center"/>
    </xf>
    <xf numFmtId="0" fontId="29" fillId="0" borderId="47" xfId="0" applyFont="1" applyBorder="1" applyAlignment="1">
      <alignment horizontal="center" vertical="center" wrapText="1"/>
    </xf>
    <xf numFmtId="0" fontId="28" fillId="0" borderId="44" xfId="0" applyFont="1" applyBorder="1" applyAlignment="1">
      <alignment horizontal="center" vertical="center"/>
    </xf>
    <xf numFmtId="166" fontId="25" fillId="0" borderId="44" xfId="0" applyNumberFormat="1" applyFont="1" applyBorder="1" applyAlignment="1">
      <alignment vertical="center"/>
    </xf>
    <xf numFmtId="0" fontId="30" fillId="0" borderId="44" xfId="0" applyFont="1" applyBorder="1" applyAlignment="1">
      <alignment horizontal="left" vertical="center"/>
    </xf>
    <xf numFmtId="0" fontId="29" fillId="0" borderId="48" xfId="0" applyFont="1" applyBorder="1" applyAlignment="1">
      <alignment horizontal="center" vertical="center" wrapText="1"/>
    </xf>
    <xf numFmtId="0" fontId="28" fillId="0" borderId="42" xfId="0" applyFont="1" applyBorder="1" applyAlignment="1">
      <alignment horizontal="center" vertical="center"/>
    </xf>
    <xf numFmtId="166" fontId="25" fillId="0" borderId="42" xfId="0" applyNumberFormat="1" applyFont="1" applyBorder="1" applyAlignment="1">
      <alignment vertical="center"/>
    </xf>
    <xf numFmtId="0" fontId="30" fillId="0" borderId="42" xfId="0" applyFont="1" applyBorder="1" applyAlignment="1">
      <alignment horizontal="left" vertical="center"/>
    </xf>
    <xf numFmtId="0" fontId="31" fillId="0" borderId="42" xfId="0" applyFont="1" applyBorder="1" applyAlignment="1">
      <alignment horizontal="left" vertical="center"/>
    </xf>
    <xf numFmtId="9" fontId="25" fillId="0" borderId="42" xfId="0" applyNumberFormat="1" applyFont="1" applyBorder="1" applyAlignment="1">
      <alignment horizontal="left" vertical="center"/>
    </xf>
    <xf numFmtId="0" fontId="29" fillId="0" borderId="49" xfId="0" applyFont="1" applyBorder="1" applyAlignment="1">
      <alignment horizontal="center" vertical="center" wrapText="1"/>
    </xf>
    <xf numFmtId="0" fontId="28" fillId="0" borderId="50" xfId="0" applyFont="1" applyBorder="1" applyAlignment="1">
      <alignment horizontal="center" vertical="center"/>
    </xf>
    <xf numFmtId="166" fontId="25" fillId="0" borderId="50" xfId="0" applyNumberFormat="1" applyFont="1" applyBorder="1" applyAlignment="1">
      <alignment vertical="center"/>
    </xf>
    <xf numFmtId="9" fontId="25" fillId="0" borderId="51" xfId="0" applyNumberFormat="1" applyFont="1" applyBorder="1" applyAlignment="1">
      <alignment horizontal="left" vertical="center"/>
    </xf>
    <xf numFmtId="0" fontId="11" fillId="0" borderId="38" xfId="2" applyBorder="1" applyAlignment="1">
      <alignment horizontal="left" vertical="center"/>
    </xf>
    <xf numFmtId="9" fontId="25" fillId="0" borderId="38" xfId="0" applyNumberFormat="1" applyFont="1" applyBorder="1" applyAlignment="1">
      <alignment horizontal="left" vertical="center"/>
    </xf>
    <xf numFmtId="0" fontId="30" fillId="0" borderId="38" xfId="0" applyFont="1" applyBorder="1" applyAlignment="1">
      <alignment horizontal="left" vertical="center"/>
    </xf>
    <xf numFmtId="0" fontId="29" fillId="0" borderId="52" xfId="0" applyFont="1" applyBorder="1" applyAlignment="1">
      <alignment horizontal="center" vertical="center" wrapText="1"/>
    </xf>
    <xf numFmtId="166" fontId="25" fillId="0" borderId="42" xfId="0" applyNumberFormat="1" applyFont="1" applyBorder="1" applyAlignment="1">
      <alignment horizontal="right" vertical="center"/>
    </xf>
    <xf numFmtId="0" fontId="32" fillId="0" borderId="41" xfId="0" applyFont="1" applyBorder="1" applyAlignment="1">
      <alignment vertical="center"/>
    </xf>
    <xf numFmtId="9" fontId="20" fillId="0" borderId="41" xfId="0" applyNumberFormat="1" applyFont="1" applyBorder="1" applyAlignment="1">
      <alignment vertical="center"/>
    </xf>
    <xf numFmtId="0" fontId="32" fillId="0" borderId="42" xfId="0" applyFont="1" applyBorder="1" applyAlignment="1">
      <alignment vertical="center"/>
    </xf>
    <xf numFmtId="9" fontId="20" fillId="0" borderId="42" xfId="0" applyNumberFormat="1" applyFont="1" applyBorder="1" applyAlignment="1">
      <alignment vertical="center"/>
    </xf>
    <xf numFmtId="0" fontId="25" fillId="10" borderId="45" xfId="0" applyFont="1" applyFill="1" applyBorder="1" applyAlignment="1">
      <alignment vertical="center"/>
    </xf>
    <xf numFmtId="0" fontId="27" fillId="10" borderId="41" xfId="0" applyFont="1" applyFill="1" applyBorder="1" applyAlignment="1">
      <alignment vertical="center"/>
    </xf>
    <xf numFmtId="0" fontId="27" fillId="10" borderId="41" xfId="0" applyFont="1" applyFill="1" applyBorder="1" applyAlignment="1">
      <alignment vertical="center" wrapText="1"/>
    </xf>
    <xf numFmtId="4" fontId="25" fillId="10" borderId="41" xfId="0" applyNumberFormat="1" applyFont="1" applyFill="1" applyBorder="1" applyAlignment="1">
      <alignment vertical="center"/>
    </xf>
    <xf numFmtId="169" fontId="25" fillId="10" borderId="41" xfId="0" applyNumberFormat="1" applyFont="1" applyFill="1" applyBorder="1" applyAlignment="1">
      <alignment vertical="center"/>
    </xf>
    <xf numFmtId="169" fontId="25" fillId="10" borderId="41" xfId="0" applyNumberFormat="1" applyFont="1" applyFill="1" applyBorder="1" applyAlignment="1">
      <alignment horizontal="left" vertical="center"/>
    </xf>
    <xf numFmtId="0" fontId="30" fillId="0" borderId="53" xfId="0" applyFont="1" applyBorder="1" applyAlignment="1">
      <alignment horizontal="left" vertical="center"/>
    </xf>
    <xf numFmtId="0" fontId="29" fillId="0" borderId="38" xfId="0" applyFont="1" applyBorder="1" applyAlignment="1">
      <alignment horizontal="center" vertical="center" wrapText="1"/>
    </xf>
    <xf numFmtId="0" fontId="30" fillId="0" borderId="41" xfId="0" applyFont="1" applyBorder="1" applyAlignment="1">
      <alignment horizontal="left" vertical="center"/>
    </xf>
    <xf numFmtId="9" fontId="25" fillId="0" borderId="41" xfId="0" applyNumberFormat="1" applyFont="1" applyBorder="1" applyAlignment="1">
      <alignment horizontal="left" vertical="center"/>
    </xf>
    <xf numFmtId="0" fontId="30" fillId="0" borderId="54" xfId="0" applyFont="1" applyBorder="1" applyAlignment="1">
      <alignment horizontal="left" vertical="center"/>
    </xf>
    <xf numFmtId="9" fontId="25" fillId="0" borderId="54" xfId="0" applyNumberFormat="1" applyFont="1" applyBorder="1" applyAlignment="1">
      <alignment horizontal="left" vertical="center"/>
    </xf>
    <xf numFmtId="166" fontId="25" fillId="0" borderId="55" xfId="0" applyNumberFormat="1" applyFont="1" applyBorder="1" applyAlignment="1">
      <alignment vertical="center"/>
    </xf>
    <xf numFmtId="166" fontId="25" fillId="0" borderId="38" xfId="0" applyNumberFormat="1" applyFont="1" applyBorder="1" applyAlignment="1">
      <alignment vertical="center"/>
    </xf>
    <xf numFmtId="0" fontId="29" fillId="0" borderId="56" xfId="0" applyFont="1" applyBorder="1" applyAlignment="1">
      <alignment horizontal="center" vertical="center" wrapText="1"/>
    </xf>
    <xf numFmtId="0" fontId="29" fillId="0" borderId="57" xfId="0" applyFont="1" applyBorder="1" applyAlignment="1">
      <alignment horizontal="center" vertical="center" wrapText="1"/>
    </xf>
    <xf numFmtId="0" fontId="28" fillId="0" borderId="38" xfId="0" applyFont="1" applyBorder="1" applyAlignment="1">
      <alignment horizontal="center" vertical="center"/>
    </xf>
    <xf numFmtId="166" fontId="25" fillId="0" borderId="38" xfId="0" applyNumberFormat="1" applyFont="1" applyBorder="1" applyAlignment="1">
      <alignment horizontal="right" vertical="center"/>
    </xf>
    <xf numFmtId="0" fontId="29" fillId="0" borderId="58" xfId="0" applyFont="1" applyBorder="1" applyAlignment="1">
      <alignment horizontal="center" vertical="center" wrapText="1"/>
    </xf>
    <xf numFmtId="0" fontId="28" fillId="0" borderId="59" xfId="0" applyFont="1" applyBorder="1" applyAlignment="1">
      <alignment horizontal="center" vertical="center"/>
    </xf>
    <xf numFmtId="166" fontId="25" fillId="0" borderId="59" xfId="0" applyNumberFormat="1" applyFont="1" applyBorder="1" applyAlignment="1">
      <alignment vertical="center"/>
    </xf>
    <xf numFmtId="9" fontId="25" fillId="0" borderId="59" xfId="0" applyNumberFormat="1" applyFont="1" applyBorder="1" applyAlignment="1">
      <alignment horizontal="left" vertical="center"/>
    </xf>
    <xf numFmtId="0" fontId="31" fillId="0" borderId="60" xfId="0" applyFont="1" applyBorder="1" applyAlignment="1">
      <alignment horizontal="left" vertical="center"/>
    </xf>
    <xf numFmtId="0" fontId="28" fillId="0" borderId="60" xfId="0" applyFont="1" applyBorder="1" applyAlignment="1">
      <alignment horizontal="center" vertical="center"/>
    </xf>
    <xf numFmtId="166" fontId="25" fillId="0" borderId="60" xfId="0" applyNumberFormat="1" applyFont="1" applyBorder="1" applyAlignment="1">
      <alignment vertical="center"/>
    </xf>
    <xf numFmtId="0" fontId="28" fillId="0" borderId="61" xfId="0" applyFont="1" applyBorder="1" applyAlignment="1">
      <alignment horizontal="center" vertical="center"/>
    </xf>
    <xf numFmtId="166" fontId="25" fillId="0" borderId="61" xfId="0" applyNumberFormat="1" applyFont="1" applyBorder="1" applyAlignment="1">
      <alignment vertical="center"/>
    </xf>
    <xf numFmtId="0" fontId="29" fillId="0" borderId="62" xfId="0" applyFont="1" applyBorder="1" applyAlignment="1">
      <alignment horizontal="center" vertical="center" wrapText="1"/>
    </xf>
    <xf numFmtId="9" fontId="25" fillId="0" borderId="63" xfId="0" applyNumberFormat="1" applyFont="1" applyBorder="1" applyAlignment="1">
      <alignment horizontal="left" vertical="center"/>
    </xf>
    <xf numFmtId="0" fontId="26" fillId="0" borderId="50" xfId="0" applyFont="1" applyBorder="1" applyAlignment="1">
      <alignment vertical="center" wrapText="1"/>
    </xf>
    <xf numFmtId="166" fontId="25" fillId="0" borderId="44" xfId="0" applyNumberFormat="1" applyFont="1" applyBorder="1" applyAlignment="1">
      <alignment horizontal="right" vertical="center"/>
    </xf>
    <xf numFmtId="0" fontId="32" fillId="0" borderId="53" xfId="0" applyFont="1" applyBorder="1" applyAlignment="1">
      <alignment vertical="center"/>
    </xf>
    <xf numFmtId="166" fontId="25" fillId="0" borderId="50" xfId="0" applyNumberFormat="1" applyFont="1" applyBorder="1" applyAlignment="1">
      <alignment horizontal="right" vertical="center"/>
    </xf>
    <xf numFmtId="9" fontId="20" fillId="0" borderId="51" xfId="0" applyNumberFormat="1" applyFont="1" applyBorder="1" applyAlignment="1">
      <alignment vertical="center"/>
    </xf>
    <xf numFmtId="0" fontId="31" fillId="0" borderId="41" xfId="0" applyFont="1" applyBorder="1" applyAlignment="1">
      <alignment horizontal="left" vertical="center"/>
    </xf>
    <xf numFmtId="9" fontId="25" fillId="0" borderId="0" xfId="0" applyNumberFormat="1" applyFont="1" applyAlignment="1">
      <alignment horizontal="left" vertical="center"/>
    </xf>
    <xf numFmtId="0" fontId="30" fillId="0" borderId="43" xfId="0" applyFont="1" applyBorder="1" applyAlignment="1">
      <alignment horizontal="left" vertical="center"/>
    </xf>
    <xf numFmtId="0" fontId="31" fillId="0" borderId="54" xfId="0" applyFont="1" applyBorder="1" applyAlignment="1">
      <alignment horizontal="left" vertical="center"/>
    </xf>
    <xf numFmtId="0" fontId="30" fillId="0" borderId="60" xfId="0" applyFont="1" applyBorder="1" applyAlignment="1">
      <alignment horizontal="left" vertical="center"/>
    </xf>
    <xf numFmtId="9" fontId="25" fillId="0" borderId="60" xfId="0" applyNumberFormat="1" applyFont="1" applyBorder="1" applyAlignment="1">
      <alignment horizontal="left" vertical="center"/>
    </xf>
    <xf numFmtId="9" fontId="25" fillId="0" borderId="64" xfId="0" applyNumberFormat="1" applyFont="1" applyBorder="1" applyAlignment="1">
      <alignment horizontal="left" vertical="center"/>
    </xf>
    <xf numFmtId="4" fontId="25" fillId="10" borderId="41" xfId="0" applyNumberFormat="1" applyFont="1" applyFill="1" applyBorder="1" applyAlignment="1">
      <alignment horizontal="center" vertical="center"/>
    </xf>
    <xf numFmtId="169" fontId="25" fillId="10" borderId="41" xfId="0" applyNumberFormat="1" applyFont="1" applyFill="1" applyBorder="1" applyAlignment="1">
      <alignment horizontal="center" vertical="center"/>
    </xf>
    <xf numFmtId="0" fontId="26" fillId="0" borderId="42" xfId="0" applyFont="1" applyBorder="1" applyAlignment="1">
      <alignment vertical="center" wrapText="1"/>
    </xf>
    <xf numFmtId="0" fontId="25" fillId="0" borderId="42" xfId="0" applyFont="1" applyBorder="1" applyAlignment="1">
      <alignment horizontal="left" vertical="center"/>
    </xf>
    <xf numFmtId="0" fontId="25" fillId="0" borderId="65" xfId="0" applyFont="1" applyBorder="1" applyAlignment="1">
      <alignment vertical="center" wrapText="1"/>
    </xf>
    <xf numFmtId="0" fontId="29" fillId="0" borderId="66" xfId="0" applyFont="1" applyBorder="1" applyAlignment="1">
      <alignment horizontal="center" vertical="center" wrapText="1"/>
    </xf>
    <xf numFmtId="9" fontId="25" fillId="0" borderId="61" xfId="0" applyNumberFormat="1" applyFont="1" applyBorder="1" applyAlignment="1">
      <alignment horizontal="left" vertical="center"/>
    </xf>
    <xf numFmtId="0" fontId="29" fillId="0" borderId="45" xfId="0" applyFont="1" applyBorder="1" applyAlignment="1">
      <alignment horizontal="center" vertical="center" wrapText="1"/>
    </xf>
    <xf numFmtId="0" fontId="28" fillId="0" borderId="41" xfId="0" applyFont="1" applyBorder="1" applyAlignment="1">
      <alignment horizontal="center" vertical="center"/>
    </xf>
    <xf numFmtId="166" fontId="25" fillId="0" borderId="41" xfId="0" applyNumberFormat="1" applyFont="1" applyBorder="1" applyAlignment="1">
      <alignment vertical="center"/>
    </xf>
    <xf numFmtId="0" fontId="29" fillId="0" borderId="17" xfId="0" applyFont="1" applyBorder="1" applyAlignment="1">
      <alignment horizontal="center" vertical="center" wrapText="1"/>
    </xf>
    <xf numFmtId="9" fontId="26" fillId="0" borderId="17" xfId="0" applyNumberFormat="1" applyFont="1" applyBorder="1" applyAlignment="1">
      <alignment horizontal="left" vertical="center"/>
    </xf>
    <xf numFmtId="0" fontId="33" fillId="0" borderId="17" xfId="0" applyFont="1" applyBorder="1" applyAlignment="1">
      <alignment horizontal="center" vertical="center" wrapText="1"/>
    </xf>
    <xf numFmtId="166" fontId="26" fillId="0" borderId="17" xfId="0" applyNumberFormat="1" applyFont="1" applyBorder="1" applyAlignment="1">
      <alignment horizontal="center" vertical="center" wrapText="1"/>
    </xf>
    <xf numFmtId="166" fontId="25" fillId="0" borderId="0" xfId="0" applyNumberFormat="1" applyFont="1" applyAlignment="1">
      <alignment vertical="center"/>
    </xf>
    <xf numFmtId="166" fontId="25" fillId="0" borderId="32" xfId="0" applyNumberFormat="1" applyFont="1" applyBorder="1" applyAlignment="1">
      <alignment vertical="center"/>
    </xf>
    <xf numFmtId="168" fontId="4" fillId="8" borderId="23" xfId="7" applyNumberFormat="1" applyFont="1" applyFill="1" applyBorder="1" applyAlignment="1" applyProtection="1">
      <alignment vertical="center" wrapText="1"/>
      <protection locked="0"/>
    </xf>
    <xf numFmtId="0" fontId="31" fillId="0" borderId="63" xfId="0" applyFont="1" applyBorder="1" applyAlignment="1">
      <alignment horizontal="left" vertical="center"/>
    </xf>
    <xf numFmtId="0" fontId="2" fillId="4" borderId="17"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3" fontId="2" fillId="4" borderId="17"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vertical="center" wrapText="1"/>
    </xf>
    <xf numFmtId="0" fontId="0" fillId="0" borderId="17" xfId="0" applyBorder="1"/>
    <xf numFmtId="49" fontId="0" fillId="0" borderId="17" xfId="0" applyNumberFormat="1" applyBorder="1" applyAlignment="1">
      <alignment horizontal="right" vertical="center" wrapText="1"/>
    </xf>
    <xf numFmtId="0" fontId="0" fillId="0" borderId="17" xfId="0" applyBorder="1" applyAlignment="1">
      <alignment horizontal="left" vertical="center" wrapText="1"/>
    </xf>
    <xf numFmtId="49" fontId="0" fillId="0" borderId="17" xfId="0" applyNumberFormat="1" applyBorder="1" applyAlignment="1">
      <alignment horizontal="left" vertical="center" wrapText="1"/>
    </xf>
    <xf numFmtId="3" fontId="0" fillId="0" borderId="17" xfId="0" applyNumberFormat="1" applyBorder="1" applyAlignment="1">
      <alignment horizontal="center" vertical="center" wrapText="1"/>
    </xf>
    <xf numFmtId="0" fontId="0" fillId="0" borderId="17" xfId="0" applyBorder="1" applyAlignment="1">
      <alignment vertical="top" wrapText="1"/>
    </xf>
    <xf numFmtId="0" fontId="0" fillId="0" borderId="17" xfId="0" applyBorder="1" applyAlignment="1">
      <alignment horizontal="center" vertical="center" wrapText="1"/>
    </xf>
    <xf numFmtId="164" fontId="0" fillId="0" borderId="17" xfId="0" applyNumberFormat="1" applyBorder="1" applyAlignment="1">
      <alignment horizontal="center" vertical="center" wrapText="1"/>
    </xf>
    <xf numFmtId="165" fontId="0" fillId="0" borderId="17" xfId="0" applyNumberFormat="1" applyBorder="1" applyAlignment="1">
      <alignment horizontal="right" vertical="center" wrapText="1"/>
    </xf>
    <xf numFmtId="0" fontId="0" fillId="0" borderId="17" xfId="0" applyBorder="1" applyAlignment="1">
      <alignment horizontal="right" vertical="center" wrapText="1"/>
    </xf>
    <xf numFmtId="0" fontId="0" fillId="0" borderId="0" xfId="0" applyAlignment="1">
      <alignment vertical="top" wrapText="1"/>
    </xf>
    <xf numFmtId="0" fontId="0" fillId="0" borderId="38" xfId="0" applyBorder="1" applyAlignment="1">
      <alignment vertical="top" wrapText="1"/>
    </xf>
    <xf numFmtId="0" fontId="0" fillId="0" borderId="17" xfId="0" applyBorder="1" applyAlignment="1">
      <alignment vertical="center" wrapText="1"/>
    </xf>
    <xf numFmtId="0" fontId="0" fillId="0" borderId="32" xfId="0" applyBorder="1" applyAlignment="1">
      <alignment vertical="top" wrapText="1"/>
    </xf>
    <xf numFmtId="0" fontId="0" fillId="0" borderId="33" xfId="0" applyBorder="1" applyAlignment="1">
      <alignment horizontal="left" vertical="center" wrapText="1"/>
    </xf>
    <xf numFmtId="49" fontId="3" fillId="3" borderId="17" xfId="0" applyNumberFormat="1" applyFont="1" applyFill="1" applyBorder="1" applyAlignment="1">
      <alignment horizontal="right" vertical="center" wrapText="1"/>
    </xf>
    <xf numFmtId="0" fontId="3" fillId="3" borderId="17" xfId="0" applyFont="1" applyFill="1" applyBorder="1" applyAlignment="1">
      <alignment horizontal="left" vertical="center" wrapText="1"/>
    </xf>
    <xf numFmtId="49" fontId="3" fillId="3" borderId="17" xfId="0" applyNumberFormat="1" applyFont="1" applyFill="1" applyBorder="1" applyAlignment="1">
      <alignment horizontal="left" vertical="center" wrapText="1"/>
    </xf>
    <xf numFmtId="3" fontId="3" fillId="3" borderId="17" xfId="0" applyNumberFormat="1" applyFont="1" applyFill="1" applyBorder="1" applyAlignment="1">
      <alignment horizontal="center" vertical="center" wrapText="1"/>
    </xf>
    <xf numFmtId="0" fontId="3" fillId="3" borderId="17" xfId="0" applyFont="1" applyFill="1" applyBorder="1" applyAlignment="1">
      <alignment vertical="top" wrapText="1"/>
    </xf>
    <xf numFmtId="0" fontId="3" fillId="3" borderId="17" xfId="0" applyFont="1" applyFill="1" applyBorder="1" applyAlignment="1">
      <alignment horizontal="center" vertical="center" wrapText="1"/>
    </xf>
    <xf numFmtId="164" fontId="3" fillId="3" borderId="17" xfId="0" applyNumberFormat="1" applyFont="1" applyFill="1" applyBorder="1" applyAlignment="1">
      <alignment horizontal="center" vertical="center" wrapText="1"/>
    </xf>
    <xf numFmtId="165" fontId="3" fillId="3" borderId="17" xfId="0" applyNumberFormat="1" applyFont="1" applyFill="1" applyBorder="1" applyAlignment="1">
      <alignment horizontal="right" vertical="center" wrapText="1"/>
    </xf>
    <xf numFmtId="0" fontId="0" fillId="0" borderId="17" xfId="0" applyBorder="1" applyAlignment="1">
      <alignment horizontal="left" vertical="top" wrapText="1"/>
    </xf>
    <xf numFmtId="0" fontId="3" fillId="3" borderId="17" xfId="0" applyFont="1" applyFill="1" applyBorder="1" applyAlignment="1">
      <alignment horizontal="left" vertical="top" wrapText="1"/>
    </xf>
    <xf numFmtId="0" fontId="0" fillId="0" borderId="17" xfId="0" applyBorder="1" applyAlignment="1">
      <alignment wrapText="1"/>
    </xf>
    <xf numFmtId="0" fontId="9" fillId="0" borderId="17" xfId="0" applyFont="1" applyBorder="1" applyAlignment="1">
      <alignment wrapText="1"/>
    </xf>
    <xf numFmtId="0" fontId="9" fillId="0" borderId="17" xfId="0" applyFont="1" applyBorder="1" applyAlignment="1">
      <alignment vertical="top" wrapText="1"/>
    </xf>
    <xf numFmtId="0" fontId="3" fillId="3" borderId="17" xfId="0" applyFont="1" applyFill="1" applyBorder="1" applyAlignment="1">
      <alignment wrapText="1"/>
    </xf>
    <xf numFmtId="165" fontId="3" fillId="3" borderId="18" xfId="0" applyNumberFormat="1" applyFont="1" applyFill="1" applyBorder="1" applyAlignment="1">
      <alignment horizontal="right" vertical="center" wrapText="1"/>
    </xf>
    <xf numFmtId="0" fontId="2" fillId="6" borderId="20" xfId="0" applyFont="1" applyFill="1" applyBorder="1"/>
    <xf numFmtId="0" fontId="2" fillId="6" borderId="19" xfId="0" applyFont="1" applyFill="1" applyBorder="1" applyAlignment="1">
      <alignment horizontal="right" vertical="center" wrapText="1"/>
    </xf>
    <xf numFmtId="0" fontId="2" fillId="6" borderId="19" xfId="0" applyFont="1" applyFill="1" applyBorder="1" applyAlignment="1">
      <alignment horizontal="left" vertical="center" wrapText="1"/>
    </xf>
    <xf numFmtId="49" fontId="2" fillId="6" borderId="19" xfId="0" applyNumberFormat="1" applyFont="1" applyFill="1" applyBorder="1" applyAlignment="1">
      <alignment vertical="center" wrapText="1"/>
    </xf>
    <xf numFmtId="0" fontId="2" fillId="6" borderId="19" xfId="0" applyFont="1" applyFill="1" applyBorder="1" applyAlignment="1">
      <alignment wrapText="1"/>
    </xf>
    <xf numFmtId="0" fontId="2" fillId="6" borderId="19" xfId="0" applyFont="1" applyFill="1" applyBorder="1" applyAlignment="1">
      <alignment vertical="center" wrapText="1"/>
    </xf>
    <xf numFmtId="0" fontId="2" fillId="6" borderId="19" xfId="0" applyFont="1" applyFill="1" applyBorder="1" applyAlignment="1">
      <alignment vertical="top" wrapText="1"/>
    </xf>
    <xf numFmtId="3" fontId="2" fillId="6" borderId="19" xfId="0" applyNumberFormat="1" applyFont="1" applyFill="1" applyBorder="1" applyAlignment="1">
      <alignment horizontal="center" vertical="center" wrapText="1"/>
    </xf>
    <xf numFmtId="0" fontId="2" fillId="6" borderId="19" xfId="0" applyFont="1" applyFill="1" applyBorder="1" applyAlignment="1">
      <alignment horizontal="center" vertical="center" wrapText="1"/>
    </xf>
    <xf numFmtId="165" fontId="2" fillId="6" borderId="19" xfId="0" applyNumberFormat="1" applyFont="1" applyFill="1" applyBorder="1" applyAlignment="1">
      <alignment vertical="center" wrapText="1"/>
    </xf>
    <xf numFmtId="165" fontId="2" fillId="6" borderId="19" xfId="0" applyNumberFormat="1" applyFont="1" applyFill="1" applyBorder="1" applyAlignment="1">
      <alignment wrapText="1"/>
    </xf>
    <xf numFmtId="165" fontId="2" fillId="6" borderId="18" xfId="0" applyNumberFormat="1" applyFont="1" applyFill="1" applyBorder="1" applyAlignment="1">
      <alignment wrapText="1"/>
    </xf>
    <xf numFmtId="0" fontId="0" fillId="0" borderId="0" xfId="0" applyAlignment="1">
      <alignment horizontal="right" vertical="center" wrapText="1"/>
    </xf>
    <xf numFmtId="0" fontId="0" fillId="0" borderId="0" xfId="0" applyAlignment="1">
      <alignment horizontal="left" vertical="center" wrapText="1"/>
    </xf>
    <xf numFmtId="49" fontId="0" fillId="0" borderId="0" xfId="0" applyNumberFormat="1" applyAlignment="1">
      <alignment vertical="center" wrapText="1"/>
    </xf>
    <xf numFmtId="3" fontId="0" fillId="0" borderId="0" xfId="0" applyNumberFormat="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vertical="center" wrapText="1"/>
    </xf>
    <xf numFmtId="165" fontId="0" fillId="0" borderId="0" xfId="0" applyNumberFormat="1" applyAlignment="1">
      <alignment wrapText="1"/>
    </xf>
    <xf numFmtId="0" fontId="2" fillId="0" borderId="0" xfId="0" applyFont="1"/>
    <xf numFmtId="0" fontId="2" fillId="0" borderId="0" xfId="0" applyFont="1" applyAlignment="1">
      <alignment horizontal="right" vertical="center" wrapText="1"/>
    </xf>
    <xf numFmtId="0" fontId="2" fillId="0" borderId="0" xfId="0" applyFont="1" applyAlignment="1">
      <alignment horizontal="left" vertical="center" wrapText="1"/>
    </xf>
    <xf numFmtId="49" fontId="2" fillId="0" borderId="0" xfId="0" applyNumberFormat="1" applyFont="1" applyAlignment="1">
      <alignment vertical="center" wrapText="1"/>
    </xf>
    <xf numFmtId="0" fontId="2" fillId="0" borderId="0" xfId="0" applyFont="1" applyAlignment="1">
      <alignment vertical="top" wrapText="1"/>
    </xf>
    <xf numFmtId="3" fontId="2" fillId="0" borderId="0" xfId="0" applyNumberFormat="1" applyFont="1" applyAlignment="1">
      <alignment horizontal="center" vertical="center" wrapText="1"/>
    </xf>
    <xf numFmtId="0" fontId="2" fillId="0" borderId="0" xfId="0" applyFont="1" applyAlignment="1">
      <alignment horizontal="center" vertical="center" wrapText="1"/>
    </xf>
    <xf numFmtId="165" fontId="2" fillId="0" borderId="0" xfId="0" applyNumberFormat="1" applyFont="1" applyAlignment="1">
      <alignment vertical="center" wrapText="1"/>
    </xf>
    <xf numFmtId="165" fontId="2" fillId="0" borderId="0" xfId="0" applyNumberFormat="1" applyFont="1" applyAlignment="1">
      <alignment wrapText="1"/>
    </xf>
    <xf numFmtId="0" fontId="21" fillId="0" borderId="0" xfId="0" applyFont="1" applyAlignment="1">
      <alignment vertical="center" wrapText="1"/>
    </xf>
    <xf numFmtId="0" fontId="22" fillId="0" borderId="0" xfId="0" applyFont="1" applyAlignment="1">
      <alignment wrapText="1"/>
    </xf>
    <xf numFmtId="0" fontId="22" fillId="0" borderId="0" xfId="0" applyFont="1" applyAlignment="1">
      <alignment vertical="center" wrapText="1"/>
    </xf>
    <xf numFmtId="0" fontId="22" fillId="0" borderId="0" xfId="0" applyFont="1" applyAlignment="1">
      <alignment horizontal="left" vertical="center" wrapText="1"/>
    </xf>
    <xf numFmtId="14" fontId="22" fillId="0" borderId="0" xfId="0" applyNumberFormat="1" applyFont="1" applyAlignment="1">
      <alignment horizontal="left" vertical="center" wrapText="1"/>
    </xf>
    <xf numFmtId="0" fontId="2" fillId="0" borderId="27" xfId="9" applyFont="1" applyBorder="1" applyAlignment="1">
      <alignment horizontal="left" vertical="center" wrapText="1"/>
    </xf>
    <xf numFmtId="0" fontId="2" fillId="2" borderId="6" xfId="7" applyFont="1" applyFill="1" applyBorder="1" applyAlignment="1">
      <alignment horizontal="left" vertical="center" wrapText="1"/>
    </xf>
    <xf numFmtId="4" fontId="6" fillId="2" borderId="6" xfId="7" applyNumberFormat="1" applyFont="1" applyFill="1" applyBorder="1" applyAlignment="1">
      <alignment horizontal="right" vertical="center" wrapText="1"/>
    </xf>
    <xf numFmtId="0" fontId="6" fillId="2" borderId="6" xfId="7" applyFont="1" applyFill="1" applyBorder="1" applyAlignment="1">
      <alignment horizontal="center" vertical="center" wrapText="1"/>
    </xf>
    <xf numFmtId="4" fontId="2" fillId="2" borderId="6" xfId="7" applyNumberFormat="1" applyFont="1" applyFill="1" applyBorder="1" applyAlignment="1">
      <alignment horizontal="center" vertical="center" wrapText="1"/>
    </xf>
    <xf numFmtId="167" fontId="2" fillId="2" borderId="14" xfId="7" applyNumberFormat="1" applyFont="1" applyFill="1" applyBorder="1" applyAlignment="1">
      <alignment horizontal="right" vertical="center" wrapText="1"/>
    </xf>
    <xf numFmtId="167" fontId="0" fillId="0" borderId="0" xfId="0" applyNumberFormat="1" applyAlignment="1">
      <alignment wrapText="1"/>
    </xf>
    <xf numFmtId="0" fontId="2" fillId="0" borderId="40" xfId="7" applyFont="1" applyBorder="1" applyAlignment="1">
      <alignment horizontal="center" vertical="center" wrapText="1"/>
    </xf>
    <xf numFmtId="0" fontId="6" fillId="0" borderId="21" xfId="7" applyFont="1" applyBorder="1" applyAlignment="1">
      <alignment horizontal="left" vertical="center" wrapText="1"/>
    </xf>
    <xf numFmtId="4" fontId="6" fillId="0" borderId="21" xfId="7" applyNumberFormat="1" applyFont="1" applyBorder="1" applyAlignment="1">
      <alignment horizontal="right" vertical="center" wrapText="1"/>
    </xf>
    <xf numFmtId="49" fontId="6" fillId="0" borderId="21" xfId="7" applyNumberFormat="1" applyFont="1" applyBorder="1" applyAlignment="1">
      <alignment horizontal="center" vertical="center" wrapText="1"/>
    </xf>
    <xf numFmtId="4" fontId="6" fillId="0" borderId="21" xfId="7" applyNumberFormat="1" applyFont="1" applyBorder="1" applyAlignment="1">
      <alignment vertical="center" wrapText="1"/>
    </xf>
    <xf numFmtId="4" fontId="6" fillId="0" borderId="22" xfId="7" applyNumberFormat="1" applyFont="1" applyBorder="1" applyAlignment="1">
      <alignment horizontal="right" vertical="center" wrapText="1"/>
    </xf>
    <xf numFmtId="0" fontId="4" fillId="5" borderId="28" xfId="7" applyFont="1" applyFill="1" applyBorder="1" applyAlignment="1">
      <alignment horizontal="center" vertical="center" wrapText="1"/>
    </xf>
    <xf numFmtId="0" fontId="4" fillId="0" borderId="23" xfId="7" applyFont="1" applyBorder="1" applyAlignment="1">
      <alignment horizontal="left" vertical="center" wrapText="1"/>
    </xf>
    <xf numFmtId="2" fontId="4" fillId="0" borderId="23" xfId="7" applyNumberFormat="1" applyFont="1" applyBorder="1" applyAlignment="1">
      <alignment horizontal="center" vertical="center" wrapText="1"/>
    </xf>
    <xf numFmtId="49" fontId="4" fillId="0" borderId="23" xfId="7" applyNumberFormat="1" applyFont="1" applyBorder="1" applyAlignment="1">
      <alignment horizontal="center" vertical="center" wrapText="1"/>
    </xf>
    <xf numFmtId="168" fontId="4" fillId="0" borderId="24" xfId="7" applyNumberFormat="1" applyFont="1" applyBorder="1" applyAlignment="1">
      <alignment horizontal="right" vertical="center" wrapText="1"/>
    </xf>
    <xf numFmtId="0" fontId="6" fillId="0" borderId="29" xfId="7" applyFont="1" applyBorder="1" applyAlignment="1">
      <alignment horizontal="center" vertical="center" wrapText="1"/>
    </xf>
    <xf numFmtId="0" fontId="6" fillId="0" borderId="25" xfId="7" applyFont="1" applyBorder="1" applyAlignment="1">
      <alignment horizontal="left" vertical="center" wrapText="1"/>
    </xf>
    <xf numFmtId="2" fontId="4" fillId="0" borderId="35" xfId="7" applyNumberFormat="1" applyFont="1" applyBorder="1" applyAlignment="1">
      <alignment horizontal="center" vertical="center" wrapText="1"/>
    </xf>
    <xf numFmtId="49" fontId="6" fillId="0" borderId="25" xfId="7" applyNumberFormat="1" applyFont="1" applyBorder="1" applyAlignment="1">
      <alignment horizontal="center" vertical="center" wrapText="1"/>
    </xf>
    <xf numFmtId="4" fontId="6" fillId="0" borderId="25" xfId="7" applyNumberFormat="1" applyFont="1" applyBorder="1" applyAlignment="1">
      <alignment vertical="center" wrapText="1"/>
    </xf>
    <xf numFmtId="4" fontId="6" fillId="0" borderId="26" xfId="7" applyNumberFormat="1" applyFont="1" applyBorder="1" applyAlignment="1">
      <alignment horizontal="right" vertical="center" wrapText="1"/>
    </xf>
    <xf numFmtId="0" fontId="16" fillId="0" borderId="0" xfId="0" applyFont="1" applyAlignment="1">
      <alignment horizontal="left" vertical="center"/>
    </xf>
    <xf numFmtId="49" fontId="16" fillId="0" borderId="0" xfId="0" applyNumberFormat="1" applyFont="1" applyAlignment="1">
      <alignment horizontal="left" vertical="center"/>
    </xf>
    <xf numFmtId="49" fontId="14" fillId="5" borderId="0" xfId="0" applyNumberFormat="1" applyFont="1" applyFill="1" applyAlignment="1">
      <alignment horizontal="left" vertical="center"/>
    </xf>
    <xf numFmtId="49" fontId="14" fillId="0" borderId="7" xfId="0" applyNumberFormat="1" applyFont="1" applyBorder="1" applyAlignment="1">
      <alignment horizontal="left" vertical="center"/>
    </xf>
    <xf numFmtId="0" fontId="17" fillId="0" borderId="5" xfId="0" applyFont="1" applyBorder="1" applyAlignment="1">
      <alignment horizontal="left" vertical="center" wrapText="1"/>
    </xf>
    <xf numFmtId="0" fontId="16" fillId="0" borderId="5" xfId="0" applyFont="1" applyBorder="1" applyAlignment="1">
      <alignment horizontal="left" vertical="center"/>
    </xf>
    <xf numFmtId="0" fontId="14" fillId="0" borderId="5" xfId="0" applyFont="1" applyBorder="1" applyAlignment="1">
      <alignment horizontal="left" vertical="center"/>
    </xf>
    <xf numFmtId="0" fontId="15" fillId="0" borderId="5" xfId="0" applyFont="1" applyBorder="1" applyAlignment="1">
      <alignment horizontal="left" vertical="center"/>
    </xf>
    <xf numFmtId="49" fontId="15" fillId="0" borderId="5" xfId="0" applyNumberFormat="1"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49" fontId="15" fillId="0" borderId="0" xfId="0" applyNumberFormat="1" applyFont="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49" fontId="14" fillId="0" borderId="9" xfId="0" applyNumberFormat="1" applyFont="1" applyBorder="1" applyAlignment="1">
      <alignment horizontal="left" vertical="center"/>
    </xf>
    <xf numFmtId="0" fontId="14" fillId="0" borderId="0" xfId="0" applyFont="1" applyAlignment="1">
      <alignment horizontal="left" vertical="center"/>
    </xf>
    <xf numFmtId="0" fontId="16" fillId="0" borderId="10" xfId="0" applyFont="1" applyBorder="1" applyAlignment="1">
      <alignment horizontal="left" vertical="center"/>
    </xf>
    <xf numFmtId="49" fontId="15" fillId="0" borderId="0" xfId="0" applyNumberFormat="1" applyFont="1" applyAlignment="1">
      <alignment vertical="center"/>
    </xf>
    <xf numFmtId="0" fontId="15" fillId="0" borderId="0" xfId="0" applyFont="1" applyAlignment="1">
      <alignment horizontal="left" vertical="top"/>
    </xf>
    <xf numFmtId="0" fontId="16" fillId="0" borderId="10" xfId="0" applyFont="1" applyBorder="1" applyAlignment="1">
      <alignment horizontal="left" vertical="top"/>
    </xf>
    <xf numFmtId="0" fontId="15" fillId="0" borderId="11" xfId="0" applyFont="1" applyBorder="1" applyAlignment="1">
      <alignment horizontal="left" vertical="center"/>
    </xf>
    <xf numFmtId="49" fontId="15" fillId="0" borderId="12" xfId="0" applyNumberFormat="1" applyFont="1" applyBorder="1" applyAlignment="1">
      <alignment horizontal="left" vertical="center"/>
    </xf>
    <xf numFmtId="0" fontId="14" fillId="0" borderId="12" xfId="0" applyFont="1" applyBorder="1" applyAlignment="1">
      <alignment horizontal="left" vertical="center"/>
    </xf>
    <xf numFmtId="0" fontId="15" fillId="0" borderId="12" xfId="0" applyFont="1" applyBorder="1" applyAlignment="1">
      <alignment horizontal="left" vertical="center"/>
    </xf>
    <xf numFmtId="167" fontId="14" fillId="0" borderId="0" xfId="0" applyNumberFormat="1" applyFont="1" applyAlignment="1">
      <alignment horizontal="left" vertical="center"/>
    </xf>
    <xf numFmtId="0" fontId="19" fillId="4" borderId="13" xfId="0" applyFont="1" applyFill="1" applyBorder="1" applyAlignment="1">
      <alignment horizontal="left" vertical="center" wrapText="1"/>
    </xf>
    <xf numFmtId="0" fontId="19" fillId="4" borderId="14" xfId="0" applyFont="1" applyFill="1" applyBorder="1" applyAlignment="1">
      <alignment horizontal="left" vertical="center" wrapText="1"/>
    </xf>
    <xf numFmtId="0" fontId="17" fillId="0" borderId="15" xfId="0" applyFont="1" applyBorder="1" applyAlignment="1">
      <alignment horizontal="left" vertical="center"/>
    </xf>
    <xf numFmtId="0" fontId="16" fillId="0" borderId="1" xfId="0" applyFont="1" applyBorder="1" applyAlignment="1">
      <alignment horizontal="left" vertical="center"/>
    </xf>
    <xf numFmtId="0" fontId="16" fillId="0" borderId="16" xfId="0" applyFont="1" applyBorder="1" applyAlignment="1">
      <alignment horizontal="left" vertical="center"/>
    </xf>
    <xf numFmtId="49" fontId="15" fillId="0" borderId="9" xfId="0" applyNumberFormat="1" applyFont="1" applyBorder="1" applyAlignment="1">
      <alignment vertical="center"/>
    </xf>
    <xf numFmtId="167" fontId="14" fillId="0" borderId="2" xfId="0" applyNumberFormat="1" applyFont="1" applyBorder="1" applyAlignment="1">
      <alignment horizontal="left" vertical="center"/>
    </xf>
    <xf numFmtId="49" fontId="16" fillId="0" borderId="9" xfId="0" applyNumberFormat="1" applyFont="1" applyBorder="1" applyAlignment="1">
      <alignment vertical="center"/>
    </xf>
    <xf numFmtId="49" fontId="16" fillId="0" borderId="0" xfId="0" applyNumberFormat="1" applyFont="1" applyAlignment="1">
      <alignment vertical="center"/>
    </xf>
    <xf numFmtId="167" fontId="17" fillId="0" borderId="2" xfId="0" applyNumberFormat="1" applyFont="1" applyBorder="1" applyAlignment="1">
      <alignment horizontal="left" vertical="center"/>
    </xf>
    <xf numFmtId="167" fontId="14" fillId="0" borderId="3" xfId="0" applyNumberFormat="1" applyFont="1" applyBorder="1" applyAlignment="1">
      <alignment horizontal="left" vertical="center"/>
    </xf>
    <xf numFmtId="0" fontId="15" fillId="0" borderId="14" xfId="0" applyFont="1" applyBorder="1" applyAlignment="1">
      <alignment horizontal="left" vertical="center"/>
    </xf>
    <xf numFmtId="167" fontId="14" fillId="0" borderId="4" xfId="0" applyNumberFormat="1" applyFont="1" applyBorder="1" applyAlignment="1">
      <alignment horizontal="left" vertical="center"/>
    </xf>
    <xf numFmtId="49" fontId="15" fillId="5" borderId="0" xfId="0" applyNumberFormat="1" applyFont="1" applyFill="1" applyAlignment="1">
      <alignment horizontal="left" vertical="center"/>
    </xf>
    <xf numFmtId="167" fontId="14" fillId="3" borderId="5" xfId="0" applyNumberFormat="1" applyFont="1" applyFill="1" applyBorder="1" applyAlignment="1">
      <alignment horizontal="left" vertical="center"/>
    </xf>
    <xf numFmtId="0" fontId="15" fillId="3" borderId="8" xfId="0" applyFont="1" applyFill="1" applyBorder="1" applyAlignment="1">
      <alignment horizontal="left" vertical="center"/>
    </xf>
    <xf numFmtId="167" fontId="14" fillId="3" borderId="0" xfId="0" applyNumberFormat="1" applyFont="1" applyFill="1" applyAlignment="1">
      <alignment horizontal="left" vertical="center"/>
    </xf>
    <xf numFmtId="0" fontId="15" fillId="3" borderId="10" xfId="0" applyFont="1" applyFill="1" applyBorder="1" applyAlignment="1">
      <alignment horizontal="left" vertical="center"/>
    </xf>
    <xf numFmtId="167" fontId="14" fillId="4" borderId="6" xfId="0" applyNumberFormat="1" applyFont="1" applyFill="1" applyBorder="1" applyAlignment="1">
      <alignment horizontal="left" vertical="center"/>
    </xf>
    <xf numFmtId="0" fontId="15" fillId="4" borderId="14" xfId="0" applyFont="1" applyFill="1" applyBorder="1" applyAlignment="1">
      <alignment horizontal="left" vertical="center"/>
    </xf>
    <xf numFmtId="0" fontId="14" fillId="8" borderId="0" xfId="0" applyFont="1" applyFill="1" applyAlignment="1" applyProtection="1">
      <alignment horizontal="left" vertical="center"/>
      <protection locked="0"/>
    </xf>
    <xf numFmtId="0" fontId="15" fillId="8" borderId="0" xfId="0" applyFont="1" applyFill="1" applyAlignment="1" applyProtection="1">
      <alignment horizontal="left" vertical="center"/>
      <protection locked="0"/>
    </xf>
    <xf numFmtId="49" fontId="15" fillId="8" borderId="0" xfId="0" applyNumberFormat="1" applyFont="1" applyFill="1" applyAlignment="1" applyProtection="1">
      <alignment vertical="center"/>
      <protection locked="0"/>
    </xf>
    <xf numFmtId="4" fontId="25" fillId="8" borderId="44" xfId="0" applyNumberFormat="1" applyFont="1" applyFill="1" applyBorder="1" applyAlignment="1" applyProtection="1">
      <alignment vertical="center"/>
      <protection locked="0"/>
    </xf>
    <xf numFmtId="4" fontId="25" fillId="8" borderId="42" xfId="0" applyNumberFormat="1" applyFont="1" applyFill="1" applyBorder="1" applyAlignment="1" applyProtection="1">
      <alignment vertical="center" wrapText="1"/>
      <protection locked="0"/>
    </xf>
    <xf numFmtId="4" fontId="25" fillId="8" borderId="50" xfId="0" applyNumberFormat="1" applyFont="1" applyFill="1" applyBorder="1" applyAlignment="1" applyProtection="1">
      <alignment vertical="center" wrapText="1"/>
      <protection locked="0"/>
    </xf>
    <xf numFmtId="4" fontId="25" fillId="8" borderId="44" xfId="0" applyNumberFormat="1" applyFont="1" applyFill="1" applyBorder="1" applyAlignment="1" applyProtection="1">
      <alignment vertical="center" wrapText="1"/>
      <protection locked="0"/>
    </xf>
    <xf numFmtId="4" fontId="25" fillId="8" borderId="42" xfId="0" applyNumberFormat="1" applyFont="1" applyFill="1" applyBorder="1" applyAlignment="1" applyProtection="1">
      <alignment vertical="center"/>
      <protection locked="0"/>
    </xf>
    <xf numFmtId="4" fontId="25" fillId="8" borderId="42" xfId="0" applyNumberFormat="1" applyFont="1" applyFill="1" applyBorder="1" applyAlignment="1" applyProtection="1">
      <alignment horizontal="right" vertical="center"/>
      <protection locked="0"/>
    </xf>
    <xf numFmtId="4" fontId="25" fillId="8" borderId="41" xfId="0" applyNumberFormat="1" applyFont="1" applyFill="1" applyBorder="1" applyAlignment="1" applyProtection="1">
      <alignment vertical="center" wrapText="1"/>
      <protection locked="0"/>
    </xf>
    <xf numFmtId="4" fontId="25" fillId="8" borderId="38" xfId="0" applyNumberFormat="1" applyFont="1" applyFill="1" applyBorder="1" applyAlignment="1" applyProtection="1">
      <alignment vertical="center" wrapText="1"/>
      <protection locked="0"/>
    </xf>
    <xf numFmtId="4" fontId="25" fillId="8" borderId="59" xfId="0" applyNumberFormat="1" applyFont="1" applyFill="1" applyBorder="1" applyAlignment="1" applyProtection="1">
      <alignment vertical="center" wrapText="1"/>
      <protection locked="0"/>
    </xf>
    <xf numFmtId="4" fontId="25" fillId="8" borderId="60" xfId="0" applyNumberFormat="1" applyFont="1" applyFill="1" applyBorder="1" applyAlignment="1" applyProtection="1">
      <alignment vertical="center" wrapText="1"/>
      <protection locked="0"/>
    </xf>
    <xf numFmtId="4" fontId="25" fillId="8" borderId="61" xfId="0" applyNumberFormat="1" applyFont="1" applyFill="1" applyBorder="1" applyAlignment="1" applyProtection="1">
      <alignment vertical="center" wrapText="1"/>
      <protection locked="0"/>
    </xf>
    <xf numFmtId="4" fontId="25" fillId="8" borderId="50" xfId="0" applyNumberFormat="1" applyFont="1" applyFill="1" applyBorder="1" applyAlignment="1" applyProtection="1">
      <alignment vertical="center"/>
      <protection locked="0"/>
    </xf>
    <xf numFmtId="4" fontId="25" fillId="8" borderId="60" xfId="0" applyNumberFormat="1" applyFont="1" applyFill="1" applyBorder="1" applyAlignment="1" applyProtection="1">
      <alignment vertical="center"/>
      <protection locked="0"/>
    </xf>
    <xf numFmtId="4" fontId="25" fillId="8" borderId="41" xfId="0" applyNumberFormat="1" applyFont="1" applyFill="1" applyBorder="1" applyAlignment="1" applyProtection="1">
      <alignment vertical="center"/>
      <protection locked="0"/>
    </xf>
    <xf numFmtId="4" fontId="25" fillId="8" borderId="61" xfId="0" applyNumberFormat="1" applyFont="1" applyFill="1" applyBorder="1" applyAlignment="1" applyProtection="1">
      <alignment vertical="center"/>
      <protection locked="0"/>
    </xf>
    <xf numFmtId="14" fontId="0" fillId="0" borderId="0" xfId="0" applyNumberFormat="1" applyAlignment="1">
      <alignment wrapText="1"/>
    </xf>
    <xf numFmtId="0" fontId="17" fillId="0" borderId="30" xfId="0" applyFont="1" applyBorder="1" applyAlignment="1">
      <alignment horizontal="left" vertical="center"/>
    </xf>
    <xf numFmtId="0" fontId="14" fillId="0" borderId="27" xfId="0" applyFont="1" applyBorder="1" applyAlignment="1">
      <alignment horizontal="left" vertical="center"/>
    </xf>
    <xf numFmtId="0" fontId="14" fillId="0" borderId="6" xfId="0" applyFont="1" applyBorder="1" applyAlignment="1">
      <alignment horizontal="left" vertical="center"/>
    </xf>
    <xf numFmtId="49" fontId="19" fillId="4" borderId="27" xfId="0" applyNumberFormat="1" applyFont="1" applyFill="1" applyBorder="1" applyAlignment="1">
      <alignment horizontal="center" vertical="center"/>
    </xf>
    <xf numFmtId="49" fontId="19" fillId="4" borderId="6" xfId="0" applyNumberFormat="1" applyFont="1" applyFill="1" applyBorder="1" applyAlignment="1">
      <alignment horizontal="center" vertical="center"/>
    </xf>
    <xf numFmtId="49" fontId="19" fillId="4" borderId="14" xfId="0" applyNumberFormat="1" applyFont="1" applyFill="1" applyBorder="1" applyAlignment="1">
      <alignment horizontal="center" vertical="center"/>
    </xf>
    <xf numFmtId="0" fontId="14" fillId="4" borderId="27" xfId="0" applyFont="1" applyFill="1" applyBorder="1" applyAlignment="1">
      <alignment horizontal="left" vertical="top"/>
    </xf>
    <xf numFmtId="0" fontId="14" fillId="4" borderId="6" xfId="0" applyFont="1" applyFill="1" applyBorder="1" applyAlignment="1">
      <alignment horizontal="left" vertical="top"/>
    </xf>
    <xf numFmtId="0" fontId="14" fillId="3" borderId="9" xfId="0" applyFont="1" applyFill="1" applyBorder="1" applyAlignment="1">
      <alignment horizontal="left" vertical="top"/>
    </xf>
    <xf numFmtId="0" fontId="14" fillId="3" borderId="0" xfId="0" applyFont="1" applyFill="1" applyAlignment="1">
      <alignment horizontal="left" vertical="top"/>
    </xf>
    <xf numFmtId="0" fontId="14" fillId="3" borderId="7" xfId="0" applyFont="1" applyFill="1" applyBorder="1" applyAlignment="1">
      <alignment horizontal="left" vertical="top"/>
    </xf>
    <xf numFmtId="0" fontId="14" fillId="3" borderId="5" xfId="0" applyFont="1" applyFill="1" applyBorder="1" applyAlignment="1">
      <alignment horizontal="left" vertical="top"/>
    </xf>
    <xf numFmtId="0" fontId="15" fillId="0" borderId="7" xfId="0" applyFont="1" applyBorder="1" applyAlignment="1">
      <alignment horizontal="left" vertical="top"/>
    </xf>
    <xf numFmtId="0" fontId="15" fillId="0" borderId="8"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5" fillId="0" borderId="31" xfId="0" applyFont="1" applyBorder="1" applyAlignment="1">
      <alignment horizontal="left" vertical="top"/>
    </xf>
    <xf numFmtId="0" fontId="15" fillId="8" borderId="7" xfId="0" applyFont="1" applyFill="1" applyBorder="1" applyAlignment="1" applyProtection="1">
      <alignment horizontal="left" vertical="top"/>
      <protection locked="0"/>
    </xf>
    <xf numFmtId="0" fontId="15" fillId="8" borderId="8" xfId="0" applyFont="1" applyFill="1" applyBorder="1" applyAlignment="1" applyProtection="1">
      <alignment horizontal="left" vertical="top"/>
      <protection locked="0"/>
    </xf>
    <xf numFmtId="0" fontId="15" fillId="8" borderId="9" xfId="0" applyFont="1" applyFill="1" applyBorder="1" applyAlignment="1" applyProtection="1">
      <alignment horizontal="left" vertical="top"/>
      <protection locked="0"/>
    </xf>
    <xf numFmtId="0" fontId="15" fillId="8" borderId="10" xfId="0" applyFont="1" applyFill="1" applyBorder="1" applyAlignment="1" applyProtection="1">
      <alignment horizontal="left" vertical="top"/>
      <protection locked="0"/>
    </xf>
    <xf numFmtId="0" fontId="15" fillId="8" borderId="11" xfId="0" applyFont="1" applyFill="1" applyBorder="1" applyAlignment="1" applyProtection="1">
      <alignment horizontal="left" vertical="top"/>
      <protection locked="0"/>
    </xf>
    <xf numFmtId="0" fontId="15" fillId="8" borderId="31" xfId="0" applyFont="1" applyFill="1" applyBorder="1" applyAlignment="1" applyProtection="1">
      <alignment horizontal="left" vertical="top"/>
      <protection locked="0"/>
    </xf>
    <xf numFmtId="0" fontId="2" fillId="7" borderId="17" xfId="0" applyFont="1" applyFill="1" applyBorder="1" applyAlignment="1">
      <alignment horizontal="center" vertical="center" textRotation="90"/>
    </xf>
    <xf numFmtId="0" fontId="2" fillId="4" borderId="32" xfId="0" applyFont="1" applyFill="1" applyBorder="1" applyAlignment="1">
      <alignment horizontal="center" vertical="center" textRotation="90" wrapText="1"/>
    </xf>
    <xf numFmtId="0" fontId="2" fillId="4" borderId="33" xfId="0" applyFont="1" applyFill="1" applyBorder="1" applyAlignment="1">
      <alignment horizontal="center" vertical="center" textRotation="90" wrapText="1"/>
    </xf>
    <xf numFmtId="0" fontId="2" fillId="4" borderId="32"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7" xfId="0" applyFont="1" applyFill="1" applyBorder="1" applyAlignment="1">
      <alignment horizontal="center" vertical="center" textRotation="90" wrapText="1"/>
    </xf>
    <xf numFmtId="49" fontId="2" fillId="4" borderId="17" xfId="0" applyNumberFormat="1" applyFont="1" applyFill="1" applyBorder="1" applyAlignment="1">
      <alignment horizontal="center" vertical="center" textRotation="90" wrapText="1"/>
    </xf>
    <xf numFmtId="3" fontId="2" fillId="4" borderId="20" xfId="0" applyNumberFormat="1" applyFont="1" applyFill="1" applyBorder="1" applyAlignment="1">
      <alignment horizontal="center" vertical="center" wrapText="1"/>
    </xf>
    <xf numFmtId="3" fontId="2" fillId="4" borderId="19" xfId="0" applyNumberFormat="1" applyFont="1" applyFill="1" applyBorder="1" applyAlignment="1">
      <alignment horizontal="center" vertical="center" wrapText="1"/>
    </xf>
    <xf numFmtId="3" fontId="2" fillId="4" borderId="18" xfId="0" applyNumberFormat="1" applyFont="1" applyFill="1" applyBorder="1" applyAlignment="1">
      <alignment horizontal="center" vertical="center" wrapText="1"/>
    </xf>
    <xf numFmtId="165" fontId="3" fillId="4" borderId="17" xfId="0" applyNumberFormat="1" applyFont="1" applyFill="1" applyBorder="1" applyAlignment="1">
      <alignment horizontal="center" wrapText="1"/>
    </xf>
    <xf numFmtId="4" fontId="6" fillId="0" borderId="36" xfId="7" applyNumberFormat="1" applyFont="1" applyBorder="1" applyAlignment="1">
      <alignment horizontal="center" vertical="center" wrapText="1"/>
    </xf>
    <xf numFmtId="4" fontId="6" fillId="0" borderId="37" xfId="8" applyNumberFormat="1" applyFont="1" applyBorder="1" applyAlignment="1">
      <alignment horizontal="center" vertical="center" wrapText="1"/>
    </xf>
    <xf numFmtId="0" fontId="6" fillId="0" borderId="7" xfId="7" applyFont="1" applyBorder="1" applyAlignment="1">
      <alignment horizontal="center" vertical="center" wrapText="1"/>
    </xf>
    <xf numFmtId="0" fontId="6" fillId="0" borderId="11" xfId="8" applyFont="1" applyBorder="1" applyAlignment="1">
      <alignment horizontal="center" vertical="center" wrapText="1"/>
    </xf>
    <xf numFmtId="0" fontId="6" fillId="0" borderId="34" xfId="7" applyFont="1" applyBorder="1" applyAlignment="1">
      <alignment horizontal="center" vertical="center" wrapText="1"/>
    </xf>
    <xf numFmtId="0" fontId="6" fillId="0" borderId="35" xfId="8" applyFont="1" applyBorder="1" applyAlignment="1">
      <alignment horizontal="center" vertical="center" wrapText="1"/>
    </xf>
    <xf numFmtId="4" fontId="6" fillId="0" borderId="34" xfId="7" applyNumberFormat="1" applyFont="1" applyBorder="1" applyAlignment="1">
      <alignment horizontal="center" vertical="center" wrapText="1"/>
    </xf>
    <xf numFmtId="4" fontId="6" fillId="0" borderId="35" xfId="7" applyNumberFormat="1" applyFont="1" applyBorder="1" applyAlignment="1">
      <alignment horizontal="center" vertical="center" wrapText="1"/>
    </xf>
    <xf numFmtId="4" fontId="6" fillId="0" borderId="35" xfId="8" applyNumberFormat="1" applyFont="1" applyBorder="1" applyAlignment="1">
      <alignment horizontal="center" vertical="center" wrapText="1"/>
    </xf>
    <xf numFmtId="0" fontId="24" fillId="0" borderId="41" xfId="0" applyFont="1" applyBorder="1" applyAlignment="1">
      <alignment horizontal="center" vertical="center"/>
    </xf>
    <xf numFmtId="0" fontId="10" fillId="0" borderId="41" xfId="0" applyFont="1" applyBorder="1" applyAlignment="1">
      <alignment vertical="center"/>
    </xf>
    <xf numFmtId="0" fontId="10" fillId="0" borderId="42" xfId="0" applyFont="1" applyBorder="1" applyAlignment="1">
      <alignment vertical="center"/>
    </xf>
  </cellXfs>
  <cellStyles count="10">
    <cellStyle name="Excel Built-in Normal" xfId="1" xr:uid="{00000000-0005-0000-0000-000000000000}"/>
    <cellStyle name="Hypertextový odkaz" xfId="2" builtinId="8"/>
    <cellStyle name="Normální" xfId="0" builtinId="0"/>
    <cellStyle name="Normální 2" xfId="3" xr:uid="{00000000-0005-0000-0000-000003000000}"/>
    <cellStyle name="Normální 2 3" xfId="4" xr:uid="{00000000-0005-0000-0000-000004000000}"/>
    <cellStyle name="Normální 3" xfId="5" xr:uid="{00000000-0005-0000-0000-000005000000}"/>
    <cellStyle name="Normální 4" xfId="6" xr:uid="{00000000-0005-0000-0000-000006000000}"/>
    <cellStyle name="normální_C.1.3 Rozpočet ZTI" xfId="7" xr:uid="{00000000-0005-0000-0000-000007000000}"/>
    <cellStyle name="normální_RekonstrukcehangaruB-rozpocetstavby" xfId="8" xr:uid="{00000000-0005-0000-0000-000008000000}"/>
    <cellStyle name="normální_Vzor_vykaz_specifikace"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janalbrechtcz-my.sharepoint.com/janalbrechtcz-my.sharepoint.com/Users/Dol&#237;nkov&#225;/Desktop/NZM-Voda_Objevovana/Objevovna%20DPS_M%20plus_prosinec%202015/Objevovna%20DPS_M%20plus_prosinec%202015/D-V&#221;KAZ%20V&#221;M&#282;R/VV_NZM_Objevovna_slep&#253;.xlsx?3612E309" TargetMode="External"/><Relationship Id="rId1" Type="http://schemas.openxmlformats.org/officeDocument/2006/relationships/externalLinkPath" Target="file:///\\3612E309\VV_NZM_Objevovna_slep&#2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Interiér"/>
      <sheetName val="AV technika"/>
      <sheetName val="Osvětlení"/>
      <sheetName val="Krycí list_Stavební část"/>
      <sheetName val="Rekapitulace_Stavební část"/>
      <sheetName val="Položky_Stavební část"/>
    </sheetNames>
    <sheetDataSet>
      <sheetData sheetId="0" refreshError="1"/>
      <sheetData sheetId="1"/>
      <sheetData sheetId="2"/>
      <sheetData sheetId="3"/>
      <sheetData sheetId="4">
        <row r="30">
          <cell r="F30">
            <v>0</v>
          </cell>
        </row>
      </sheetData>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nalbrecht@janalbrecht.cz" TargetMode="External"/><Relationship Id="rId1" Type="http://schemas.openxmlformats.org/officeDocument/2006/relationships/hyperlink" Target="mailto:janalbrecht@janalbrecht.c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https://audac.eu/eu/products/d/imeo2---professional-3-way-soundbar" TargetMode="External"/><Relationship Id="rId21" Type="http://schemas.openxmlformats.org/officeDocument/2006/relationships/hyperlink" Target="https://audac.eu/eu/products/d/imeo2---professional-3-way-soundbar" TargetMode="External"/><Relationship Id="rId42" Type="http://schemas.openxmlformats.org/officeDocument/2006/relationships/hyperlink" Target="https://www.brightsign.biz/brightsign-players/series-5/ls5/" TargetMode="External"/><Relationship Id="rId47" Type="http://schemas.openxmlformats.org/officeDocument/2006/relationships/hyperlink" Target="https://www.nexmosphere.com/products/xrc05" TargetMode="External"/><Relationship Id="rId63" Type="http://schemas.openxmlformats.org/officeDocument/2006/relationships/hyperlink" Target="https://www1.kramerav.com/eu/product/tp-580txr" TargetMode="External"/><Relationship Id="rId68" Type="http://schemas.openxmlformats.org/officeDocument/2006/relationships/hyperlink" Target="https://www1.kramerav.com/eu/product/tp-580txr" TargetMode="External"/><Relationship Id="rId84" Type="http://schemas.openxmlformats.org/officeDocument/2006/relationships/hyperlink" Target="https://www.brightsign.biz/brightsign-players/series-5/ls5/" TargetMode="External"/><Relationship Id="rId89" Type="http://schemas.openxmlformats.org/officeDocument/2006/relationships/hyperlink" Target="https://www.nexmosphere.com/products/xrc05" TargetMode="External"/><Relationship Id="rId16" Type="http://schemas.openxmlformats.org/officeDocument/2006/relationships/hyperlink" Target="https://optimal-audio.co.uk/products/loudspeakers/sub/sub-6/" TargetMode="External"/><Relationship Id="rId107" Type="http://schemas.openxmlformats.org/officeDocument/2006/relationships/hyperlink" Target="https://www.netio-products.com/cs/zarizeni/powerpdu-8kf" TargetMode="External"/><Relationship Id="rId11" Type="http://schemas.openxmlformats.org/officeDocument/2006/relationships/hyperlink" Target="https://www.zyxel.com/cz/cs/products/switch/5-port-8-port-web-managed-gigabit-switch-gs1200-series" TargetMode="External"/><Relationship Id="rId32" Type="http://schemas.openxmlformats.org/officeDocument/2006/relationships/hyperlink" Target="https://www.netio-products.com/cs/zarizeni/powercable-2pz" TargetMode="External"/><Relationship Id="rId37" Type="http://schemas.openxmlformats.org/officeDocument/2006/relationships/hyperlink" Target="https://www.netio-products.com/cs/zarizeni/powercable-2pz" TargetMode="External"/><Relationship Id="rId53" Type="http://schemas.openxmlformats.org/officeDocument/2006/relationships/hyperlink" Target="https://optimal-audio.co.uk/products/loudspeakers/up/up-4s/" TargetMode="External"/><Relationship Id="rId58" Type="http://schemas.openxmlformats.org/officeDocument/2006/relationships/hyperlink" Target="https://optimal-audio.co.uk/products/loudspeakers/up/up-4s/" TargetMode="External"/><Relationship Id="rId74" Type="http://schemas.openxmlformats.org/officeDocument/2006/relationships/hyperlink" Target="https://www.netio-products.com/cs/zarizeni/powercable-2pz" TargetMode="External"/><Relationship Id="rId79" Type="http://schemas.openxmlformats.org/officeDocument/2006/relationships/hyperlink" Target="https://www.brightsign.biz/brightsign-players/series-5/ls5/" TargetMode="External"/><Relationship Id="rId102" Type="http://schemas.openxmlformats.org/officeDocument/2006/relationships/hyperlink" Target="https://www.netio-products.com/cs/zarizeni/powercable-2pz" TargetMode="External"/><Relationship Id="rId5" Type="http://schemas.openxmlformats.org/officeDocument/2006/relationships/hyperlink" Target="https://audac.eu/eu/products/d/imeo2---professional-3-way-soundbar" TargetMode="External"/><Relationship Id="rId90" Type="http://schemas.openxmlformats.org/officeDocument/2006/relationships/hyperlink" Target="https://www.netio-products.com/cs/zarizeni/powercable-2pz" TargetMode="External"/><Relationship Id="rId95" Type="http://schemas.openxmlformats.org/officeDocument/2006/relationships/hyperlink" Target="https://optimal-audio.co.uk/products/loudspeakers/up/up-4s/" TargetMode="External"/><Relationship Id="rId22" Type="http://schemas.openxmlformats.org/officeDocument/2006/relationships/hyperlink" Target="https://www.elotouch.com/open-frame-touchscreens-3263l.html" TargetMode="External"/><Relationship Id="rId27" Type="http://schemas.openxmlformats.org/officeDocument/2006/relationships/hyperlink" Target="https://www.zyxel.com/cz/cs/products/switch/5-port-8-port-web-managed-gigabit-switch-gs1200-series" TargetMode="External"/><Relationship Id="rId43" Type="http://schemas.openxmlformats.org/officeDocument/2006/relationships/hyperlink" Target="https://www.netio-products.com/cs/zarizeni/powercable-2pz" TargetMode="External"/><Relationship Id="rId48" Type="http://schemas.openxmlformats.org/officeDocument/2006/relationships/hyperlink" Target="https://www.brightsign.biz/brightsign-players/series-5/au5/" TargetMode="External"/><Relationship Id="rId64" Type="http://schemas.openxmlformats.org/officeDocument/2006/relationships/hyperlink" Target="https://www.nexmosphere.com/products/xrc05" TargetMode="External"/><Relationship Id="rId69" Type="http://schemas.openxmlformats.org/officeDocument/2006/relationships/hyperlink" Target="https://www.nexmosphere.com/products/xrc05" TargetMode="External"/><Relationship Id="rId80" Type="http://schemas.openxmlformats.org/officeDocument/2006/relationships/hyperlink" Target="https://www.nexmosphere.com/products/xrc05" TargetMode="External"/><Relationship Id="rId85" Type="http://schemas.openxmlformats.org/officeDocument/2006/relationships/hyperlink" Target="https://www.elotouch.com/touchscreen-computers-waio2-15.html" TargetMode="External"/><Relationship Id="rId12" Type="http://schemas.openxmlformats.org/officeDocument/2006/relationships/hyperlink" Target="https://eu.connect.panasonic.com/sk/cs/projektory/pt-rz6l" TargetMode="External"/><Relationship Id="rId17" Type="http://schemas.openxmlformats.org/officeDocument/2006/relationships/hyperlink" Target="https://www.nexmosphere.com/products/xy320" TargetMode="External"/><Relationship Id="rId33" Type="http://schemas.openxmlformats.org/officeDocument/2006/relationships/hyperlink" Target="https://docs.connect.panasonic.com/projector/products/cmz50/" TargetMode="External"/><Relationship Id="rId38" Type="http://schemas.openxmlformats.org/officeDocument/2006/relationships/hyperlink" Target="https://www.elotouch.com/touchscreen-computers-waio2-15.html" TargetMode="External"/><Relationship Id="rId59" Type="http://schemas.openxmlformats.org/officeDocument/2006/relationships/hyperlink" Target="https://optimal-audio.co.uk/products/loudspeakers/sub/sub-6/" TargetMode="External"/><Relationship Id="rId103" Type="http://schemas.openxmlformats.org/officeDocument/2006/relationships/hyperlink" Target="https://docs.cuesystem.com/space/PRODUCTS/605093893/touchCUE-10-W" TargetMode="External"/><Relationship Id="rId108" Type="http://schemas.openxmlformats.org/officeDocument/2006/relationships/hyperlink" Target="https://www.elotouch.com/touchscreen-computers-waio2-15.html" TargetMode="External"/><Relationship Id="rId20" Type="http://schemas.openxmlformats.org/officeDocument/2006/relationships/hyperlink" Target="https://www.brightsign.biz/brightsign-players/series-5/ls5/" TargetMode="External"/><Relationship Id="rId41" Type="http://schemas.openxmlformats.org/officeDocument/2006/relationships/hyperlink" Target="https://www.beetronics.eu/19-inch-monitor-5-4" TargetMode="External"/><Relationship Id="rId54" Type="http://schemas.openxmlformats.org/officeDocument/2006/relationships/hyperlink" Target="https://www.brightsign.biz/brightsign-players/series-5/au5/" TargetMode="External"/><Relationship Id="rId62" Type="http://schemas.openxmlformats.org/officeDocument/2006/relationships/hyperlink" Target="https://docs.connect.panasonic.com/projector/products/cmz50/" TargetMode="External"/><Relationship Id="rId70" Type="http://schemas.openxmlformats.org/officeDocument/2006/relationships/hyperlink" Target="https://www.brightsign.biz/brightsign-players/series-5/xd5/" TargetMode="External"/><Relationship Id="rId75" Type="http://schemas.openxmlformats.org/officeDocument/2006/relationships/hyperlink" Target="https://www.samsung.com/us/business/displays/4k-uhd/qm-series/qmc-series-55-lh55qmcebgcxgo/" TargetMode="External"/><Relationship Id="rId83" Type="http://schemas.openxmlformats.org/officeDocument/2006/relationships/hyperlink" Target="https://www.nexmosphere.com/products/xrc05" TargetMode="External"/><Relationship Id="rId88" Type="http://schemas.openxmlformats.org/officeDocument/2006/relationships/hyperlink" Target="https://www.elotouch.com/touchscreen-computers-waio2-15.html" TargetMode="External"/><Relationship Id="rId91" Type="http://schemas.openxmlformats.org/officeDocument/2006/relationships/hyperlink" Target="https://eu.connect.panasonic.com/gb/en/professional-displays/sqe2-series/th-86sqe2" TargetMode="External"/><Relationship Id="rId96" Type="http://schemas.openxmlformats.org/officeDocument/2006/relationships/hyperlink" Target="https://www.zyxel.com/cz/cs/products/switch/5-port-8-port-web-managed-gigabit-switch-gs1200-series" TargetMode="External"/><Relationship Id="rId1" Type="http://schemas.openxmlformats.org/officeDocument/2006/relationships/hyperlink" Target="https://www.samsung.com/cz/business/smart-signage/uhd-4k-signage/crystal-uhd-signage-qmc-lh43qmcepgcxen/" TargetMode="External"/><Relationship Id="rId6" Type="http://schemas.openxmlformats.org/officeDocument/2006/relationships/hyperlink" Target="https://www.zyxel.com/cz/cs/products/switch/5-port-8-port-web-managed-gigabit-switch-gs1200-series" TargetMode="External"/><Relationship Id="rId15" Type="http://schemas.openxmlformats.org/officeDocument/2006/relationships/hyperlink" Target="https://www1.kramerav.com/eu/product/tp-580txr" TargetMode="External"/><Relationship Id="rId23" Type="http://schemas.openxmlformats.org/officeDocument/2006/relationships/hyperlink" Target="https://www.btechavmounts.com/file/bt8309-specification-sheet-us-pdf" TargetMode="External"/><Relationship Id="rId28" Type="http://schemas.openxmlformats.org/officeDocument/2006/relationships/hyperlink" Target="https://eu.connect.panasonic.com/gb/en/projectors/pt-vmz6st" TargetMode="External"/><Relationship Id="rId36" Type="http://schemas.openxmlformats.org/officeDocument/2006/relationships/hyperlink" Target="https://www.nexmosphere.com/products/xrc05" TargetMode="External"/><Relationship Id="rId49" Type="http://schemas.openxmlformats.org/officeDocument/2006/relationships/hyperlink" Target="https://optimal-audio.co.uk/products/loudspeakers/up/up-4s/" TargetMode="External"/><Relationship Id="rId57" Type="http://schemas.openxmlformats.org/officeDocument/2006/relationships/hyperlink" Target="https://www1.kramerav.com/eu/product/tp-580txr" TargetMode="External"/><Relationship Id="rId106" Type="http://schemas.openxmlformats.org/officeDocument/2006/relationships/hyperlink" Target="https://papouch.com/quido-eth-0-2-dve-rele-na-ethernet-p1777/" TargetMode="External"/><Relationship Id="rId10" Type="http://schemas.openxmlformats.org/officeDocument/2006/relationships/hyperlink" Target="https://www.netio-products.com/cs/zarizeni/powercable-2pz" TargetMode="External"/><Relationship Id="rId31" Type="http://schemas.openxmlformats.org/officeDocument/2006/relationships/hyperlink" Target="https://www.elotouch.com/touchscreen-computers-waio2-15.html" TargetMode="External"/><Relationship Id="rId44" Type="http://schemas.openxmlformats.org/officeDocument/2006/relationships/hyperlink" Target="https://www.elotouch.com/touchscreen-computers-waio2-15.html" TargetMode="External"/><Relationship Id="rId52" Type="http://schemas.openxmlformats.org/officeDocument/2006/relationships/hyperlink" Target="https://www.netio-products.com/cs/zarizeni/powercable-2pz" TargetMode="External"/><Relationship Id="rId60" Type="http://schemas.openxmlformats.org/officeDocument/2006/relationships/hyperlink" Target="https://molitor-produkte.de/en/product/via-induction-handset/" TargetMode="External"/><Relationship Id="rId65" Type="http://schemas.openxmlformats.org/officeDocument/2006/relationships/hyperlink" Target="https://www.brightsign.biz/brightsign-players/series-5/xd5/" TargetMode="External"/><Relationship Id="rId73" Type="http://schemas.openxmlformats.org/officeDocument/2006/relationships/hyperlink" Target="https://www.nexmosphere.com/products/xrc05" TargetMode="External"/><Relationship Id="rId78" Type="http://schemas.openxmlformats.org/officeDocument/2006/relationships/hyperlink" Target="https://www.btechavmounts.com/file/bt8309-specification-sheet-us-pdf" TargetMode="External"/><Relationship Id="rId81" Type="http://schemas.openxmlformats.org/officeDocument/2006/relationships/hyperlink" Target="https://eu.connect.panasonic.com/gb/en/projectors/pt-frz60-series/pt-frz50" TargetMode="External"/><Relationship Id="rId86" Type="http://schemas.openxmlformats.org/officeDocument/2006/relationships/hyperlink" Target="https://www.nexmosphere.com/products/xrc05" TargetMode="External"/><Relationship Id="rId94" Type="http://schemas.openxmlformats.org/officeDocument/2006/relationships/hyperlink" Target="https://www1.kramerav.com/eu/product/tp-580txr" TargetMode="External"/><Relationship Id="rId99" Type="http://schemas.openxmlformats.org/officeDocument/2006/relationships/hyperlink" Target="https://www1.kramerav.com/eu/product/tp-580txr" TargetMode="External"/><Relationship Id="rId101" Type="http://schemas.openxmlformats.org/officeDocument/2006/relationships/hyperlink" Target="https://www.nexmosphere.com/products/xrc05" TargetMode="External"/><Relationship Id="rId4" Type="http://schemas.openxmlformats.org/officeDocument/2006/relationships/hyperlink" Target="https://www.nexmosphere.com/products/xrc05" TargetMode="External"/><Relationship Id="rId9" Type="http://schemas.openxmlformats.org/officeDocument/2006/relationships/hyperlink" Target="https://www.epson.cz/cs_CZ/produkty/barevn%c3%a9-tisk%c3%a1rny-etiket/cw-c4000e-%28mk%29/p/35379" TargetMode="External"/><Relationship Id="rId13" Type="http://schemas.openxmlformats.org/officeDocument/2006/relationships/hyperlink" Target="https://docs.connect.panasonic.com/projector/products/dle035/" TargetMode="External"/><Relationship Id="rId18" Type="http://schemas.openxmlformats.org/officeDocument/2006/relationships/hyperlink" Target="https://www.elotouch.com/open-frame-touchscreens-3263l.html" TargetMode="External"/><Relationship Id="rId39" Type="http://schemas.openxmlformats.org/officeDocument/2006/relationships/hyperlink" Target="https://www.nexmosphere.com/products/xrc05" TargetMode="External"/><Relationship Id="rId34" Type="http://schemas.openxmlformats.org/officeDocument/2006/relationships/hyperlink" Target="https://www.elotouch.com/touchscreen-computers-waio2-15.html" TargetMode="External"/><Relationship Id="rId50" Type="http://schemas.openxmlformats.org/officeDocument/2006/relationships/hyperlink" Target="https://www.elotouch.com/touchscreen-computers-waio2-15.html" TargetMode="External"/><Relationship Id="rId55" Type="http://schemas.openxmlformats.org/officeDocument/2006/relationships/hyperlink" Target="https://eu.connect.panasonic.com/gb/en/projectors/pt-vmz6st" TargetMode="External"/><Relationship Id="rId76" Type="http://schemas.openxmlformats.org/officeDocument/2006/relationships/hyperlink" Target="https://www.samsung.com/us/business/displays/4k-uhd/qm-series/qmc-series-43-lh43qmcebgcxgo/" TargetMode="External"/><Relationship Id="rId97" Type="http://schemas.openxmlformats.org/officeDocument/2006/relationships/hyperlink" Target="https://eu.connect.panasonic.com/gb/en/projectors/pt-vmz6st" TargetMode="External"/><Relationship Id="rId104" Type="http://schemas.openxmlformats.org/officeDocument/2006/relationships/hyperlink" Target="https://docs.cuesystem.com/space/PRODUCTS/489259043/smartCUE-versatile-d" TargetMode="External"/><Relationship Id="rId7" Type="http://schemas.openxmlformats.org/officeDocument/2006/relationships/hyperlink" Target="https://www.elotouch.com/touchscreen-computers-24-inch-i-series-3-intel.html" TargetMode="External"/><Relationship Id="rId71" Type="http://schemas.openxmlformats.org/officeDocument/2006/relationships/hyperlink" Target="https://optimal-audio.co.uk/products/loudspeakers/up/up-4s/" TargetMode="External"/><Relationship Id="rId92" Type="http://schemas.openxmlformats.org/officeDocument/2006/relationships/hyperlink" Target="https://www.nexmosphere.com/products/xrc05" TargetMode="External"/><Relationship Id="rId2" Type="http://schemas.openxmlformats.org/officeDocument/2006/relationships/hyperlink" Target="https://www.vogels.com/en/p/pfw-6875-display-video-wall-pop-out-wall-mount-portrait" TargetMode="External"/><Relationship Id="rId29" Type="http://schemas.openxmlformats.org/officeDocument/2006/relationships/hyperlink" Target="https://www.brightsign.biz/brightsign-players/series-5/ls5/" TargetMode="External"/><Relationship Id="rId24" Type="http://schemas.openxmlformats.org/officeDocument/2006/relationships/hyperlink" Target="https://www.brightsign.biz/brightsign-players/series-5/xd5/" TargetMode="External"/><Relationship Id="rId40" Type="http://schemas.openxmlformats.org/officeDocument/2006/relationships/hyperlink" Target="https://www.netio-products.com/cs/zarizeni/powercable-2pz" TargetMode="External"/><Relationship Id="rId45" Type="http://schemas.openxmlformats.org/officeDocument/2006/relationships/hyperlink" Target="https://www.nexmosphere.com/products/xrc05" TargetMode="External"/><Relationship Id="rId66" Type="http://schemas.openxmlformats.org/officeDocument/2006/relationships/hyperlink" Target="https://optimal-audio.co.uk/products/loudspeakers/up/up-4s/" TargetMode="External"/><Relationship Id="rId87" Type="http://schemas.openxmlformats.org/officeDocument/2006/relationships/hyperlink" Target="https://www.netio-products.com/cs/zarizeni/powercable-2pz" TargetMode="External"/><Relationship Id="rId61" Type="http://schemas.openxmlformats.org/officeDocument/2006/relationships/hyperlink" Target="https://www.brightsign.biz/brightsign-players/series-5/au5/" TargetMode="External"/><Relationship Id="rId82" Type="http://schemas.openxmlformats.org/officeDocument/2006/relationships/hyperlink" Target="https://www1.kramerav.com/eu/product/tp-580txr" TargetMode="External"/><Relationship Id="rId19" Type="http://schemas.openxmlformats.org/officeDocument/2006/relationships/hyperlink" Target="https://www.btechavmounts.com/file/bt8309-specification-sheet-us-pdf" TargetMode="External"/><Relationship Id="rId14" Type="http://schemas.openxmlformats.org/officeDocument/2006/relationships/hyperlink" Target="https://www.brightsign.biz/brightsign-players/series-5/xt5/" TargetMode="External"/><Relationship Id="rId30" Type="http://schemas.openxmlformats.org/officeDocument/2006/relationships/hyperlink" Target="https://www1.kramerav.com/eu/product/tp-580txr" TargetMode="External"/><Relationship Id="rId35" Type="http://schemas.openxmlformats.org/officeDocument/2006/relationships/hyperlink" Target="https://www.brightsign.biz/brightsign-players/series-5/ls5/" TargetMode="External"/><Relationship Id="rId56" Type="http://schemas.openxmlformats.org/officeDocument/2006/relationships/hyperlink" Target="https://pixera.one/en/hardware/media-servers-1/pixera-zero/" TargetMode="External"/><Relationship Id="rId77" Type="http://schemas.openxmlformats.org/officeDocument/2006/relationships/hyperlink" Target="https://www.samsung.com/us/business/displays/4k-uhd/qm-series/qmc-series-32-lh32qmcebgcxza/" TargetMode="External"/><Relationship Id="rId100" Type="http://schemas.openxmlformats.org/officeDocument/2006/relationships/hyperlink" Target="https://www.elotouch.com/touchscreen-computers-24-inch-i-series-3-intel.html" TargetMode="External"/><Relationship Id="rId105" Type="http://schemas.openxmlformats.org/officeDocument/2006/relationships/hyperlink" Target="https://www.foxtron.cz/e-shop/sbernice/pex/per610" TargetMode="External"/><Relationship Id="rId8" Type="http://schemas.openxmlformats.org/officeDocument/2006/relationships/hyperlink" Target="https://www.nexmosphere.com/products/xrc05" TargetMode="External"/><Relationship Id="rId51" Type="http://schemas.openxmlformats.org/officeDocument/2006/relationships/hyperlink" Target="https://www.nexmosphere.com/products/xrc05" TargetMode="External"/><Relationship Id="rId72" Type="http://schemas.openxmlformats.org/officeDocument/2006/relationships/hyperlink" Target="https://www.elotouch.com/touchscreen-computers-waio2-15.html" TargetMode="External"/><Relationship Id="rId93" Type="http://schemas.openxmlformats.org/officeDocument/2006/relationships/hyperlink" Target="https://www.brightsign.biz/brightsign-players/series-5/xd5/" TargetMode="External"/><Relationship Id="rId98" Type="http://schemas.openxmlformats.org/officeDocument/2006/relationships/hyperlink" Target="https://www.brightsign.biz/brightsign-players/series-5/xd5/" TargetMode="External"/><Relationship Id="rId3" Type="http://schemas.openxmlformats.org/officeDocument/2006/relationships/hyperlink" Target="https://www.brightsign.biz/brightsign-players/series-5/ls5/" TargetMode="External"/><Relationship Id="rId25" Type="http://schemas.openxmlformats.org/officeDocument/2006/relationships/hyperlink" Target="https://www.nexmosphere.com/products/xrc05" TargetMode="External"/><Relationship Id="rId46" Type="http://schemas.openxmlformats.org/officeDocument/2006/relationships/hyperlink" Target="https://www.netio-products.com/cs/zarizeni/powercable-2pz" TargetMode="External"/><Relationship Id="rId67" Type="http://schemas.openxmlformats.org/officeDocument/2006/relationships/hyperlink" Target="https://docs.connect.panasonic.com/projector/products/cmz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5"/>
  <sheetViews>
    <sheetView tabSelected="1" zoomScale="70" zoomScaleNormal="70" workbookViewId="0">
      <selection activeCell="I31" sqref="I31"/>
    </sheetView>
  </sheetViews>
  <sheetFormatPr defaultColWidth="10.77734375" defaultRowHeight="18"/>
  <cols>
    <col min="1" max="1" width="1.6640625" style="218" customWidth="1"/>
    <col min="2" max="2" width="19.33203125" style="218" bestFit="1" customWidth="1"/>
    <col min="3" max="3" width="111.44140625" style="218" bestFit="1" customWidth="1"/>
    <col min="4" max="4" width="17.109375" style="218" bestFit="1" customWidth="1"/>
    <col min="5" max="5" width="24.44140625" style="218" bestFit="1" customWidth="1"/>
    <col min="6" max="6" width="18" style="218" bestFit="1" customWidth="1"/>
    <col min="7" max="7" width="29.33203125" style="218" bestFit="1" customWidth="1"/>
    <col min="8" max="8" width="16.109375" style="218" bestFit="1" customWidth="1"/>
    <col min="9" max="9" width="50.44140625" style="218" bestFit="1" customWidth="1"/>
    <col min="10" max="10" width="10.77734375" style="218"/>
    <col min="11" max="11" width="17.109375" style="218" bestFit="1" customWidth="1"/>
    <col min="12" max="12" width="10.77734375" style="218"/>
    <col min="13" max="13" width="17.109375" style="218" customWidth="1"/>
    <col min="14" max="16384" width="10.77734375" style="218"/>
  </cols>
  <sheetData>
    <row r="1" spans="2:9" ht="10.050000000000001" customHeight="1" thickBot="1"/>
    <row r="2" spans="2:9" ht="30" customHeight="1" thickBot="1">
      <c r="B2" s="285" t="s">
        <v>127</v>
      </c>
      <c r="C2" s="286"/>
      <c r="D2" s="286"/>
      <c r="E2" s="286"/>
      <c r="F2" s="286"/>
      <c r="G2" s="286"/>
      <c r="H2" s="286"/>
      <c r="I2" s="287"/>
    </row>
    <row r="3" spans="2:9" ht="10.050000000000001" customHeight="1">
      <c r="C3" s="219"/>
      <c r="D3" s="219"/>
    </row>
    <row r="4" spans="2:9" ht="18.600000000000001" thickBot="1">
      <c r="B4" s="220" t="s">
        <v>68</v>
      </c>
      <c r="C4" s="219"/>
      <c r="D4" s="219"/>
    </row>
    <row r="5" spans="2:9" ht="19.95" customHeight="1">
      <c r="B5" s="221" t="s">
        <v>69</v>
      </c>
      <c r="C5" s="222" t="s">
        <v>128</v>
      </c>
      <c r="D5" s="223"/>
      <c r="E5" s="223"/>
      <c r="F5" s="224"/>
      <c r="G5" s="225"/>
      <c r="H5" s="226"/>
      <c r="I5" s="227"/>
    </row>
    <row r="6" spans="2:9" ht="19.95" customHeight="1">
      <c r="B6" s="228"/>
      <c r="C6" s="229"/>
      <c r="D6" s="229"/>
      <c r="E6" s="230"/>
      <c r="F6" s="230"/>
      <c r="G6" s="230"/>
      <c r="H6" s="230"/>
      <c r="I6" s="231"/>
    </row>
    <row r="7" spans="2:9" ht="19.95" customHeight="1">
      <c r="B7" s="232" t="s">
        <v>70</v>
      </c>
      <c r="C7" s="233" t="s">
        <v>129</v>
      </c>
      <c r="D7" s="229"/>
      <c r="E7" s="233"/>
      <c r="F7" s="229"/>
      <c r="G7" s="229"/>
      <c r="H7" s="229"/>
      <c r="I7" s="231"/>
    </row>
    <row r="8" spans="2:9" ht="19.95" customHeight="1" thickBot="1">
      <c r="B8" s="232"/>
      <c r="C8" s="233"/>
      <c r="D8" s="229"/>
      <c r="E8" s="233"/>
      <c r="F8" s="229"/>
      <c r="G8" s="229"/>
      <c r="H8" s="229"/>
      <c r="I8" s="231"/>
    </row>
    <row r="9" spans="2:9" ht="19.95" customHeight="1">
      <c r="B9" s="232" t="s">
        <v>71</v>
      </c>
      <c r="C9" s="233" t="s">
        <v>130</v>
      </c>
      <c r="D9" s="229" t="s">
        <v>64</v>
      </c>
      <c r="E9" s="233"/>
      <c r="F9" s="229"/>
      <c r="G9" s="1"/>
      <c r="H9" s="294" t="s">
        <v>65</v>
      </c>
      <c r="I9" s="295"/>
    </row>
    <row r="10" spans="2:9" ht="19.95" customHeight="1">
      <c r="B10" s="232"/>
      <c r="C10" s="230" t="s">
        <v>131</v>
      </c>
      <c r="D10" s="229"/>
      <c r="E10" s="233"/>
      <c r="F10" s="229"/>
      <c r="G10" s="229"/>
      <c r="H10" s="296"/>
      <c r="I10" s="297"/>
    </row>
    <row r="11" spans="2:9" ht="19.95" customHeight="1" thickBot="1">
      <c r="B11" s="232"/>
      <c r="C11" s="230" t="s">
        <v>132</v>
      </c>
      <c r="D11" s="229"/>
      <c r="E11" s="233"/>
      <c r="F11" s="229"/>
      <c r="G11" s="229"/>
      <c r="H11" s="298"/>
      <c r="I11" s="299"/>
    </row>
    <row r="12" spans="2:9" ht="19.95" customHeight="1" thickBot="1">
      <c r="B12" s="228"/>
      <c r="C12" s="229"/>
      <c r="D12" s="229"/>
      <c r="E12" s="233"/>
      <c r="F12" s="230"/>
      <c r="G12" s="230"/>
      <c r="H12" s="230"/>
      <c r="I12" s="234"/>
    </row>
    <row r="13" spans="2:9" ht="19.95" customHeight="1">
      <c r="B13" s="232" t="s">
        <v>73</v>
      </c>
      <c r="C13" s="263"/>
      <c r="D13" s="229" t="s">
        <v>64</v>
      </c>
      <c r="E13" s="263"/>
      <c r="F13" s="265"/>
      <c r="G13" s="265"/>
      <c r="H13" s="300" t="s">
        <v>65</v>
      </c>
      <c r="I13" s="301"/>
    </row>
    <row r="14" spans="2:9" ht="19.95" customHeight="1">
      <c r="B14" s="232"/>
      <c r="C14" s="263"/>
      <c r="D14" s="229"/>
      <c r="E14" s="233"/>
      <c r="F14" s="229"/>
      <c r="G14" s="229"/>
      <c r="H14" s="302"/>
      <c r="I14" s="303"/>
    </row>
    <row r="15" spans="2:9" ht="19.95" customHeight="1" thickBot="1">
      <c r="B15" s="232"/>
      <c r="C15" s="264" t="s">
        <v>66</v>
      </c>
      <c r="D15" s="229"/>
      <c r="E15" s="233"/>
      <c r="F15" s="229"/>
      <c r="G15" s="229"/>
      <c r="H15" s="304"/>
      <c r="I15" s="305"/>
    </row>
    <row r="16" spans="2:9" ht="19.95" customHeight="1" thickBot="1">
      <c r="B16" s="228"/>
      <c r="C16" s="229"/>
      <c r="D16" s="229"/>
      <c r="E16" s="233"/>
      <c r="F16" s="230"/>
      <c r="G16" s="230"/>
      <c r="H16" s="230"/>
      <c r="I16" s="234"/>
    </row>
    <row r="17" spans="2:9" ht="19.95" customHeight="1">
      <c r="B17" s="232" t="s">
        <v>74</v>
      </c>
      <c r="C17" s="233" t="s">
        <v>61</v>
      </c>
      <c r="D17" s="229" t="s">
        <v>64</v>
      </c>
      <c r="E17" s="233" t="s">
        <v>61</v>
      </c>
      <c r="F17" s="235" t="s">
        <v>76</v>
      </c>
      <c r="G17" s="1" t="s">
        <v>77</v>
      </c>
      <c r="H17" s="294" t="s">
        <v>65</v>
      </c>
      <c r="I17" s="295"/>
    </row>
    <row r="18" spans="2:9" ht="19.95" customHeight="1">
      <c r="B18" s="228"/>
      <c r="C18" s="230" t="s">
        <v>75</v>
      </c>
      <c r="D18" s="229"/>
      <c r="E18" s="233"/>
      <c r="F18" s="235"/>
      <c r="G18" s="2"/>
      <c r="H18" s="296"/>
      <c r="I18" s="297"/>
    </row>
    <row r="19" spans="2:9" ht="19.95" customHeight="1" thickBot="1">
      <c r="B19" s="228"/>
      <c r="C19" s="230" t="s">
        <v>93</v>
      </c>
      <c r="D19" s="229"/>
      <c r="E19" s="233"/>
      <c r="F19" s="230"/>
      <c r="G19" s="230"/>
      <c r="H19" s="298"/>
      <c r="I19" s="299"/>
    </row>
    <row r="20" spans="2:9" ht="19.95" customHeight="1" thickBot="1">
      <c r="B20" s="228"/>
      <c r="C20" s="230"/>
      <c r="D20" s="229"/>
      <c r="E20" s="233"/>
      <c r="F20" s="230"/>
      <c r="G20" s="230"/>
      <c r="H20" s="236"/>
      <c r="I20" s="237"/>
    </row>
    <row r="21" spans="2:9" ht="19.95" customHeight="1">
      <c r="B21" s="232" t="s">
        <v>72</v>
      </c>
      <c r="C21" s="233" t="s">
        <v>61</v>
      </c>
      <c r="D21" s="229" t="s">
        <v>64</v>
      </c>
      <c r="E21" s="233" t="s">
        <v>61</v>
      </c>
      <c r="F21" s="235" t="s">
        <v>76</v>
      </c>
      <c r="G21" s="1" t="s">
        <v>77</v>
      </c>
      <c r="H21" s="294" t="s">
        <v>65</v>
      </c>
      <c r="I21" s="295"/>
    </row>
    <row r="22" spans="2:9" ht="19.95" customHeight="1">
      <c r="B22" s="228"/>
      <c r="C22" s="230" t="s">
        <v>75</v>
      </c>
      <c r="D22" s="229"/>
      <c r="E22" s="233"/>
      <c r="F22" s="230"/>
      <c r="G22" s="230"/>
      <c r="H22" s="296"/>
      <c r="I22" s="297"/>
    </row>
    <row r="23" spans="2:9" ht="19.95" customHeight="1" thickBot="1">
      <c r="B23" s="238"/>
      <c r="C23" s="239" t="s">
        <v>93</v>
      </c>
      <c r="D23" s="239"/>
      <c r="E23" s="240"/>
      <c r="F23" s="241"/>
      <c r="G23" s="241"/>
      <c r="H23" s="298"/>
      <c r="I23" s="299"/>
    </row>
    <row r="24" spans="2:9" ht="10.050000000000001" customHeight="1" thickBot="1">
      <c r="B24" s="233"/>
      <c r="C24" s="233"/>
      <c r="D24" s="233"/>
      <c r="E24" s="233"/>
      <c r="F24" s="233"/>
      <c r="G24" s="233"/>
      <c r="H24" s="242"/>
      <c r="I24" s="230"/>
    </row>
    <row r="25" spans="2:9" ht="30" customHeight="1" thickBot="1">
      <c r="B25" s="285" t="s">
        <v>88</v>
      </c>
      <c r="C25" s="286"/>
      <c r="D25" s="286"/>
      <c r="E25" s="286"/>
      <c r="F25" s="286"/>
      <c r="G25" s="286"/>
      <c r="H25" s="243" t="s">
        <v>58</v>
      </c>
      <c r="I25" s="244" t="s">
        <v>80</v>
      </c>
    </row>
    <row r="26" spans="2:9" ht="19.95" customHeight="1">
      <c r="B26" s="245" t="s">
        <v>78</v>
      </c>
      <c r="C26" s="282" t="s">
        <v>79</v>
      </c>
      <c r="D26" s="282"/>
      <c r="E26" s="282"/>
      <c r="F26" s="282"/>
      <c r="G26" s="282"/>
      <c r="H26" s="246"/>
      <c r="I26" s="247"/>
    </row>
    <row r="27" spans="2:9" ht="19.95" customHeight="1">
      <c r="B27" s="248" t="s">
        <v>28</v>
      </c>
      <c r="C27" s="235" t="s">
        <v>81</v>
      </c>
      <c r="D27" s="235"/>
      <c r="E27" s="235"/>
      <c r="F27" s="235"/>
      <c r="G27" s="235"/>
      <c r="H27" s="249">
        <f>'SOUPIS DODÁVEK A PRACÍ'!Q42</f>
        <v>0</v>
      </c>
      <c r="I27" s="234"/>
    </row>
    <row r="28" spans="2:9" ht="19.95" customHeight="1">
      <c r="B28" s="250" t="s">
        <v>29</v>
      </c>
      <c r="C28" s="251" t="s">
        <v>82</v>
      </c>
      <c r="D28" s="251"/>
      <c r="E28" s="251"/>
      <c r="F28" s="251"/>
      <c r="G28" s="251"/>
      <c r="H28" s="249">
        <f>'SOUPIS DODÁVEK A PRACÍ'!Q52</f>
        <v>0</v>
      </c>
      <c r="I28" s="231"/>
    </row>
    <row r="29" spans="2:9" ht="19.95" customHeight="1">
      <c r="B29" s="250" t="s">
        <v>109</v>
      </c>
      <c r="C29" s="251" t="s">
        <v>111</v>
      </c>
      <c r="D29" s="251"/>
      <c r="E29" s="251"/>
      <c r="F29" s="251"/>
      <c r="G29" s="251"/>
      <c r="H29" s="249">
        <f>'SOUPIS DODÁVEK A PRACÍ'!Q64</f>
        <v>0</v>
      </c>
      <c r="I29" s="231"/>
    </row>
    <row r="30" spans="2:9" ht="19.95" customHeight="1">
      <c r="B30" s="248" t="s">
        <v>4</v>
      </c>
      <c r="C30" s="235" t="s">
        <v>30</v>
      </c>
      <c r="D30" s="235"/>
      <c r="E30" s="235"/>
      <c r="F30" s="235"/>
      <c r="G30" s="235"/>
      <c r="H30" s="249">
        <f>'SOUPIS DODÁVEK A PRACÍ'!Q79</f>
        <v>0</v>
      </c>
      <c r="I30" s="234"/>
    </row>
    <row r="31" spans="2:9" ht="19.95" customHeight="1">
      <c r="B31" s="248" t="s">
        <v>3</v>
      </c>
      <c r="C31" s="235" t="s">
        <v>83</v>
      </c>
      <c r="D31" s="235"/>
      <c r="E31" s="235"/>
      <c r="F31" s="235"/>
      <c r="G31" s="235"/>
      <c r="H31" s="249">
        <f>'SOUPIS DODÁVEK A PRACÍ'!Q96</f>
        <v>0</v>
      </c>
      <c r="I31" s="234"/>
    </row>
    <row r="32" spans="2:9" ht="19.95" customHeight="1">
      <c r="B32" s="248" t="s">
        <v>31</v>
      </c>
      <c r="C32" s="235" t="s">
        <v>32</v>
      </c>
      <c r="D32" s="235"/>
      <c r="E32" s="235"/>
      <c r="F32" s="235"/>
      <c r="G32" s="235"/>
      <c r="H32" s="249">
        <f>'SOUPIS DODÁVEK A PRACÍ'!Q99</f>
        <v>0</v>
      </c>
      <c r="I32" s="234"/>
    </row>
    <row r="33" spans="2:9" ht="19.95" customHeight="1">
      <c r="B33" s="250" t="s">
        <v>33</v>
      </c>
      <c r="C33" s="251" t="s">
        <v>84</v>
      </c>
      <c r="D33" s="251"/>
      <c r="E33" s="251"/>
      <c r="F33" s="251"/>
      <c r="G33" s="251"/>
      <c r="H33" s="252">
        <f>'SOUPIS DODÁVEK A PRACÍ'!Q101</f>
        <v>0</v>
      </c>
      <c r="I33" s="234"/>
    </row>
    <row r="34" spans="2:9" ht="19.95" customHeight="1">
      <c r="B34" s="248" t="s">
        <v>34</v>
      </c>
      <c r="C34" s="235" t="s">
        <v>85</v>
      </c>
      <c r="D34" s="235"/>
      <c r="E34" s="235"/>
      <c r="F34" s="235"/>
      <c r="G34" s="235"/>
      <c r="H34" s="249">
        <f>'SOUPIS DODÁVEK A PRACÍ'!Q105</f>
        <v>0</v>
      </c>
      <c r="I34" s="234"/>
    </row>
    <row r="35" spans="2:9" ht="19.95" customHeight="1" thickBot="1">
      <c r="B35" s="248" t="s">
        <v>52</v>
      </c>
      <c r="C35" s="235" t="s">
        <v>86</v>
      </c>
      <c r="D35" s="235"/>
      <c r="E35" s="235"/>
      <c r="F35" s="235"/>
      <c r="G35" s="235"/>
      <c r="H35" s="249">
        <f>'SOUPIS DODÁVEK A PRACÍ'!Q107</f>
        <v>0</v>
      </c>
      <c r="I35" s="234" t="s">
        <v>87</v>
      </c>
    </row>
    <row r="36" spans="2:9" ht="19.95" customHeight="1" thickBot="1">
      <c r="B36" s="283" t="s">
        <v>89</v>
      </c>
      <c r="C36" s="284"/>
      <c r="D36" s="284"/>
      <c r="E36" s="284"/>
      <c r="F36" s="284"/>
      <c r="G36" s="284"/>
      <c r="H36" s="253">
        <f>SUM(H27:H35)</f>
        <v>0</v>
      </c>
      <c r="I36" s="254"/>
    </row>
    <row r="37" spans="2:9" ht="9" customHeight="1" thickBot="1">
      <c r="B37" s="233"/>
      <c r="C37" s="233"/>
      <c r="D37" s="233"/>
      <c r="E37" s="233"/>
      <c r="F37" s="233"/>
      <c r="G37" s="233"/>
      <c r="H37" s="242"/>
      <c r="I37" s="230"/>
    </row>
    <row r="38" spans="2:9" ht="30" customHeight="1" thickBot="1">
      <c r="B38" s="285" t="s">
        <v>90</v>
      </c>
      <c r="C38" s="286"/>
      <c r="D38" s="286"/>
      <c r="E38" s="286"/>
      <c r="F38" s="286"/>
      <c r="G38" s="286"/>
      <c r="H38" s="243" t="s">
        <v>58</v>
      </c>
      <c r="I38" s="244" t="s">
        <v>80</v>
      </c>
    </row>
    <row r="39" spans="2:9">
      <c r="B39" s="245" t="s">
        <v>78</v>
      </c>
      <c r="C39" s="282" t="s">
        <v>79</v>
      </c>
      <c r="D39" s="282"/>
      <c r="E39" s="282"/>
      <c r="F39" s="282"/>
      <c r="G39" s="282"/>
      <c r="H39" s="246"/>
      <c r="I39" s="247"/>
    </row>
    <row r="40" spans="2:9" ht="18.600000000000001" thickBot="1">
      <c r="B40" s="248" t="s">
        <v>42</v>
      </c>
      <c r="C40" s="235" t="s">
        <v>90</v>
      </c>
      <c r="D40" s="235"/>
      <c r="E40" s="235"/>
      <c r="F40" s="235"/>
      <c r="G40" s="235"/>
      <c r="H40" s="255">
        <f>'SOUPIS DODÁVEK A PRACÍ'!Q115</f>
        <v>0</v>
      </c>
      <c r="I40" s="234"/>
    </row>
    <row r="41" spans="2:9" ht="18.600000000000001" thickBot="1">
      <c r="B41" s="283" t="s">
        <v>89</v>
      </c>
      <c r="C41" s="284"/>
      <c r="D41" s="284"/>
      <c r="E41" s="284"/>
      <c r="F41" s="284"/>
      <c r="G41" s="284"/>
      <c r="H41" s="253">
        <f>SUM(H40)</f>
        <v>0</v>
      </c>
      <c r="I41" s="254"/>
    </row>
    <row r="42" spans="2:9" ht="9" customHeight="1" thickBot="1">
      <c r="B42" s="256"/>
      <c r="C42" s="230"/>
      <c r="D42" s="230"/>
      <c r="E42" s="230"/>
      <c r="F42" s="230"/>
      <c r="G42" s="230"/>
      <c r="H42" s="242"/>
    </row>
    <row r="43" spans="2:9">
      <c r="B43" s="292" t="s">
        <v>92</v>
      </c>
      <c r="C43" s="293"/>
      <c r="D43" s="293"/>
      <c r="E43" s="293"/>
      <c r="F43" s="293"/>
      <c r="G43" s="293"/>
      <c r="H43" s="257">
        <f>H36+H41</f>
        <v>0</v>
      </c>
      <c r="I43" s="258"/>
    </row>
    <row r="44" spans="2:9" ht="18.600000000000001" thickBot="1">
      <c r="B44" s="290" t="s">
        <v>91</v>
      </c>
      <c r="C44" s="291"/>
      <c r="D44" s="291"/>
      <c r="E44" s="291"/>
      <c r="F44" s="291"/>
      <c r="G44" s="291"/>
      <c r="H44" s="259">
        <f>H43*0.21</f>
        <v>0</v>
      </c>
      <c r="I44" s="260"/>
    </row>
    <row r="45" spans="2:9" ht="18.600000000000001" thickBot="1">
      <c r="B45" s="288" t="s">
        <v>67</v>
      </c>
      <c r="C45" s="289"/>
      <c r="D45" s="289"/>
      <c r="E45" s="289"/>
      <c r="F45" s="289"/>
      <c r="G45" s="289"/>
      <c r="H45" s="261">
        <f>SUM(H43:H44)</f>
        <v>0</v>
      </c>
      <c r="I45" s="262"/>
    </row>
  </sheetData>
  <sheetProtection algorithmName="SHA-512" hashValue="gbvuyBbp7y4PnZT3Xs/3gLdNk47kTofz02Uct64iC+Df8FSqbaHISnlCdFsYn6aMisx6pfW7v6eqWBV6A8BcIQ==" saltValue="F9tiHOoDXgy4BAFYEN81wA==" spinCount="100000" sheet="1"/>
  <mergeCells count="14">
    <mergeCell ref="C39:G39"/>
    <mergeCell ref="B41:G41"/>
    <mergeCell ref="B36:G36"/>
    <mergeCell ref="B2:I2"/>
    <mergeCell ref="B45:G45"/>
    <mergeCell ref="B44:G44"/>
    <mergeCell ref="B43:G43"/>
    <mergeCell ref="C26:G26"/>
    <mergeCell ref="H9:I11"/>
    <mergeCell ref="H13:I15"/>
    <mergeCell ref="H17:I19"/>
    <mergeCell ref="H21:I23"/>
    <mergeCell ref="B25:G25"/>
    <mergeCell ref="B38:G38"/>
  </mergeCells>
  <phoneticPr fontId="4" type="noConversion"/>
  <hyperlinks>
    <hyperlink ref="G21" r:id="rId1" xr:uid="{00000000-0004-0000-0000-000000000000}"/>
    <hyperlink ref="G17" r:id="rId2" xr:uid="{37EDC95B-D4E9-F340-A8A0-9F1FAEEAA84C}"/>
  </hyperlinks>
  <pageMargins left="0.25" right="0.25" top="0.75" bottom="0.75" header="0.3" footer="0.3"/>
  <pageSetup paperSize="9" scale="5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7"/>
  <sheetViews>
    <sheetView zoomScale="88" zoomScaleNormal="88" workbookViewId="0">
      <pane ySplit="2" topLeftCell="A3" activePane="bottomLeft" state="frozen"/>
      <selection activeCell="G138" sqref="G138"/>
      <selection pane="bottomLeft" activeCell="F3" sqref="F3"/>
    </sheetView>
  </sheetViews>
  <sheetFormatPr defaultColWidth="9.109375" defaultRowHeight="13.2"/>
  <cols>
    <col min="1" max="1" width="4.77734375" customWidth="1"/>
    <col min="2" max="2" width="4.77734375" style="173" customWidth="1"/>
    <col min="3" max="3" width="4.77734375" style="174" customWidth="1"/>
    <col min="4" max="4" width="4.77734375" style="175" customWidth="1"/>
    <col min="5" max="5" width="4.77734375" style="126" customWidth="1"/>
    <col min="6" max="6" width="20.77734375" style="127" customWidth="1"/>
    <col min="7" max="7" width="60.77734375" style="141" customWidth="1"/>
    <col min="8" max="10" width="10.77734375" style="176" customWidth="1"/>
    <col min="11" max="11" width="40.77734375" style="126" customWidth="1"/>
    <col min="12" max="12" width="20.77734375" style="177" customWidth="1"/>
    <col min="13" max="14" width="4.77734375" style="126" customWidth="1"/>
    <col min="15" max="15" width="14.6640625" style="178" customWidth="1"/>
    <col min="16" max="17" width="14.6640625" style="179" customWidth="1"/>
    <col min="18" max="18" width="9.109375" style="126"/>
    <col min="19" max="19" width="9.6640625" style="127" bestFit="1" customWidth="1"/>
    <col min="20" max="20" width="9.109375" style="127"/>
    <col min="21" max="23" width="9.109375" style="126"/>
    <col min="24" max="25" width="10.109375" style="126" bestFit="1" customWidth="1"/>
    <col min="26" max="16384" width="9.109375" style="126"/>
  </cols>
  <sheetData>
    <row r="1" spans="1:20" ht="13.95" customHeight="1">
      <c r="A1" s="306" t="s">
        <v>12</v>
      </c>
      <c r="B1" s="312" t="s">
        <v>26</v>
      </c>
      <c r="C1" s="307" t="s">
        <v>25</v>
      </c>
      <c r="D1" s="313" t="s">
        <v>7</v>
      </c>
      <c r="E1" s="312" t="s">
        <v>8</v>
      </c>
      <c r="F1" s="311" t="s">
        <v>9</v>
      </c>
      <c r="G1" s="311" t="s">
        <v>23</v>
      </c>
      <c r="H1" s="314" t="s">
        <v>15</v>
      </c>
      <c r="I1" s="315"/>
      <c r="J1" s="316"/>
      <c r="K1" s="311" t="s">
        <v>14</v>
      </c>
      <c r="L1" s="309" t="s">
        <v>20</v>
      </c>
      <c r="M1" s="312" t="s">
        <v>19</v>
      </c>
      <c r="N1" s="312" t="s">
        <v>10</v>
      </c>
      <c r="O1" s="317" t="s">
        <v>13</v>
      </c>
      <c r="P1" s="317"/>
      <c r="Q1" s="309" t="s">
        <v>24</v>
      </c>
    </row>
    <row r="2" spans="1:20" s="129" customFormat="1" ht="72.75" customHeight="1">
      <c r="A2" s="306"/>
      <c r="B2" s="312"/>
      <c r="C2" s="308"/>
      <c r="D2" s="313"/>
      <c r="E2" s="312"/>
      <c r="F2" s="311"/>
      <c r="G2" s="311"/>
      <c r="H2" s="128" t="s">
        <v>16</v>
      </c>
      <c r="I2" s="128" t="s">
        <v>17</v>
      </c>
      <c r="J2" s="128" t="s">
        <v>18</v>
      </c>
      <c r="K2" s="311"/>
      <c r="L2" s="310"/>
      <c r="M2" s="312"/>
      <c r="N2" s="312"/>
      <c r="O2" s="125" t="s">
        <v>21</v>
      </c>
      <c r="P2" s="125" t="s">
        <v>22</v>
      </c>
      <c r="Q2" s="310"/>
      <c r="S2" s="130"/>
      <c r="T2" s="130"/>
    </row>
    <row r="3" spans="1:20" ht="369.6">
      <c r="A3" s="131"/>
      <c r="B3" s="132" t="s">
        <v>27</v>
      </c>
      <c r="C3" s="133">
        <v>1</v>
      </c>
      <c r="D3" s="134"/>
      <c r="E3" s="135" t="s">
        <v>28</v>
      </c>
      <c r="F3" s="133" t="s">
        <v>138</v>
      </c>
      <c r="G3" s="136" t="s">
        <v>139</v>
      </c>
      <c r="H3" s="135">
        <v>11390</v>
      </c>
      <c r="I3" s="135">
        <v>3575</v>
      </c>
      <c r="J3" s="135">
        <v>3390</v>
      </c>
      <c r="K3" s="136"/>
      <c r="L3" s="137" t="s">
        <v>532</v>
      </c>
      <c r="M3" s="138" t="s">
        <v>0</v>
      </c>
      <c r="N3" s="135">
        <v>1</v>
      </c>
      <c r="O3" s="4">
        <v>0</v>
      </c>
      <c r="P3" s="4">
        <v>0</v>
      </c>
      <c r="Q3" s="139">
        <f>N3*(O3+P3)</f>
        <v>0</v>
      </c>
    </row>
    <row r="4" spans="1:20" ht="118.8">
      <c r="A4" s="131"/>
      <c r="B4" s="132" t="s">
        <v>27</v>
      </c>
      <c r="C4" s="133" t="s">
        <v>133</v>
      </c>
      <c r="D4" s="134"/>
      <c r="E4" s="135" t="s">
        <v>28</v>
      </c>
      <c r="F4" s="133" t="s">
        <v>140</v>
      </c>
      <c r="G4" s="136" t="s">
        <v>141</v>
      </c>
      <c r="H4" s="135">
        <v>2661</v>
      </c>
      <c r="I4" s="135">
        <v>648</v>
      </c>
      <c r="J4" s="135">
        <v>2850</v>
      </c>
      <c r="K4" s="136"/>
      <c r="L4" s="137" t="s">
        <v>533</v>
      </c>
      <c r="M4" s="138" t="s">
        <v>0</v>
      </c>
      <c r="N4" s="135">
        <v>1</v>
      </c>
      <c r="O4" s="4">
        <v>0</v>
      </c>
      <c r="P4" s="4">
        <v>0</v>
      </c>
      <c r="Q4" s="139">
        <f t="shared" ref="Q4:Q37" si="0">N4*(O4+P4)</f>
        <v>0</v>
      </c>
    </row>
    <row r="5" spans="1:20" ht="198">
      <c r="A5" s="131"/>
      <c r="B5" s="132" t="s">
        <v>27</v>
      </c>
      <c r="C5" s="133" t="s">
        <v>134</v>
      </c>
      <c r="D5" s="134"/>
      <c r="E5" s="135" t="s">
        <v>28</v>
      </c>
      <c r="F5" s="133" t="s">
        <v>142</v>
      </c>
      <c r="G5" s="136" t="s">
        <v>143</v>
      </c>
      <c r="H5" s="135">
        <v>5658</v>
      </c>
      <c r="I5" s="135">
        <v>2511</v>
      </c>
      <c r="J5" s="135">
        <v>2850</v>
      </c>
      <c r="K5" s="136"/>
      <c r="L5" s="137" t="s">
        <v>534</v>
      </c>
      <c r="M5" s="138" t="s">
        <v>0</v>
      </c>
      <c r="N5" s="135">
        <v>1</v>
      </c>
      <c r="O5" s="4">
        <v>0</v>
      </c>
      <c r="P5" s="4">
        <v>0</v>
      </c>
      <c r="Q5" s="139">
        <f t="shared" ref="Q5:Q6" si="1">N5*(O5+P5)</f>
        <v>0</v>
      </c>
    </row>
    <row r="6" spans="1:20" ht="316.8">
      <c r="A6" s="131"/>
      <c r="B6" s="132" t="s">
        <v>27</v>
      </c>
      <c r="C6" s="133" t="s">
        <v>135</v>
      </c>
      <c r="D6" s="134"/>
      <c r="E6" s="135" t="s">
        <v>28</v>
      </c>
      <c r="F6" s="133" t="s">
        <v>142</v>
      </c>
      <c r="G6" s="136" t="s">
        <v>144</v>
      </c>
      <c r="H6" s="135">
        <v>2528</v>
      </c>
      <c r="I6" s="135">
        <v>1138</v>
      </c>
      <c r="J6" s="135">
        <v>2850</v>
      </c>
      <c r="K6" s="136"/>
      <c r="L6" s="137" t="s">
        <v>535</v>
      </c>
      <c r="M6" s="138" t="s">
        <v>0</v>
      </c>
      <c r="N6" s="135">
        <v>1</v>
      </c>
      <c r="O6" s="4">
        <v>0</v>
      </c>
      <c r="P6" s="4">
        <v>0</v>
      </c>
      <c r="Q6" s="139">
        <f t="shared" si="1"/>
        <v>0</v>
      </c>
    </row>
    <row r="7" spans="1:20" ht="105.6">
      <c r="A7" s="131"/>
      <c r="B7" s="132" t="s">
        <v>27</v>
      </c>
      <c r="C7" s="133">
        <v>3</v>
      </c>
      <c r="D7" s="134"/>
      <c r="E7" s="135" t="s">
        <v>28</v>
      </c>
      <c r="F7" s="133" t="s">
        <v>243</v>
      </c>
      <c r="G7" s="136" t="s">
        <v>145</v>
      </c>
      <c r="H7" s="135">
        <v>3049</v>
      </c>
      <c r="I7" s="135">
        <v>58</v>
      </c>
      <c r="J7" s="135">
        <v>2850</v>
      </c>
      <c r="K7" s="136"/>
      <c r="L7" s="137" t="s">
        <v>536</v>
      </c>
      <c r="M7" s="138" t="s">
        <v>0</v>
      </c>
      <c r="N7" s="135">
        <v>1</v>
      </c>
      <c r="O7" s="4">
        <v>0</v>
      </c>
      <c r="P7" s="4">
        <v>0</v>
      </c>
      <c r="Q7" s="139">
        <f t="shared" si="0"/>
        <v>0</v>
      </c>
    </row>
    <row r="8" spans="1:20" ht="198">
      <c r="A8" s="131"/>
      <c r="B8" s="132" t="s">
        <v>27</v>
      </c>
      <c r="C8" s="133">
        <v>4</v>
      </c>
      <c r="D8" s="134"/>
      <c r="E8" s="135" t="s">
        <v>28</v>
      </c>
      <c r="F8" s="133" t="s">
        <v>146</v>
      </c>
      <c r="G8" s="136" t="s">
        <v>147</v>
      </c>
      <c r="H8" s="135">
        <v>1175</v>
      </c>
      <c r="I8" s="135">
        <v>500</v>
      </c>
      <c r="J8" s="135">
        <v>2850</v>
      </c>
      <c r="K8" s="136"/>
      <c r="L8" s="137" t="s">
        <v>537</v>
      </c>
      <c r="M8" s="138" t="s">
        <v>0</v>
      </c>
      <c r="N8" s="135">
        <v>1</v>
      </c>
      <c r="O8" s="4">
        <v>0</v>
      </c>
      <c r="P8" s="4">
        <v>0</v>
      </c>
      <c r="Q8" s="139">
        <f t="shared" si="0"/>
        <v>0</v>
      </c>
    </row>
    <row r="9" spans="1:20" ht="105.6">
      <c r="A9" s="131"/>
      <c r="B9" s="132" t="s">
        <v>27</v>
      </c>
      <c r="C9" s="133">
        <v>5</v>
      </c>
      <c r="D9" s="134"/>
      <c r="E9" s="135" t="s">
        <v>28</v>
      </c>
      <c r="F9" s="133" t="s">
        <v>148</v>
      </c>
      <c r="G9" s="136" t="s">
        <v>145</v>
      </c>
      <c r="H9" s="135">
        <v>4020</v>
      </c>
      <c r="I9" s="135">
        <v>900</v>
      </c>
      <c r="J9" s="135">
        <v>2850</v>
      </c>
      <c r="K9" s="136"/>
      <c r="L9" s="137" t="s">
        <v>538</v>
      </c>
      <c r="M9" s="138" t="s">
        <v>0</v>
      </c>
      <c r="N9" s="135">
        <v>1</v>
      </c>
      <c r="O9" s="4">
        <v>0</v>
      </c>
      <c r="P9" s="4">
        <v>0</v>
      </c>
      <c r="Q9" s="139">
        <f t="shared" si="0"/>
        <v>0</v>
      </c>
    </row>
    <row r="10" spans="1:20" ht="250.8">
      <c r="A10" s="131"/>
      <c r="B10" s="132" t="s">
        <v>27</v>
      </c>
      <c r="C10" s="133">
        <v>6</v>
      </c>
      <c r="D10" s="134"/>
      <c r="E10" s="135" t="s">
        <v>28</v>
      </c>
      <c r="F10" s="133" t="s">
        <v>149</v>
      </c>
      <c r="G10" s="136" t="s">
        <v>150</v>
      </c>
      <c r="H10" s="135">
        <v>5830</v>
      </c>
      <c r="I10" s="135">
        <v>535</v>
      </c>
      <c r="J10" s="135">
        <v>2850</v>
      </c>
      <c r="K10" s="136"/>
      <c r="L10" s="137" t="s">
        <v>539</v>
      </c>
      <c r="M10" s="138" t="s">
        <v>0</v>
      </c>
      <c r="N10" s="135">
        <v>1</v>
      </c>
      <c r="O10" s="4">
        <v>0</v>
      </c>
      <c r="P10" s="4">
        <v>0</v>
      </c>
      <c r="Q10" s="139">
        <f t="shared" si="0"/>
        <v>0</v>
      </c>
    </row>
    <row r="11" spans="1:20" ht="237.6">
      <c r="A11" s="131"/>
      <c r="B11" s="132" t="s">
        <v>27</v>
      </c>
      <c r="C11" s="133">
        <v>7</v>
      </c>
      <c r="D11" s="134"/>
      <c r="E11" s="135" t="s">
        <v>28</v>
      </c>
      <c r="F11" s="133" t="s">
        <v>142</v>
      </c>
      <c r="G11" s="136" t="s">
        <v>151</v>
      </c>
      <c r="H11" s="135">
        <v>4670</v>
      </c>
      <c r="I11" s="135">
        <v>4606</v>
      </c>
      <c r="J11" s="135">
        <v>2850</v>
      </c>
      <c r="K11" s="136"/>
      <c r="L11" s="137" t="s">
        <v>540</v>
      </c>
      <c r="M11" s="138" t="s">
        <v>0</v>
      </c>
      <c r="N11" s="135">
        <v>1</v>
      </c>
      <c r="O11" s="4">
        <v>0</v>
      </c>
      <c r="P11" s="4">
        <v>0</v>
      </c>
      <c r="Q11" s="139">
        <f t="shared" si="0"/>
        <v>0</v>
      </c>
    </row>
    <row r="12" spans="1:20" ht="132">
      <c r="A12" s="131"/>
      <c r="B12" s="132" t="s">
        <v>27</v>
      </c>
      <c r="C12" s="133" t="s">
        <v>136</v>
      </c>
      <c r="D12" s="134"/>
      <c r="E12" s="135" t="s">
        <v>28</v>
      </c>
      <c r="F12" s="133" t="s">
        <v>152</v>
      </c>
      <c r="G12" s="136" t="s">
        <v>153</v>
      </c>
      <c r="H12" s="135">
        <v>600</v>
      </c>
      <c r="I12" s="135">
        <v>155</v>
      </c>
      <c r="J12" s="135">
        <v>2850</v>
      </c>
      <c r="K12" s="136"/>
      <c r="L12" s="137" t="s">
        <v>541</v>
      </c>
      <c r="M12" s="138" t="s">
        <v>0</v>
      </c>
      <c r="N12" s="135">
        <v>1</v>
      </c>
      <c r="O12" s="4">
        <v>0</v>
      </c>
      <c r="P12" s="4">
        <v>0</v>
      </c>
      <c r="Q12" s="139">
        <f t="shared" ref="Q12:Q13" si="2">N12*(O12+P12)</f>
        <v>0</v>
      </c>
    </row>
    <row r="13" spans="1:20" ht="105.6">
      <c r="A13" s="131"/>
      <c r="B13" s="132" t="s">
        <v>27</v>
      </c>
      <c r="C13" s="133" t="s">
        <v>137</v>
      </c>
      <c r="D13" s="134"/>
      <c r="E13" s="135" t="s">
        <v>28</v>
      </c>
      <c r="F13" s="133" t="s">
        <v>152</v>
      </c>
      <c r="G13" s="136" t="s">
        <v>145</v>
      </c>
      <c r="H13" s="135">
        <v>1685</v>
      </c>
      <c r="I13" s="135">
        <v>58</v>
      </c>
      <c r="J13" s="135">
        <v>2850</v>
      </c>
      <c r="K13" s="136"/>
      <c r="L13" s="137" t="s">
        <v>541</v>
      </c>
      <c r="M13" s="138" t="s">
        <v>0</v>
      </c>
      <c r="N13" s="135">
        <v>1</v>
      </c>
      <c r="O13" s="4">
        <v>0</v>
      </c>
      <c r="P13" s="4">
        <v>0</v>
      </c>
      <c r="Q13" s="139">
        <f t="shared" si="2"/>
        <v>0</v>
      </c>
    </row>
    <row r="14" spans="1:20" ht="211.2">
      <c r="A14" s="131"/>
      <c r="B14" s="132" t="s">
        <v>27</v>
      </c>
      <c r="C14" s="133">
        <v>9</v>
      </c>
      <c r="D14" s="134"/>
      <c r="E14" s="135" t="s">
        <v>28</v>
      </c>
      <c r="F14" s="133" t="s">
        <v>155</v>
      </c>
      <c r="G14" s="136" t="s">
        <v>154</v>
      </c>
      <c r="H14" s="135">
        <v>6870</v>
      </c>
      <c r="I14" s="135">
        <v>6500</v>
      </c>
      <c r="J14" s="135">
        <v>3110</v>
      </c>
      <c r="K14" s="136"/>
      <c r="L14" s="137" t="s">
        <v>542</v>
      </c>
      <c r="M14" s="138" t="s">
        <v>0</v>
      </c>
      <c r="N14" s="135">
        <v>1</v>
      </c>
      <c r="O14" s="4">
        <v>0</v>
      </c>
      <c r="P14" s="4">
        <v>0</v>
      </c>
      <c r="Q14" s="139">
        <f t="shared" si="0"/>
        <v>0</v>
      </c>
    </row>
    <row r="15" spans="1:20" ht="132">
      <c r="A15" s="131"/>
      <c r="B15" s="132" t="s">
        <v>27</v>
      </c>
      <c r="C15" s="133">
        <v>10</v>
      </c>
      <c r="D15" s="134"/>
      <c r="E15" s="135" t="s">
        <v>28</v>
      </c>
      <c r="F15" s="133" t="s">
        <v>156</v>
      </c>
      <c r="G15" s="136" t="s">
        <v>157</v>
      </c>
      <c r="H15" s="135">
        <v>4305</v>
      </c>
      <c r="I15" s="135">
        <v>78</v>
      </c>
      <c r="J15" s="135">
        <v>2850</v>
      </c>
      <c r="K15" s="136"/>
      <c r="L15" s="137" t="s">
        <v>543</v>
      </c>
      <c r="M15" s="138" t="s">
        <v>0</v>
      </c>
      <c r="N15" s="135">
        <v>1</v>
      </c>
      <c r="O15" s="4">
        <v>0</v>
      </c>
      <c r="P15" s="4">
        <v>0</v>
      </c>
      <c r="Q15" s="139">
        <f t="shared" si="0"/>
        <v>0</v>
      </c>
    </row>
    <row r="16" spans="1:20" ht="145.19999999999999">
      <c r="A16" s="131"/>
      <c r="B16" s="132" t="s">
        <v>27</v>
      </c>
      <c r="C16" s="133">
        <v>11</v>
      </c>
      <c r="D16" s="134"/>
      <c r="E16" s="135" t="s">
        <v>28</v>
      </c>
      <c r="F16" s="133" t="s">
        <v>158</v>
      </c>
      <c r="G16" s="136" t="s">
        <v>159</v>
      </c>
      <c r="H16" s="135">
        <v>6400</v>
      </c>
      <c r="I16" s="135">
        <v>3478</v>
      </c>
      <c r="J16" s="135">
        <v>2850</v>
      </c>
      <c r="K16" s="136"/>
      <c r="L16" s="137" t="s">
        <v>544</v>
      </c>
      <c r="M16" s="138" t="s">
        <v>0</v>
      </c>
      <c r="N16" s="135">
        <v>1</v>
      </c>
      <c r="O16" s="4">
        <v>0</v>
      </c>
      <c r="P16" s="4">
        <v>0</v>
      </c>
      <c r="Q16" s="139">
        <f t="shared" si="0"/>
        <v>0</v>
      </c>
    </row>
    <row r="17" spans="1:17" ht="132">
      <c r="A17" s="131"/>
      <c r="B17" s="132" t="s">
        <v>27</v>
      </c>
      <c r="C17" s="133">
        <v>12</v>
      </c>
      <c r="D17" s="134"/>
      <c r="E17" s="135" t="s">
        <v>28</v>
      </c>
      <c r="F17" s="133" t="s">
        <v>160</v>
      </c>
      <c r="G17" s="136" t="s">
        <v>161</v>
      </c>
      <c r="H17" s="135">
        <v>5000</v>
      </c>
      <c r="I17" s="135">
        <v>2228</v>
      </c>
      <c r="J17" s="135">
        <v>2850</v>
      </c>
      <c r="K17" s="136"/>
      <c r="L17" s="137" t="s">
        <v>545</v>
      </c>
      <c r="M17" s="138" t="s">
        <v>0</v>
      </c>
      <c r="N17" s="135">
        <v>1</v>
      </c>
      <c r="O17" s="4">
        <v>0</v>
      </c>
      <c r="P17" s="4">
        <v>0</v>
      </c>
      <c r="Q17" s="139">
        <f t="shared" si="0"/>
        <v>0</v>
      </c>
    </row>
    <row r="18" spans="1:17" ht="237.6">
      <c r="A18" s="131"/>
      <c r="B18" s="132" t="s">
        <v>27</v>
      </c>
      <c r="C18" s="133">
        <v>13</v>
      </c>
      <c r="D18" s="134"/>
      <c r="E18" s="135" t="s">
        <v>28</v>
      </c>
      <c r="F18" s="127" t="s">
        <v>162</v>
      </c>
      <c r="G18" s="136" t="s">
        <v>163</v>
      </c>
      <c r="H18" s="135">
        <v>5850</v>
      </c>
      <c r="I18" s="135">
        <v>5426</v>
      </c>
      <c r="J18" s="135">
        <v>2850</v>
      </c>
      <c r="K18" s="136"/>
      <c r="L18" s="137" t="s">
        <v>546</v>
      </c>
      <c r="M18" s="138" t="s">
        <v>0</v>
      </c>
      <c r="N18" s="135">
        <v>1</v>
      </c>
      <c r="O18" s="4">
        <v>0</v>
      </c>
      <c r="P18" s="4">
        <v>0</v>
      </c>
      <c r="Q18" s="139">
        <f t="shared" si="0"/>
        <v>0</v>
      </c>
    </row>
    <row r="19" spans="1:17" ht="264">
      <c r="A19" s="131"/>
      <c r="B19" s="132" t="s">
        <v>27</v>
      </c>
      <c r="C19" s="133">
        <v>14</v>
      </c>
      <c r="D19" s="134"/>
      <c r="E19" s="135" t="s">
        <v>28</v>
      </c>
      <c r="F19" s="133" t="s">
        <v>164</v>
      </c>
      <c r="G19" s="136" t="s">
        <v>165</v>
      </c>
      <c r="H19" s="135">
        <v>3710</v>
      </c>
      <c r="I19" s="135">
        <v>2223</v>
      </c>
      <c r="J19" s="135">
        <v>2850</v>
      </c>
      <c r="K19" s="136"/>
      <c r="L19" s="137" t="s">
        <v>547</v>
      </c>
      <c r="M19" s="138" t="s">
        <v>0</v>
      </c>
      <c r="N19" s="135">
        <v>1</v>
      </c>
      <c r="O19" s="4">
        <v>0</v>
      </c>
      <c r="P19" s="4">
        <v>0</v>
      </c>
      <c r="Q19" s="139">
        <f t="shared" ref="Q19" si="3">N19*(O19+P19)</f>
        <v>0</v>
      </c>
    </row>
    <row r="20" spans="1:17" ht="145.19999999999999">
      <c r="A20" s="131"/>
      <c r="B20" s="132" t="s">
        <v>27</v>
      </c>
      <c r="C20" s="133">
        <v>15</v>
      </c>
      <c r="D20" s="134"/>
      <c r="E20" s="135" t="s">
        <v>28</v>
      </c>
      <c r="F20" s="133" t="s">
        <v>167</v>
      </c>
      <c r="G20" s="136" t="s">
        <v>166</v>
      </c>
      <c r="H20" s="135">
        <v>4785</v>
      </c>
      <c r="I20" s="135">
        <v>3276</v>
      </c>
      <c r="J20" s="135">
        <v>2850</v>
      </c>
      <c r="K20" s="136"/>
      <c r="L20" s="137" t="s">
        <v>548</v>
      </c>
      <c r="M20" s="138" t="s">
        <v>0</v>
      </c>
      <c r="N20" s="135">
        <v>1</v>
      </c>
      <c r="O20" s="4">
        <v>0</v>
      </c>
      <c r="P20" s="4">
        <v>0</v>
      </c>
      <c r="Q20" s="139">
        <f t="shared" si="0"/>
        <v>0</v>
      </c>
    </row>
    <row r="21" spans="1:17" ht="184.8">
      <c r="A21" s="131"/>
      <c r="B21" s="132" t="s">
        <v>27</v>
      </c>
      <c r="C21" s="133">
        <v>16</v>
      </c>
      <c r="D21" s="134"/>
      <c r="E21" s="135" t="s">
        <v>28</v>
      </c>
      <c r="F21" s="133" t="s">
        <v>168</v>
      </c>
      <c r="G21" s="136" t="s">
        <v>169</v>
      </c>
      <c r="H21" s="135">
        <v>3344</v>
      </c>
      <c r="I21" s="135">
        <v>700</v>
      </c>
      <c r="J21" s="135">
        <v>2850</v>
      </c>
      <c r="K21" s="136"/>
      <c r="L21" s="137" t="s">
        <v>549</v>
      </c>
      <c r="M21" s="138" t="s">
        <v>0</v>
      </c>
      <c r="N21" s="135">
        <v>1</v>
      </c>
      <c r="O21" s="4">
        <v>0</v>
      </c>
      <c r="P21" s="4">
        <v>0</v>
      </c>
      <c r="Q21" s="139">
        <f t="shared" si="0"/>
        <v>0</v>
      </c>
    </row>
    <row r="22" spans="1:17" ht="145.19999999999999">
      <c r="A22" s="131"/>
      <c r="B22" s="132" t="s">
        <v>27</v>
      </c>
      <c r="C22" s="133">
        <v>17</v>
      </c>
      <c r="D22" s="134"/>
      <c r="E22" s="135" t="s">
        <v>28</v>
      </c>
      <c r="F22" s="133" t="s">
        <v>152</v>
      </c>
      <c r="G22" s="136" t="s">
        <v>170</v>
      </c>
      <c r="H22" s="135">
        <v>2860</v>
      </c>
      <c r="I22" s="135">
        <v>198</v>
      </c>
      <c r="J22" s="135">
        <v>2850</v>
      </c>
      <c r="K22" s="136"/>
      <c r="L22" s="137" t="s">
        <v>551</v>
      </c>
      <c r="M22" s="138" t="s">
        <v>0</v>
      </c>
      <c r="N22" s="135">
        <v>1</v>
      </c>
      <c r="O22" s="4">
        <v>0</v>
      </c>
      <c r="P22" s="4">
        <v>0</v>
      </c>
      <c r="Q22" s="139">
        <f t="shared" si="0"/>
        <v>0</v>
      </c>
    </row>
    <row r="23" spans="1:17" ht="224.4">
      <c r="A23" s="131"/>
      <c r="B23" s="132" t="s">
        <v>27</v>
      </c>
      <c r="C23" s="133">
        <v>18</v>
      </c>
      <c r="D23" s="134"/>
      <c r="E23" s="135" t="s">
        <v>28</v>
      </c>
      <c r="F23" s="133" t="s">
        <v>168</v>
      </c>
      <c r="G23" s="136" t="s">
        <v>171</v>
      </c>
      <c r="H23" s="135">
        <v>4773</v>
      </c>
      <c r="I23" s="135">
        <v>575</v>
      </c>
      <c r="J23" s="135">
        <v>2850</v>
      </c>
      <c r="K23" s="136"/>
      <c r="L23" s="137" t="s">
        <v>552</v>
      </c>
      <c r="M23" s="138" t="s">
        <v>0</v>
      </c>
      <c r="N23" s="135">
        <v>1</v>
      </c>
      <c r="O23" s="4">
        <v>0</v>
      </c>
      <c r="P23" s="4">
        <v>0</v>
      </c>
      <c r="Q23" s="139">
        <f t="shared" si="0"/>
        <v>0</v>
      </c>
    </row>
    <row r="24" spans="1:17" ht="105.6">
      <c r="A24" s="131"/>
      <c r="B24" s="132" t="s">
        <v>27</v>
      </c>
      <c r="C24" s="133">
        <v>19</v>
      </c>
      <c r="D24" s="134"/>
      <c r="E24" s="135" t="s">
        <v>28</v>
      </c>
      <c r="F24" s="133" t="s">
        <v>172</v>
      </c>
      <c r="G24" s="136" t="s">
        <v>145</v>
      </c>
      <c r="H24" s="135">
        <v>2000</v>
      </c>
      <c r="I24" s="135">
        <v>148</v>
      </c>
      <c r="J24" s="135">
        <v>2850</v>
      </c>
      <c r="K24" s="136"/>
      <c r="L24" s="137" t="s">
        <v>553</v>
      </c>
      <c r="M24" s="138" t="s">
        <v>0</v>
      </c>
      <c r="N24" s="135">
        <v>1</v>
      </c>
      <c r="O24" s="4">
        <v>0</v>
      </c>
      <c r="P24" s="4">
        <v>0</v>
      </c>
      <c r="Q24" s="139">
        <f t="shared" si="0"/>
        <v>0</v>
      </c>
    </row>
    <row r="25" spans="1:17" ht="132">
      <c r="A25" s="131"/>
      <c r="B25" s="140" t="s">
        <v>27</v>
      </c>
      <c r="C25" s="133">
        <v>20</v>
      </c>
      <c r="D25" s="134"/>
      <c r="E25" s="135" t="s">
        <v>28</v>
      </c>
      <c r="F25" s="133" t="s">
        <v>174</v>
      </c>
      <c r="G25" s="141" t="s">
        <v>173</v>
      </c>
      <c r="H25" s="135">
        <v>1980</v>
      </c>
      <c r="I25" s="135">
        <v>1200</v>
      </c>
      <c r="J25" s="135">
        <v>2850</v>
      </c>
      <c r="K25" s="136"/>
      <c r="L25" s="137" t="s">
        <v>554</v>
      </c>
      <c r="M25" s="138" t="s">
        <v>0</v>
      </c>
      <c r="N25" s="135">
        <v>1</v>
      </c>
      <c r="O25" s="4">
        <v>0</v>
      </c>
      <c r="P25" s="4">
        <v>0</v>
      </c>
      <c r="Q25" s="139">
        <f t="shared" si="0"/>
        <v>0</v>
      </c>
    </row>
    <row r="26" spans="1:17" ht="79.2">
      <c r="A26" s="131"/>
      <c r="B26" s="140" t="s">
        <v>3</v>
      </c>
      <c r="C26" s="133">
        <v>1</v>
      </c>
      <c r="D26" s="134"/>
      <c r="E26" s="135" t="s">
        <v>28</v>
      </c>
      <c r="F26" s="133" t="s">
        <v>175</v>
      </c>
      <c r="G26" s="142" t="s">
        <v>176</v>
      </c>
      <c r="H26" s="135">
        <v>1375</v>
      </c>
      <c r="I26" s="135">
        <v>470</v>
      </c>
      <c r="J26" s="135">
        <v>450</v>
      </c>
      <c r="K26" s="136"/>
      <c r="L26" s="137" t="s">
        <v>555</v>
      </c>
      <c r="M26" s="138" t="s">
        <v>0</v>
      </c>
      <c r="N26" s="135">
        <v>1</v>
      </c>
      <c r="O26" s="4">
        <v>0</v>
      </c>
      <c r="P26" s="4">
        <v>0</v>
      </c>
      <c r="Q26" s="139">
        <f t="shared" si="0"/>
        <v>0</v>
      </c>
    </row>
    <row r="27" spans="1:17" ht="39.6">
      <c r="A27" s="131"/>
      <c r="B27" s="140" t="s">
        <v>3</v>
      </c>
      <c r="C27" s="133">
        <v>2</v>
      </c>
      <c r="D27" s="134"/>
      <c r="E27" s="135" t="s">
        <v>28</v>
      </c>
      <c r="F27" s="133" t="s">
        <v>178</v>
      </c>
      <c r="G27" s="142" t="s">
        <v>179</v>
      </c>
      <c r="H27" s="135">
        <v>900</v>
      </c>
      <c r="I27" s="135">
        <v>733</v>
      </c>
      <c r="J27" s="135">
        <v>400</v>
      </c>
      <c r="K27" s="136"/>
      <c r="L27" s="137" t="s">
        <v>556</v>
      </c>
      <c r="M27" s="138" t="s">
        <v>0</v>
      </c>
      <c r="N27" s="135">
        <v>1</v>
      </c>
      <c r="O27" s="4">
        <v>0</v>
      </c>
      <c r="P27" s="4">
        <v>0</v>
      </c>
      <c r="Q27" s="139">
        <f t="shared" si="0"/>
        <v>0</v>
      </c>
    </row>
    <row r="28" spans="1:17" ht="145.19999999999999">
      <c r="A28" s="131"/>
      <c r="B28" s="140" t="s">
        <v>3</v>
      </c>
      <c r="C28" s="133">
        <v>3</v>
      </c>
      <c r="D28" s="134"/>
      <c r="E28" s="135" t="s">
        <v>28</v>
      </c>
      <c r="F28" s="133" t="s">
        <v>180</v>
      </c>
      <c r="G28" s="142" t="s">
        <v>181</v>
      </c>
      <c r="H28" s="135">
        <v>1250</v>
      </c>
      <c r="I28" s="135">
        <v>750</v>
      </c>
      <c r="J28" s="135">
        <v>700</v>
      </c>
      <c r="K28" s="136"/>
      <c r="L28" s="137" t="s">
        <v>557</v>
      </c>
      <c r="M28" s="138" t="s">
        <v>0</v>
      </c>
      <c r="N28" s="135">
        <v>1</v>
      </c>
      <c r="O28" s="4">
        <v>0</v>
      </c>
      <c r="P28" s="4">
        <v>0</v>
      </c>
      <c r="Q28" s="139">
        <f t="shared" si="0"/>
        <v>0</v>
      </c>
    </row>
    <row r="29" spans="1:17" ht="211.2">
      <c r="A29" s="131"/>
      <c r="B29" s="140" t="s">
        <v>3</v>
      </c>
      <c r="C29" s="133">
        <v>4</v>
      </c>
      <c r="D29" s="134"/>
      <c r="E29" s="135" t="s">
        <v>28</v>
      </c>
      <c r="F29" s="133" t="s">
        <v>177</v>
      </c>
      <c r="G29" s="136" t="s">
        <v>182</v>
      </c>
      <c r="H29" s="135">
        <v>4000</v>
      </c>
      <c r="I29" s="135">
        <v>560</v>
      </c>
      <c r="J29" s="135">
        <v>810</v>
      </c>
      <c r="K29" s="136"/>
      <c r="L29" s="137" t="s">
        <v>558</v>
      </c>
      <c r="M29" s="138" t="s">
        <v>0</v>
      </c>
      <c r="N29" s="135">
        <v>1</v>
      </c>
      <c r="O29" s="3">
        <v>0</v>
      </c>
      <c r="P29" s="3">
        <v>0</v>
      </c>
      <c r="Q29" s="139">
        <f t="shared" si="0"/>
        <v>0</v>
      </c>
    </row>
    <row r="30" spans="1:17" ht="92.4">
      <c r="A30" s="131"/>
      <c r="B30" s="140" t="s">
        <v>3</v>
      </c>
      <c r="C30" s="133">
        <v>5</v>
      </c>
      <c r="D30" s="134"/>
      <c r="E30" s="135" t="s">
        <v>28</v>
      </c>
      <c r="F30" s="127" t="s">
        <v>183</v>
      </c>
      <c r="G30" s="136" t="s">
        <v>184</v>
      </c>
      <c r="H30" s="135">
        <v>1250</v>
      </c>
      <c r="I30" s="135">
        <v>750</v>
      </c>
      <c r="J30" s="135">
        <v>400</v>
      </c>
      <c r="K30" s="136"/>
      <c r="L30" s="137" t="s">
        <v>559</v>
      </c>
      <c r="M30" s="138" t="s">
        <v>0</v>
      </c>
      <c r="N30" s="135">
        <v>1</v>
      </c>
      <c r="O30" s="3">
        <v>0</v>
      </c>
      <c r="P30" s="3">
        <v>0</v>
      </c>
      <c r="Q30" s="139">
        <f t="shared" si="0"/>
        <v>0</v>
      </c>
    </row>
    <row r="31" spans="1:17" ht="145.19999999999999">
      <c r="B31" s="140" t="s">
        <v>3</v>
      </c>
      <c r="C31" s="133">
        <v>6</v>
      </c>
      <c r="D31" s="134"/>
      <c r="E31" s="135" t="s">
        <v>28</v>
      </c>
      <c r="F31" s="133" t="s">
        <v>180</v>
      </c>
      <c r="G31" s="136" t="s">
        <v>181</v>
      </c>
      <c r="H31" s="135">
        <v>2000</v>
      </c>
      <c r="I31" s="135">
        <v>2000</v>
      </c>
      <c r="J31" s="135">
        <v>700</v>
      </c>
      <c r="K31" s="136"/>
      <c r="L31" s="137" t="s">
        <v>560</v>
      </c>
      <c r="M31" s="138" t="s">
        <v>0</v>
      </c>
      <c r="N31" s="135">
        <v>1</v>
      </c>
      <c r="O31" s="3">
        <v>0</v>
      </c>
      <c r="P31" s="3">
        <v>0</v>
      </c>
      <c r="Q31" s="139">
        <f t="shared" si="0"/>
        <v>0</v>
      </c>
    </row>
    <row r="32" spans="1:17" ht="132">
      <c r="A32" s="131"/>
      <c r="B32" s="140" t="s">
        <v>3</v>
      </c>
      <c r="C32" s="133">
        <v>7</v>
      </c>
      <c r="D32" s="134"/>
      <c r="E32" s="135" t="s">
        <v>28</v>
      </c>
      <c r="F32" s="133" t="s">
        <v>186</v>
      </c>
      <c r="G32" s="136" t="s">
        <v>185</v>
      </c>
      <c r="H32" s="135">
        <v>5970</v>
      </c>
      <c r="I32" s="135">
        <v>2052</v>
      </c>
      <c r="J32" s="135">
        <v>600</v>
      </c>
      <c r="K32" s="136"/>
      <c r="L32" s="137" t="s">
        <v>561</v>
      </c>
      <c r="M32" s="138" t="s">
        <v>0</v>
      </c>
      <c r="N32" s="135">
        <v>1</v>
      </c>
      <c r="O32" s="4">
        <v>0</v>
      </c>
      <c r="P32" s="4">
        <v>0</v>
      </c>
      <c r="Q32" s="139">
        <f t="shared" si="0"/>
        <v>0</v>
      </c>
    </row>
    <row r="33" spans="1:17" ht="79.2">
      <c r="A33" s="131"/>
      <c r="B33" s="140" t="s">
        <v>3</v>
      </c>
      <c r="C33" s="133" t="s">
        <v>136</v>
      </c>
      <c r="D33" s="134"/>
      <c r="E33" s="135" t="s">
        <v>28</v>
      </c>
      <c r="F33" s="143" t="s">
        <v>187</v>
      </c>
      <c r="G33" s="144" t="s">
        <v>189</v>
      </c>
      <c r="H33" s="135">
        <v>1024</v>
      </c>
      <c r="I33" s="135">
        <v>400</v>
      </c>
      <c r="J33" s="135">
        <v>600</v>
      </c>
      <c r="K33" s="136"/>
      <c r="L33" s="137" t="s">
        <v>562</v>
      </c>
      <c r="M33" s="138" t="s">
        <v>0</v>
      </c>
      <c r="N33" s="135">
        <v>1</v>
      </c>
      <c r="O33" s="4">
        <v>0</v>
      </c>
      <c r="P33" s="4">
        <v>0</v>
      </c>
      <c r="Q33" s="139">
        <f t="shared" si="0"/>
        <v>0</v>
      </c>
    </row>
    <row r="34" spans="1:17" ht="79.2">
      <c r="A34" s="131"/>
      <c r="B34" s="140" t="s">
        <v>3</v>
      </c>
      <c r="C34" s="133" t="s">
        <v>137</v>
      </c>
      <c r="D34" s="134"/>
      <c r="E34" s="135" t="s">
        <v>28</v>
      </c>
      <c r="F34" s="143" t="s">
        <v>187</v>
      </c>
      <c r="G34" s="136" t="s">
        <v>189</v>
      </c>
      <c r="H34" s="135">
        <v>2800</v>
      </c>
      <c r="I34" s="135">
        <v>400</v>
      </c>
      <c r="J34" s="135">
        <v>600</v>
      </c>
      <c r="K34" s="136"/>
      <c r="L34" s="137" t="s">
        <v>563</v>
      </c>
      <c r="M34" s="138" t="s">
        <v>0</v>
      </c>
      <c r="N34" s="135">
        <v>1</v>
      </c>
      <c r="O34" s="4">
        <v>0</v>
      </c>
      <c r="P34" s="4">
        <v>0</v>
      </c>
      <c r="Q34" s="139">
        <f t="shared" ref="Q34:Q35" si="4">N34*(O34+P34)</f>
        <v>0</v>
      </c>
    </row>
    <row r="35" spans="1:17" ht="79.2">
      <c r="A35" s="131"/>
      <c r="B35" s="140" t="s">
        <v>3</v>
      </c>
      <c r="C35" s="133" t="s">
        <v>188</v>
      </c>
      <c r="D35" s="134"/>
      <c r="E35" s="135" t="s">
        <v>28</v>
      </c>
      <c r="F35" s="143" t="s">
        <v>187</v>
      </c>
      <c r="G35" s="136" t="s">
        <v>189</v>
      </c>
      <c r="H35" s="135">
        <v>1024</v>
      </c>
      <c r="I35" s="135">
        <v>400</v>
      </c>
      <c r="J35" s="135">
        <v>600</v>
      </c>
      <c r="K35" s="136"/>
      <c r="L35" s="137" t="s">
        <v>562</v>
      </c>
      <c r="M35" s="138" t="s">
        <v>0</v>
      </c>
      <c r="N35" s="135">
        <v>1</v>
      </c>
      <c r="O35" s="4">
        <v>0</v>
      </c>
      <c r="P35" s="4">
        <v>0</v>
      </c>
      <c r="Q35" s="139">
        <f t="shared" si="4"/>
        <v>0</v>
      </c>
    </row>
    <row r="36" spans="1:17" ht="79.2">
      <c r="A36" s="131"/>
      <c r="B36" s="140" t="s">
        <v>3</v>
      </c>
      <c r="C36" s="133">
        <v>9</v>
      </c>
      <c r="D36" s="134"/>
      <c r="E36" s="135" t="s">
        <v>28</v>
      </c>
      <c r="F36" s="145" t="s">
        <v>175</v>
      </c>
      <c r="G36" s="141" t="s">
        <v>176</v>
      </c>
      <c r="H36" s="135">
        <v>3840</v>
      </c>
      <c r="I36" s="135">
        <v>1020</v>
      </c>
      <c r="J36" s="135">
        <v>450</v>
      </c>
      <c r="K36" s="136"/>
      <c r="L36" s="137" t="s">
        <v>564</v>
      </c>
      <c r="M36" s="138" t="s">
        <v>0</v>
      </c>
      <c r="N36" s="135">
        <v>1</v>
      </c>
      <c r="O36" s="4">
        <v>0</v>
      </c>
      <c r="P36" s="4">
        <v>0</v>
      </c>
      <c r="Q36" s="139">
        <f t="shared" si="0"/>
        <v>0</v>
      </c>
    </row>
    <row r="37" spans="1:17" ht="79.2">
      <c r="A37" s="131"/>
      <c r="B37" s="140" t="s">
        <v>3</v>
      </c>
      <c r="C37" s="133">
        <v>10</v>
      </c>
      <c r="D37" s="134"/>
      <c r="E37" s="135" t="s">
        <v>28</v>
      </c>
      <c r="F37" s="133" t="s">
        <v>190</v>
      </c>
      <c r="G37" s="136" t="s">
        <v>191</v>
      </c>
      <c r="H37" s="135">
        <v>2000</v>
      </c>
      <c r="I37" s="135">
        <v>2000</v>
      </c>
      <c r="J37" s="135">
        <v>700</v>
      </c>
      <c r="K37" s="136"/>
      <c r="L37" s="137" t="s">
        <v>565</v>
      </c>
      <c r="M37" s="138" t="s">
        <v>0</v>
      </c>
      <c r="N37" s="135">
        <v>1</v>
      </c>
      <c r="O37" s="4">
        <v>0</v>
      </c>
      <c r="P37" s="4">
        <v>0</v>
      </c>
      <c r="Q37" s="139">
        <f t="shared" si="0"/>
        <v>0</v>
      </c>
    </row>
    <row r="38" spans="1:17" ht="26.4">
      <c r="A38" s="131"/>
      <c r="B38" s="140" t="s">
        <v>5</v>
      </c>
      <c r="C38" s="133">
        <v>1</v>
      </c>
      <c r="D38" s="134"/>
      <c r="E38" s="135" t="s">
        <v>28</v>
      </c>
      <c r="F38" s="133" t="s">
        <v>192</v>
      </c>
      <c r="G38" s="136" t="s">
        <v>522</v>
      </c>
      <c r="H38" s="135">
        <v>5200</v>
      </c>
      <c r="I38" s="135">
        <v>4500</v>
      </c>
      <c r="J38" s="135"/>
      <c r="K38" s="136"/>
      <c r="L38" s="137" t="s">
        <v>550</v>
      </c>
      <c r="M38" s="138" t="s">
        <v>0</v>
      </c>
      <c r="N38" s="135">
        <v>1</v>
      </c>
      <c r="O38" s="4">
        <v>0</v>
      </c>
      <c r="P38" s="4">
        <v>0</v>
      </c>
      <c r="Q38" s="139">
        <f t="shared" ref="Q38:Q40" si="5">N38*(O38+P38)</f>
        <v>0</v>
      </c>
    </row>
    <row r="39" spans="1:17" ht="39.6">
      <c r="A39" s="131"/>
      <c r="B39" s="132" t="s">
        <v>5</v>
      </c>
      <c r="C39" s="133">
        <v>2</v>
      </c>
      <c r="D39" s="134"/>
      <c r="E39" s="135" t="s">
        <v>28</v>
      </c>
      <c r="F39" s="133" t="s">
        <v>192</v>
      </c>
      <c r="G39" s="136" t="s">
        <v>521</v>
      </c>
      <c r="H39" s="135">
        <v>4500</v>
      </c>
      <c r="I39" s="135">
        <v>3000</v>
      </c>
      <c r="J39" s="135"/>
      <c r="K39" s="136"/>
      <c r="L39" s="137" t="s">
        <v>566</v>
      </c>
      <c r="M39" s="138" t="s">
        <v>0</v>
      </c>
      <c r="N39" s="135">
        <v>1</v>
      </c>
      <c r="O39" s="4">
        <v>0</v>
      </c>
      <c r="P39" s="4">
        <v>0</v>
      </c>
      <c r="Q39" s="139">
        <f t="shared" si="5"/>
        <v>0</v>
      </c>
    </row>
    <row r="40" spans="1:17">
      <c r="A40" s="131"/>
      <c r="B40" s="132" t="s">
        <v>5</v>
      </c>
      <c r="C40" s="133">
        <v>3</v>
      </c>
      <c r="D40" s="134"/>
      <c r="E40" s="135" t="s">
        <v>28</v>
      </c>
      <c r="F40" s="133" t="s">
        <v>193</v>
      </c>
      <c r="G40" s="136" t="s">
        <v>520</v>
      </c>
      <c r="H40" s="135">
        <v>6864</v>
      </c>
      <c r="I40" s="135">
        <v>3436</v>
      </c>
      <c r="J40" s="135"/>
      <c r="K40" s="136"/>
      <c r="L40" s="137" t="s">
        <v>532</v>
      </c>
      <c r="M40" s="138" t="s">
        <v>0</v>
      </c>
      <c r="N40" s="135">
        <v>1</v>
      </c>
      <c r="O40" s="4">
        <v>0</v>
      </c>
      <c r="P40" s="4">
        <v>0</v>
      </c>
      <c r="Q40" s="139">
        <f t="shared" si="5"/>
        <v>0</v>
      </c>
    </row>
    <row r="41" spans="1:17" ht="26.4">
      <c r="A41" s="131"/>
      <c r="B41" s="132" t="s">
        <v>5</v>
      </c>
      <c r="C41" s="133">
        <v>4</v>
      </c>
      <c r="D41" s="134"/>
      <c r="E41" s="135" t="s">
        <v>28</v>
      </c>
      <c r="F41" s="133" t="s">
        <v>195</v>
      </c>
      <c r="G41" s="136" t="s">
        <v>196</v>
      </c>
      <c r="H41" s="135">
        <v>5200</v>
      </c>
      <c r="I41" s="135">
        <v>4500</v>
      </c>
      <c r="J41" s="135"/>
      <c r="K41" s="136"/>
      <c r="L41" s="137" t="s">
        <v>550</v>
      </c>
      <c r="M41" s="138" t="s">
        <v>0</v>
      </c>
      <c r="N41" s="135">
        <v>1</v>
      </c>
      <c r="O41" s="4">
        <v>0</v>
      </c>
      <c r="P41" s="4">
        <v>0</v>
      </c>
      <c r="Q41" s="139">
        <f t="shared" ref="Q41" si="6">N41*(O41+P41)</f>
        <v>0</v>
      </c>
    </row>
    <row r="42" spans="1:17">
      <c r="A42" s="146"/>
      <c r="B42" s="146"/>
      <c r="C42" s="147"/>
      <c r="D42" s="148"/>
      <c r="E42" s="149" t="s">
        <v>28</v>
      </c>
      <c r="F42" s="147" t="s">
        <v>57</v>
      </c>
      <c r="G42" s="150"/>
      <c r="H42" s="149"/>
      <c r="I42" s="149"/>
      <c r="J42" s="149"/>
      <c r="K42" s="150"/>
      <c r="L42" s="151"/>
      <c r="M42" s="152"/>
      <c r="N42" s="149"/>
      <c r="O42" s="153"/>
      <c r="P42" s="153"/>
      <c r="Q42" s="153">
        <f>SUM(Q3:Q41)</f>
        <v>0</v>
      </c>
    </row>
    <row r="43" spans="1:17" ht="26.4">
      <c r="A43" s="131"/>
      <c r="B43" s="132" t="s">
        <v>29</v>
      </c>
      <c r="C43" s="133">
        <v>1</v>
      </c>
      <c r="D43" s="134"/>
      <c r="E43" s="135" t="s">
        <v>29</v>
      </c>
      <c r="F43" s="133" t="s">
        <v>201</v>
      </c>
      <c r="G43" s="154" t="s">
        <v>504</v>
      </c>
      <c r="H43" s="135"/>
      <c r="I43" s="135"/>
      <c r="J43" s="135"/>
      <c r="K43" s="136" t="s">
        <v>126</v>
      </c>
      <c r="L43" s="137" t="s">
        <v>567</v>
      </c>
      <c r="M43" s="138" t="s">
        <v>0</v>
      </c>
      <c r="N43" s="135">
        <v>1</v>
      </c>
      <c r="O43" s="3">
        <v>0</v>
      </c>
      <c r="P43" s="3">
        <v>0</v>
      </c>
      <c r="Q43" s="139">
        <f t="shared" ref="Q43:Q48" si="7">N43*(O43+P43)</f>
        <v>0</v>
      </c>
    </row>
    <row r="44" spans="1:17" ht="26.4">
      <c r="A44" s="131"/>
      <c r="B44" s="132" t="s">
        <v>29</v>
      </c>
      <c r="C44" s="133">
        <v>3</v>
      </c>
      <c r="D44" s="134"/>
      <c r="E44" s="135" t="s">
        <v>29</v>
      </c>
      <c r="F44" s="133" t="s">
        <v>530</v>
      </c>
      <c r="G44" s="154" t="s">
        <v>523</v>
      </c>
      <c r="H44" s="135"/>
      <c r="I44" s="135"/>
      <c r="J44" s="135"/>
      <c r="K44" s="136" t="s">
        <v>126</v>
      </c>
      <c r="L44" s="137" t="s">
        <v>568</v>
      </c>
      <c r="M44" s="138" t="s">
        <v>0</v>
      </c>
      <c r="N44" s="135">
        <v>2</v>
      </c>
      <c r="O44" s="3">
        <v>0</v>
      </c>
      <c r="P44" s="3">
        <v>0</v>
      </c>
      <c r="Q44" s="139">
        <f t="shared" ref="Q44" si="8">N44*(O44+P44)</f>
        <v>0</v>
      </c>
    </row>
    <row r="45" spans="1:17" ht="26.4">
      <c r="A45" s="131"/>
      <c r="B45" s="132" t="s">
        <v>29</v>
      </c>
      <c r="C45" s="133">
        <v>4</v>
      </c>
      <c r="D45" s="134"/>
      <c r="E45" s="135" t="s">
        <v>29</v>
      </c>
      <c r="F45" s="133" t="s">
        <v>201</v>
      </c>
      <c r="G45" s="154" t="s">
        <v>194</v>
      </c>
      <c r="H45" s="135"/>
      <c r="I45" s="135"/>
      <c r="J45" s="135"/>
      <c r="K45" s="136" t="s">
        <v>126</v>
      </c>
      <c r="L45" s="137" t="s">
        <v>569</v>
      </c>
      <c r="M45" s="138" t="s">
        <v>0</v>
      </c>
      <c r="N45" s="135">
        <v>1</v>
      </c>
      <c r="O45" s="3">
        <v>0</v>
      </c>
      <c r="P45" s="3">
        <v>0</v>
      </c>
      <c r="Q45" s="139">
        <f t="shared" ref="Q45" si="9">N45*(O45+P45)</f>
        <v>0</v>
      </c>
    </row>
    <row r="46" spans="1:17" ht="26.4">
      <c r="A46" s="131"/>
      <c r="B46" s="132" t="s">
        <v>29</v>
      </c>
      <c r="C46" s="133">
        <v>5</v>
      </c>
      <c r="D46" s="134"/>
      <c r="E46" s="135" t="s">
        <v>29</v>
      </c>
      <c r="F46" s="133" t="s">
        <v>202</v>
      </c>
      <c r="G46" s="136" t="s">
        <v>197</v>
      </c>
      <c r="H46" s="135"/>
      <c r="I46" s="135"/>
      <c r="J46" s="135"/>
      <c r="K46" s="136"/>
      <c r="L46" s="137" t="s">
        <v>570</v>
      </c>
      <c r="M46" s="138" t="s">
        <v>0</v>
      </c>
      <c r="N46" s="135">
        <v>88</v>
      </c>
      <c r="O46" s="3">
        <v>0</v>
      </c>
      <c r="P46" s="3">
        <v>0</v>
      </c>
      <c r="Q46" s="139">
        <f t="shared" si="7"/>
        <v>0</v>
      </c>
    </row>
    <row r="47" spans="1:17" ht="39.6">
      <c r="A47" s="131"/>
      <c r="B47" s="132" t="s">
        <v>29</v>
      </c>
      <c r="C47" s="133">
        <v>6</v>
      </c>
      <c r="D47" s="134"/>
      <c r="E47" s="135" t="s">
        <v>29</v>
      </c>
      <c r="F47" s="133" t="s">
        <v>202</v>
      </c>
      <c r="G47" s="136" t="s">
        <v>198</v>
      </c>
      <c r="H47" s="135"/>
      <c r="I47" s="135"/>
      <c r="J47" s="135"/>
      <c r="K47" s="136"/>
      <c r="L47" s="137" t="s">
        <v>571</v>
      </c>
      <c r="M47" s="138" t="s">
        <v>0</v>
      </c>
      <c r="N47" s="135">
        <v>28</v>
      </c>
      <c r="O47" s="3">
        <v>0</v>
      </c>
      <c r="P47" s="3">
        <v>0</v>
      </c>
      <c r="Q47" s="139">
        <f t="shared" si="7"/>
        <v>0</v>
      </c>
    </row>
    <row r="48" spans="1:17" ht="26.4">
      <c r="A48" s="131"/>
      <c r="B48" s="132" t="s">
        <v>29</v>
      </c>
      <c r="C48" s="133">
        <v>7</v>
      </c>
      <c r="D48" s="134"/>
      <c r="E48" s="135" t="s">
        <v>29</v>
      </c>
      <c r="F48" s="133" t="s">
        <v>202</v>
      </c>
      <c r="G48" s="136" t="s">
        <v>199</v>
      </c>
      <c r="H48" s="135"/>
      <c r="I48" s="135"/>
      <c r="J48" s="135"/>
      <c r="K48" s="136"/>
      <c r="L48" s="137" t="s">
        <v>572</v>
      </c>
      <c r="M48" s="138" t="s">
        <v>2</v>
      </c>
      <c r="N48" s="135">
        <v>31</v>
      </c>
      <c r="O48" s="3">
        <v>0</v>
      </c>
      <c r="P48" s="3">
        <v>0</v>
      </c>
      <c r="Q48" s="139">
        <f t="shared" si="7"/>
        <v>0</v>
      </c>
    </row>
    <row r="49" spans="1:17">
      <c r="A49" s="131"/>
      <c r="B49" s="132" t="s">
        <v>29</v>
      </c>
      <c r="C49" s="133">
        <v>8</v>
      </c>
      <c r="D49" s="134"/>
      <c r="E49" s="135" t="s">
        <v>29</v>
      </c>
      <c r="F49" s="133" t="s">
        <v>200</v>
      </c>
      <c r="G49" s="136" t="s">
        <v>200</v>
      </c>
      <c r="H49" s="135"/>
      <c r="I49" s="135"/>
      <c r="J49" s="135"/>
      <c r="L49" s="137" t="s">
        <v>573</v>
      </c>
      <c r="M49" s="138" t="s">
        <v>2</v>
      </c>
      <c r="N49" s="135">
        <v>2</v>
      </c>
      <c r="O49" s="3">
        <v>0</v>
      </c>
      <c r="P49" s="3">
        <v>0</v>
      </c>
      <c r="Q49" s="139">
        <f t="shared" ref="Q49" si="10">N49*(O49+P49)</f>
        <v>0</v>
      </c>
    </row>
    <row r="50" spans="1:17">
      <c r="A50" s="131"/>
      <c r="B50" s="132" t="s">
        <v>29</v>
      </c>
      <c r="C50" s="133">
        <v>9</v>
      </c>
      <c r="D50" s="134"/>
      <c r="E50" s="135" t="s">
        <v>29</v>
      </c>
      <c r="F50" s="133" t="s">
        <v>203</v>
      </c>
      <c r="G50" s="136" t="s">
        <v>524</v>
      </c>
      <c r="H50" s="135"/>
      <c r="I50" s="135"/>
      <c r="J50" s="135"/>
      <c r="K50" s="136" t="s">
        <v>578</v>
      </c>
      <c r="L50" s="137"/>
      <c r="M50" s="138" t="s">
        <v>2</v>
      </c>
      <c r="N50" s="135">
        <v>1</v>
      </c>
      <c r="O50" s="3">
        <v>0</v>
      </c>
      <c r="P50" s="3">
        <v>0</v>
      </c>
      <c r="Q50" s="139">
        <f t="shared" ref="Q50:Q51" si="11">N50*(O50+P50)</f>
        <v>0</v>
      </c>
    </row>
    <row r="51" spans="1:17">
      <c r="A51" s="131"/>
      <c r="B51" s="132" t="s">
        <v>29</v>
      </c>
      <c r="C51" s="133">
        <v>10</v>
      </c>
      <c r="D51" s="134"/>
      <c r="E51" s="135" t="s">
        <v>29</v>
      </c>
      <c r="F51" s="133" t="s">
        <v>204</v>
      </c>
      <c r="G51" s="136" t="s">
        <v>525</v>
      </c>
      <c r="H51" s="135"/>
      <c r="I51" s="135"/>
      <c r="J51" s="135"/>
      <c r="K51" s="136" t="s">
        <v>578</v>
      </c>
      <c r="L51" s="137"/>
      <c r="M51" s="138" t="s">
        <v>2</v>
      </c>
      <c r="N51" s="135">
        <v>1</v>
      </c>
      <c r="O51" s="3">
        <v>0</v>
      </c>
      <c r="P51" s="3">
        <v>0</v>
      </c>
      <c r="Q51" s="139">
        <f t="shared" si="11"/>
        <v>0</v>
      </c>
    </row>
    <row r="52" spans="1:17">
      <c r="A52" s="146"/>
      <c r="B52" s="146"/>
      <c r="C52" s="147"/>
      <c r="D52" s="148"/>
      <c r="E52" s="149" t="s">
        <v>29</v>
      </c>
      <c r="F52" s="147" t="s">
        <v>57</v>
      </c>
      <c r="G52" s="150"/>
      <c r="H52" s="149"/>
      <c r="I52" s="149"/>
      <c r="J52" s="149"/>
      <c r="K52" s="150"/>
      <c r="L52" s="151"/>
      <c r="M52" s="152"/>
      <c r="N52" s="149"/>
      <c r="O52" s="153"/>
      <c r="P52" s="153"/>
      <c r="Q52" s="153">
        <f>SUM(Q43:Q51)</f>
        <v>0</v>
      </c>
    </row>
    <row r="53" spans="1:17">
      <c r="A53" s="131"/>
      <c r="B53" s="132" t="s">
        <v>109</v>
      </c>
      <c r="C53" s="133">
        <v>1</v>
      </c>
      <c r="D53" s="134"/>
      <c r="E53" s="135" t="s">
        <v>109</v>
      </c>
      <c r="F53" s="133" t="s">
        <v>509</v>
      </c>
      <c r="G53" s="136" t="s">
        <v>207</v>
      </c>
      <c r="H53" s="135"/>
      <c r="I53" s="135"/>
      <c r="J53" s="135"/>
      <c r="K53" s="136"/>
      <c r="L53" s="137" t="s">
        <v>574</v>
      </c>
      <c r="M53" s="138" t="s">
        <v>2</v>
      </c>
      <c r="N53" s="135">
        <v>1</v>
      </c>
      <c r="O53" s="3">
        <v>0</v>
      </c>
      <c r="P53" s="3">
        <v>0</v>
      </c>
      <c r="Q53" s="139">
        <f t="shared" ref="Q53" si="12">N53*(O53+P53)</f>
        <v>0</v>
      </c>
    </row>
    <row r="54" spans="1:17" ht="26.4">
      <c r="A54" s="131"/>
      <c r="B54" s="132" t="s">
        <v>109</v>
      </c>
      <c r="C54" s="133">
        <v>2</v>
      </c>
      <c r="D54" s="134"/>
      <c r="E54" s="135" t="s">
        <v>109</v>
      </c>
      <c r="F54" s="133" t="s">
        <v>503</v>
      </c>
      <c r="G54" s="136" t="s">
        <v>205</v>
      </c>
      <c r="H54" s="135">
        <v>120</v>
      </c>
      <c r="I54" s="135">
        <v>120</v>
      </c>
      <c r="J54" s="135">
        <v>25</v>
      </c>
      <c r="K54" s="136"/>
      <c r="L54" s="137" t="s">
        <v>575</v>
      </c>
      <c r="M54" s="138" t="s">
        <v>0</v>
      </c>
      <c r="N54" s="135">
        <v>16</v>
      </c>
      <c r="O54" s="3">
        <v>0</v>
      </c>
      <c r="P54" s="3">
        <v>0</v>
      </c>
      <c r="Q54" s="139">
        <f t="shared" ref="Q54:Q55" si="13">N54*(O54+P54)</f>
        <v>0</v>
      </c>
    </row>
    <row r="55" spans="1:17">
      <c r="A55" s="131"/>
      <c r="B55" s="132" t="s">
        <v>109</v>
      </c>
      <c r="C55" s="133">
        <v>3</v>
      </c>
      <c r="D55" s="134"/>
      <c r="E55" s="135" t="s">
        <v>109</v>
      </c>
      <c r="F55" s="133" t="s">
        <v>206</v>
      </c>
      <c r="G55" s="136" t="s">
        <v>581</v>
      </c>
      <c r="H55" s="135">
        <v>120</v>
      </c>
      <c r="I55" s="135">
        <v>120</v>
      </c>
      <c r="J55" s="135">
        <v>40</v>
      </c>
      <c r="K55" s="136" t="s">
        <v>576</v>
      </c>
      <c r="L55" s="137"/>
      <c r="M55" s="138" t="s">
        <v>0</v>
      </c>
      <c r="N55" s="135">
        <v>100</v>
      </c>
      <c r="O55" s="3">
        <v>0</v>
      </c>
      <c r="P55" s="3">
        <v>0</v>
      </c>
      <c r="Q55" s="139">
        <f t="shared" si="13"/>
        <v>0</v>
      </c>
    </row>
    <row r="56" spans="1:17">
      <c r="A56" s="131"/>
      <c r="B56" s="132" t="s">
        <v>109</v>
      </c>
      <c r="C56" s="133">
        <v>4</v>
      </c>
      <c r="D56" s="134"/>
      <c r="E56" s="135" t="s">
        <v>109</v>
      </c>
      <c r="F56" s="133" t="s">
        <v>94</v>
      </c>
      <c r="G56" s="136" t="s">
        <v>208</v>
      </c>
      <c r="H56" s="135">
        <v>250</v>
      </c>
      <c r="I56" s="135">
        <v>200</v>
      </c>
      <c r="J56" s="135">
        <v>50</v>
      </c>
      <c r="K56" s="136"/>
      <c r="L56" s="137"/>
      <c r="M56" s="138" t="s">
        <v>0</v>
      </c>
      <c r="N56" s="135">
        <v>1</v>
      </c>
      <c r="O56" s="3">
        <v>0</v>
      </c>
      <c r="P56" s="3">
        <v>0</v>
      </c>
      <c r="Q56" s="139">
        <f t="shared" ref="Q56:Q63" si="14">N56*(O56+P56)</f>
        <v>0</v>
      </c>
    </row>
    <row r="57" spans="1:17">
      <c r="A57" s="131"/>
      <c r="B57" s="132" t="s">
        <v>109</v>
      </c>
      <c r="C57" s="133">
        <v>5</v>
      </c>
      <c r="D57" s="134"/>
      <c r="E57" s="135" t="s">
        <v>109</v>
      </c>
      <c r="F57" s="133" t="s">
        <v>94</v>
      </c>
      <c r="G57" s="136" t="s">
        <v>209</v>
      </c>
      <c r="H57" s="135">
        <v>450</v>
      </c>
      <c r="I57" s="135">
        <v>450</v>
      </c>
      <c r="J57" s="135">
        <v>50</v>
      </c>
      <c r="K57" s="136"/>
      <c r="L57" s="137"/>
      <c r="M57" s="138" t="s">
        <v>0</v>
      </c>
      <c r="N57" s="135">
        <v>2</v>
      </c>
      <c r="O57" s="3">
        <v>0</v>
      </c>
      <c r="P57" s="3">
        <v>0</v>
      </c>
      <c r="Q57" s="139">
        <f t="shared" si="14"/>
        <v>0</v>
      </c>
    </row>
    <row r="58" spans="1:17">
      <c r="A58" s="131"/>
      <c r="B58" s="132" t="s">
        <v>109</v>
      </c>
      <c r="C58" s="133">
        <v>6</v>
      </c>
      <c r="D58" s="134"/>
      <c r="E58" s="135" t="s">
        <v>109</v>
      </c>
      <c r="F58" s="133" t="s">
        <v>94</v>
      </c>
      <c r="G58" s="136" t="s">
        <v>209</v>
      </c>
      <c r="H58" s="135">
        <v>200</v>
      </c>
      <c r="I58" s="135">
        <v>200</v>
      </c>
      <c r="J58" s="135">
        <v>50</v>
      </c>
      <c r="K58" s="136"/>
      <c r="L58" s="137"/>
      <c r="M58" s="138" t="s">
        <v>0</v>
      </c>
      <c r="N58" s="135">
        <v>4</v>
      </c>
      <c r="O58" s="3">
        <v>0</v>
      </c>
      <c r="P58" s="3">
        <v>0</v>
      </c>
      <c r="Q58" s="139">
        <f t="shared" ref="Q58:Q60" si="15">N58*(O58+P58)</f>
        <v>0</v>
      </c>
    </row>
    <row r="59" spans="1:17">
      <c r="A59" s="131"/>
      <c r="B59" s="132" t="s">
        <v>109</v>
      </c>
      <c r="C59" s="133">
        <v>7</v>
      </c>
      <c r="D59" s="134"/>
      <c r="E59" s="135" t="s">
        <v>109</v>
      </c>
      <c r="F59" s="133" t="s">
        <v>94</v>
      </c>
      <c r="G59" s="136" t="s">
        <v>209</v>
      </c>
      <c r="H59" s="135">
        <v>150</v>
      </c>
      <c r="I59" s="135">
        <v>150</v>
      </c>
      <c r="J59" s="135">
        <v>25</v>
      </c>
      <c r="K59" s="136"/>
      <c r="L59" s="137"/>
      <c r="M59" s="138" t="s">
        <v>0</v>
      </c>
      <c r="N59" s="135">
        <v>4</v>
      </c>
      <c r="O59" s="3">
        <v>0</v>
      </c>
      <c r="P59" s="3">
        <v>0</v>
      </c>
      <c r="Q59" s="139">
        <f t="shared" si="15"/>
        <v>0</v>
      </c>
    </row>
    <row r="60" spans="1:17">
      <c r="A60" s="131"/>
      <c r="B60" s="132" t="s">
        <v>109</v>
      </c>
      <c r="C60" s="133">
        <v>8</v>
      </c>
      <c r="D60" s="134"/>
      <c r="E60" s="135" t="s">
        <v>109</v>
      </c>
      <c r="F60" s="133" t="s">
        <v>94</v>
      </c>
      <c r="G60" s="136" t="s">
        <v>209</v>
      </c>
      <c r="H60" s="135">
        <v>100</v>
      </c>
      <c r="I60" s="135">
        <v>100</v>
      </c>
      <c r="J60" s="135">
        <v>50</v>
      </c>
      <c r="K60" s="136"/>
      <c r="L60" s="137"/>
      <c r="M60" s="138" t="s">
        <v>0</v>
      </c>
      <c r="N60" s="135">
        <v>6</v>
      </c>
      <c r="O60" s="3">
        <v>0</v>
      </c>
      <c r="P60" s="3">
        <v>0</v>
      </c>
      <c r="Q60" s="139">
        <f t="shared" si="15"/>
        <v>0</v>
      </c>
    </row>
    <row r="61" spans="1:17">
      <c r="A61" s="131"/>
      <c r="B61" s="132" t="s">
        <v>109</v>
      </c>
      <c r="C61" s="133">
        <v>9</v>
      </c>
      <c r="D61" s="134"/>
      <c r="E61" s="135" t="s">
        <v>109</v>
      </c>
      <c r="F61" s="133" t="s">
        <v>94</v>
      </c>
      <c r="G61" s="136" t="s">
        <v>208</v>
      </c>
      <c r="H61" s="135">
        <v>200</v>
      </c>
      <c r="I61" s="135">
        <v>200</v>
      </c>
      <c r="J61" s="135">
        <v>50</v>
      </c>
      <c r="K61" s="136"/>
      <c r="L61" s="137"/>
      <c r="M61" s="138" t="s">
        <v>0</v>
      </c>
      <c r="N61" s="135">
        <v>4</v>
      </c>
      <c r="O61" s="3">
        <v>0</v>
      </c>
      <c r="P61" s="3">
        <v>0</v>
      </c>
      <c r="Q61" s="139">
        <f t="shared" si="14"/>
        <v>0</v>
      </c>
    </row>
    <row r="62" spans="1:17">
      <c r="A62" s="131"/>
      <c r="B62" s="132" t="s">
        <v>109</v>
      </c>
      <c r="C62" s="133">
        <v>10</v>
      </c>
      <c r="D62" s="134"/>
      <c r="E62" s="135" t="s">
        <v>109</v>
      </c>
      <c r="F62" s="133" t="s">
        <v>94</v>
      </c>
      <c r="G62" s="136" t="s">
        <v>208</v>
      </c>
      <c r="H62" s="135">
        <v>150</v>
      </c>
      <c r="I62" s="135">
        <v>150</v>
      </c>
      <c r="J62" s="135">
        <v>25</v>
      </c>
      <c r="K62" s="136"/>
      <c r="L62" s="137"/>
      <c r="M62" s="138" t="s">
        <v>0</v>
      </c>
      <c r="N62" s="135">
        <v>4</v>
      </c>
      <c r="O62" s="3">
        <v>0</v>
      </c>
      <c r="P62" s="3">
        <v>0</v>
      </c>
      <c r="Q62" s="139">
        <f t="shared" si="14"/>
        <v>0</v>
      </c>
    </row>
    <row r="63" spans="1:17" ht="39.6">
      <c r="A63" s="131"/>
      <c r="B63" s="132" t="s">
        <v>109</v>
      </c>
      <c r="C63" s="133">
        <v>11</v>
      </c>
      <c r="D63" s="134"/>
      <c r="E63" s="135" t="s">
        <v>109</v>
      </c>
      <c r="F63" s="133" t="s">
        <v>514</v>
      </c>
      <c r="G63" s="136" t="s">
        <v>515</v>
      </c>
      <c r="H63" s="135">
        <v>425</v>
      </c>
      <c r="I63" s="135">
        <v>520</v>
      </c>
      <c r="J63" s="135">
        <v>40</v>
      </c>
      <c r="K63" s="136"/>
      <c r="L63" s="137" t="s">
        <v>577</v>
      </c>
      <c r="M63" s="138" t="s">
        <v>0</v>
      </c>
      <c r="N63" s="135">
        <v>6</v>
      </c>
      <c r="O63" s="3">
        <v>0</v>
      </c>
      <c r="P63" s="3">
        <v>0</v>
      </c>
      <c r="Q63" s="139">
        <f t="shared" si="14"/>
        <v>0</v>
      </c>
    </row>
    <row r="64" spans="1:17">
      <c r="A64" s="146"/>
      <c r="B64" s="146"/>
      <c r="C64" s="147"/>
      <c r="D64" s="148"/>
      <c r="E64" s="149" t="s">
        <v>109</v>
      </c>
      <c r="F64" s="147" t="s">
        <v>57</v>
      </c>
      <c r="G64" s="150"/>
      <c r="H64" s="149"/>
      <c r="I64" s="149"/>
      <c r="J64" s="149"/>
      <c r="K64" s="150"/>
      <c r="L64" s="151"/>
      <c r="M64" s="152"/>
      <c r="N64" s="149"/>
      <c r="O64" s="153"/>
      <c r="P64" s="153"/>
      <c r="Q64" s="153">
        <f>SUM(Q53:Q63)</f>
        <v>0</v>
      </c>
    </row>
    <row r="65" spans="1:17" ht="39.6">
      <c r="A65" s="131"/>
      <c r="B65" s="132"/>
      <c r="C65" s="133"/>
      <c r="D65" s="134"/>
      <c r="E65" s="135" t="s">
        <v>4</v>
      </c>
      <c r="F65" s="133" t="s">
        <v>30</v>
      </c>
      <c r="G65" s="154" t="s">
        <v>210</v>
      </c>
      <c r="H65" s="135"/>
      <c r="I65" s="135"/>
      <c r="J65" s="135"/>
      <c r="K65" s="154"/>
      <c r="L65" s="137" t="s">
        <v>579</v>
      </c>
      <c r="M65" s="138" t="s">
        <v>1</v>
      </c>
      <c r="N65" s="135">
        <v>183.41</v>
      </c>
      <c r="O65" s="3">
        <v>0</v>
      </c>
      <c r="P65" s="3">
        <v>0</v>
      </c>
      <c r="Q65" s="139">
        <f t="shared" ref="Q65:Q78" si="16">N65*(O65+P65)</f>
        <v>0</v>
      </c>
    </row>
    <row r="66" spans="1:17" ht="39.6">
      <c r="A66" s="131"/>
      <c r="B66" s="132"/>
      <c r="C66" s="133"/>
      <c r="D66" s="134"/>
      <c r="E66" s="135" t="s">
        <v>4</v>
      </c>
      <c r="F66" s="133" t="s">
        <v>30</v>
      </c>
      <c r="G66" s="154" t="s">
        <v>211</v>
      </c>
      <c r="H66" s="135"/>
      <c r="I66" s="135"/>
      <c r="J66" s="135"/>
      <c r="K66" s="154"/>
      <c r="L66" s="137" t="s">
        <v>579</v>
      </c>
      <c r="M66" s="138" t="s">
        <v>1</v>
      </c>
      <c r="N66" s="135">
        <v>14.96</v>
      </c>
      <c r="O66" s="3">
        <v>0</v>
      </c>
      <c r="P66" s="3">
        <v>0</v>
      </c>
      <c r="Q66" s="139">
        <f>N66*(O66+P66)</f>
        <v>0</v>
      </c>
    </row>
    <row r="67" spans="1:17" ht="26.4">
      <c r="A67" s="131"/>
      <c r="B67" s="132"/>
      <c r="C67" s="133"/>
      <c r="D67" s="134"/>
      <c r="E67" s="135" t="s">
        <v>4</v>
      </c>
      <c r="F67" s="133" t="s">
        <v>30</v>
      </c>
      <c r="G67" s="154" t="s">
        <v>212</v>
      </c>
      <c r="H67" s="135"/>
      <c r="I67" s="135"/>
      <c r="J67" s="135"/>
      <c r="K67" s="154"/>
      <c r="L67" s="137" t="s">
        <v>579</v>
      </c>
      <c r="M67" s="138" t="s">
        <v>1</v>
      </c>
      <c r="N67" s="135">
        <v>5.49</v>
      </c>
      <c r="O67" s="3">
        <v>0</v>
      </c>
      <c r="P67" s="3">
        <v>0</v>
      </c>
      <c r="Q67" s="139">
        <f t="shared" ref="Q67" si="17">N67*(O67+P67)</f>
        <v>0</v>
      </c>
    </row>
    <row r="68" spans="1:17" ht="39.6">
      <c r="A68" s="131"/>
      <c r="B68" s="132"/>
      <c r="C68" s="133"/>
      <c r="D68" s="134"/>
      <c r="E68" s="135" t="s">
        <v>4</v>
      </c>
      <c r="F68" s="133" t="s">
        <v>30</v>
      </c>
      <c r="G68" s="154" t="s">
        <v>123</v>
      </c>
      <c r="H68" s="135"/>
      <c r="I68" s="135"/>
      <c r="J68" s="135"/>
      <c r="K68" s="154"/>
      <c r="L68" s="137" t="s">
        <v>579</v>
      </c>
      <c r="M68" s="138" t="s">
        <v>0</v>
      </c>
      <c r="N68" s="135">
        <v>196</v>
      </c>
      <c r="O68" s="3">
        <v>0</v>
      </c>
      <c r="P68" s="3">
        <v>0</v>
      </c>
      <c r="Q68" s="139">
        <f t="shared" si="16"/>
        <v>0</v>
      </c>
    </row>
    <row r="69" spans="1:17" ht="39.6">
      <c r="A69" s="131"/>
      <c r="B69" s="132"/>
      <c r="C69" s="133"/>
      <c r="D69" s="134"/>
      <c r="E69" s="135" t="s">
        <v>4</v>
      </c>
      <c r="F69" s="133" t="s">
        <v>30</v>
      </c>
      <c r="G69" s="154" t="s">
        <v>125</v>
      </c>
      <c r="H69" s="135"/>
      <c r="I69" s="135"/>
      <c r="J69" s="135"/>
      <c r="K69" s="154"/>
      <c r="L69" s="137" t="s">
        <v>579</v>
      </c>
      <c r="M69" s="138" t="s">
        <v>0</v>
      </c>
      <c r="N69" s="135">
        <v>50</v>
      </c>
      <c r="O69" s="3">
        <v>0</v>
      </c>
      <c r="P69" s="3">
        <v>0</v>
      </c>
      <c r="Q69" s="139">
        <f t="shared" si="16"/>
        <v>0</v>
      </c>
    </row>
    <row r="70" spans="1:17" ht="26.4">
      <c r="A70" s="131"/>
      <c r="B70" s="132"/>
      <c r="C70" s="133"/>
      <c r="D70" s="134"/>
      <c r="E70" s="135" t="s">
        <v>4</v>
      </c>
      <c r="F70" s="133" t="s">
        <v>30</v>
      </c>
      <c r="G70" s="154" t="s">
        <v>213</v>
      </c>
      <c r="H70" s="135"/>
      <c r="I70" s="135"/>
      <c r="J70" s="135"/>
      <c r="K70" s="154"/>
      <c r="L70" s="137" t="s">
        <v>579</v>
      </c>
      <c r="M70" s="138" t="s">
        <v>2</v>
      </c>
      <c r="N70" s="135">
        <v>1</v>
      </c>
      <c r="O70" s="3">
        <v>0</v>
      </c>
      <c r="P70" s="3">
        <v>0</v>
      </c>
      <c r="Q70" s="139">
        <f t="shared" si="16"/>
        <v>0</v>
      </c>
    </row>
    <row r="71" spans="1:17">
      <c r="A71" s="131"/>
      <c r="B71" s="132"/>
      <c r="C71" s="133"/>
      <c r="D71" s="134"/>
      <c r="E71" s="135" t="s">
        <v>4</v>
      </c>
      <c r="F71" s="133" t="s">
        <v>30</v>
      </c>
      <c r="G71" s="154" t="s">
        <v>215</v>
      </c>
      <c r="H71" s="135"/>
      <c r="I71" s="135"/>
      <c r="J71" s="135"/>
      <c r="K71" s="154"/>
      <c r="L71" s="137" t="s">
        <v>579</v>
      </c>
      <c r="M71" s="138" t="s">
        <v>1</v>
      </c>
      <c r="N71" s="135">
        <v>9</v>
      </c>
      <c r="O71" s="3">
        <v>0</v>
      </c>
      <c r="P71" s="3">
        <v>0</v>
      </c>
      <c r="Q71" s="139">
        <f t="shared" ref="Q71" si="18">N71*(O71+P71)</f>
        <v>0</v>
      </c>
    </row>
    <row r="72" spans="1:17">
      <c r="A72" s="131"/>
      <c r="B72" s="132"/>
      <c r="C72" s="133"/>
      <c r="D72" s="134"/>
      <c r="E72" s="135" t="s">
        <v>4</v>
      </c>
      <c r="F72" s="133" t="s">
        <v>30</v>
      </c>
      <c r="G72" s="154" t="s">
        <v>216</v>
      </c>
      <c r="H72" s="135"/>
      <c r="I72" s="135"/>
      <c r="J72" s="135"/>
      <c r="K72" s="154"/>
      <c r="L72" s="137"/>
      <c r="M72" s="138" t="s">
        <v>1</v>
      </c>
      <c r="N72" s="135">
        <v>183.41</v>
      </c>
      <c r="O72" s="3">
        <v>0</v>
      </c>
      <c r="P72" s="3">
        <v>0</v>
      </c>
      <c r="Q72" s="139">
        <f>N72*(O72+P72)</f>
        <v>0</v>
      </c>
    </row>
    <row r="73" spans="1:17">
      <c r="A73" s="131"/>
      <c r="B73" s="132"/>
      <c r="C73" s="133"/>
      <c r="D73" s="134"/>
      <c r="E73" s="135" t="s">
        <v>4</v>
      </c>
      <c r="F73" s="133" t="s">
        <v>30</v>
      </c>
      <c r="G73" s="154" t="s">
        <v>217</v>
      </c>
      <c r="H73" s="135"/>
      <c r="I73" s="135"/>
      <c r="J73" s="135"/>
      <c r="K73" s="154"/>
      <c r="L73" s="137"/>
      <c r="M73" s="138" t="s">
        <v>1</v>
      </c>
      <c r="N73" s="135">
        <v>14.96</v>
      </c>
      <c r="O73" s="3">
        <v>0</v>
      </c>
      <c r="P73" s="3">
        <v>0</v>
      </c>
      <c r="Q73" s="139">
        <f>N73*(O73+P73)</f>
        <v>0</v>
      </c>
    </row>
    <row r="74" spans="1:17">
      <c r="A74" s="131"/>
      <c r="B74" s="132"/>
      <c r="C74" s="133"/>
      <c r="D74" s="134"/>
      <c r="E74" s="135" t="s">
        <v>4</v>
      </c>
      <c r="F74" s="133" t="s">
        <v>30</v>
      </c>
      <c r="G74" s="154" t="s">
        <v>214</v>
      </c>
      <c r="H74" s="135"/>
      <c r="I74" s="135"/>
      <c r="J74" s="135"/>
      <c r="K74" s="154"/>
      <c r="L74" s="137"/>
      <c r="M74" s="138" t="s">
        <v>1</v>
      </c>
      <c r="N74" s="135">
        <v>5.49</v>
      </c>
      <c r="O74" s="3">
        <v>0</v>
      </c>
      <c r="P74" s="3">
        <v>0</v>
      </c>
      <c r="Q74" s="139">
        <f>N74*(O74+P74)</f>
        <v>0</v>
      </c>
    </row>
    <row r="75" spans="1:17" ht="39.6">
      <c r="A75" s="131"/>
      <c r="B75" s="132"/>
      <c r="C75" s="133"/>
      <c r="D75" s="134"/>
      <c r="E75" s="135" t="s">
        <v>4</v>
      </c>
      <c r="F75" s="133" t="s">
        <v>30</v>
      </c>
      <c r="G75" s="154" t="s">
        <v>218</v>
      </c>
      <c r="H75" s="135"/>
      <c r="I75" s="135"/>
      <c r="J75" s="135"/>
      <c r="K75" s="154"/>
      <c r="L75" s="137"/>
      <c r="M75" s="138" t="s">
        <v>1</v>
      </c>
      <c r="N75" s="135">
        <v>1.3720000000000001</v>
      </c>
      <c r="O75" s="3">
        <v>0</v>
      </c>
      <c r="P75" s="3">
        <v>0</v>
      </c>
      <c r="Q75" s="139">
        <f>N75*(O75+P75)</f>
        <v>0</v>
      </c>
    </row>
    <row r="76" spans="1:17" ht="39.6">
      <c r="A76" s="131"/>
      <c r="B76" s="132"/>
      <c r="C76" s="133"/>
      <c r="D76" s="134"/>
      <c r="E76" s="135" t="s">
        <v>4</v>
      </c>
      <c r="F76" s="133" t="s">
        <v>30</v>
      </c>
      <c r="G76" s="154" t="s">
        <v>219</v>
      </c>
      <c r="H76" s="135"/>
      <c r="I76" s="135"/>
      <c r="J76" s="135"/>
      <c r="K76" s="154"/>
      <c r="L76" s="137"/>
      <c r="M76" s="138" t="s">
        <v>1</v>
      </c>
      <c r="N76" s="135">
        <v>2.5</v>
      </c>
      <c r="O76" s="3">
        <v>0</v>
      </c>
      <c r="P76" s="3">
        <v>0</v>
      </c>
      <c r="Q76" s="139">
        <f>N76*(O76+P76)</f>
        <v>0</v>
      </c>
    </row>
    <row r="77" spans="1:17" ht="26.4">
      <c r="A77" s="131"/>
      <c r="B77" s="132"/>
      <c r="C77" s="133"/>
      <c r="D77" s="134"/>
      <c r="E77" s="135" t="s">
        <v>4</v>
      </c>
      <c r="F77" s="133" t="s">
        <v>30</v>
      </c>
      <c r="G77" s="154" t="s">
        <v>63</v>
      </c>
      <c r="H77" s="135"/>
      <c r="I77" s="135"/>
      <c r="J77" s="135"/>
      <c r="K77" s="154"/>
      <c r="L77" s="137"/>
      <c r="M77" s="138" t="s">
        <v>6</v>
      </c>
      <c r="N77" s="135">
        <v>160</v>
      </c>
      <c r="O77" s="3">
        <v>0</v>
      </c>
      <c r="P77" s="3">
        <v>0</v>
      </c>
      <c r="Q77" s="139">
        <f t="shared" ref="Q77" si="19">N77*(O77+P77)</f>
        <v>0</v>
      </c>
    </row>
    <row r="78" spans="1:17" ht="26.4">
      <c r="A78" s="131"/>
      <c r="B78" s="132"/>
      <c r="C78" s="133"/>
      <c r="D78" s="134"/>
      <c r="E78" s="135" t="s">
        <v>4</v>
      </c>
      <c r="F78" s="133" t="s">
        <v>30</v>
      </c>
      <c r="G78" s="154" t="s">
        <v>220</v>
      </c>
      <c r="H78" s="135"/>
      <c r="I78" s="135"/>
      <c r="J78" s="135"/>
      <c r="K78" s="154"/>
      <c r="L78" s="137"/>
      <c r="M78" s="138" t="s">
        <v>6</v>
      </c>
      <c r="N78" s="135">
        <v>80</v>
      </c>
      <c r="O78" s="3">
        <v>0</v>
      </c>
      <c r="P78" s="3">
        <v>0</v>
      </c>
      <c r="Q78" s="139">
        <f t="shared" si="16"/>
        <v>0</v>
      </c>
    </row>
    <row r="79" spans="1:17">
      <c r="A79" s="146"/>
      <c r="B79" s="146"/>
      <c r="C79" s="147"/>
      <c r="D79" s="148"/>
      <c r="E79" s="149" t="s">
        <v>4</v>
      </c>
      <c r="F79" s="147" t="s">
        <v>57</v>
      </c>
      <c r="G79" s="155"/>
      <c r="H79" s="149"/>
      <c r="I79" s="149"/>
      <c r="J79" s="149"/>
      <c r="K79" s="155"/>
      <c r="L79" s="151"/>
      <c r="M79" s="152"/>
      <c r="N79" s="149"/>
      <c r="O79" s="153"/>
      <c r="P79" s="153"/>
      <c r="Q79" s="153">
        <f>SUM(Q65:Q78)</f>
        <v>0</v>
      </c>
    </row>
    <row r="80" spans="1:17" ht="39.6">
      <c r="A80" s="131"/>
      <c r="B80" s="132" t="s">
        <v>227</v>
      </c>
      <c r="C80" s="133">
        <v>1</v>
      </c>
      <c r="D80" s="134"/>
      <c r="E80" s="135" t="s">
        <v>227</v>
      </c>
      <c r="F80" s="133" t="s">
        <v>229</v>
      </c>
      <c r="G80" s="154" t="s">
        <v>221</v>
      </c>
      <c r="H80" s="135"/>
      <c r="I80" s="135"/>
      <c r="J80" s="135"/>
      <c r="K80" s="156"/>
      <c r="L80" s="137" t="s">
        <v>580</v>
      </c>
      <c r="M80" s="138" t="s">
        <v>0</v>
      </c>
      <c r="N80" s="135">
        <v>1</v>
      </c>
      <c r="O80" s="3">
        <v>0</v>
      </c>
      <c r="P80" s="3">
        <v>0</v>
      </c>
      <c r="Q80" s="139">
        <f>N80*(O80+P80)</f>
        <v>0</v>
      </c>
    </row>
    <row r="81" spans="1:25" ht="39.6">
      <c r="A81" s="131"/>
      <c r="B81" s="132" t="s">
        <v>510</v>
      </c>
      <c r="C81" s="133">
        <v>1</v>
      </c>
      <c r="D81" s="134"/>
      <c r="E81" s="135" t="s">
        <v>227</v>
      </c>
      <c r="F81" s="133" t="s">
        <v>229</v>
      </c>
      <c r="G81" s="154" t="s">
        <v>222</v>
      </c>
      <c r="H81" s="135"/>
      <c r="I81" s="135"/>
      <c r="J81" s="135"/>
      <c r="K81" s="156"/>
      <c r="L81" s="137" t="s">
        <v>580</v>
      </c>
      <c r="M81" s="138" t="s">
        <v>0</v>
      </c>
      <c r="N81" s="135">
        <v>1</v>
      </c>
      <c r="O81" s="3">
        <v>0</v>
      </c>
      <c r="P81" s="3">
        <v>0</v>
      </c>
      <c r="Q81" s="139">
        <f t="shared" ref="Q81:Q86" si="20">N81*(O81+P81)</f>
        <v>0</v>
      </c>
      <c r="X81" s="281"/>
      <c r="Y81" s="281"/>
    </row>
    <row r="82" spans="1:25" ht="26.4">
      <c r="A82" s="131"/>
      <c r="B82" s="132" t="s">
        <v>510</v>
      </c>
      <c r="C82" s="133">
        <v>2</v>
      </c>
      <c r="D82" s="134"/>
      <c r="E82" s="135" t="s">
        <v>227</v>
      </c>
      <c r="F82" s="133" t="s">
        <v>229</v>
      </c>
      <c r="G82" s="154" t="s">
        <v>223</v>
      </c>
      <c r="H82" s="135"/>
      <c r="I82" s="135"/>
      <c r="J82" s="135"/>
      <c r="K82" s="156"/>
      <c r="L82" s="137" t="s">
        <v>580</v>
      </c>
      <c r="M82" s="138" t="s">
        <v>0</v>
      </c>
      <c r="N82" s="135">
        <v>1</v>
      </c>
      <c r="O82" s="3">
        <v>0</v>
      </c>
      <c r="P82" s="3">
        <v>0</v>
      </c>
      <c r="Q82" s="139">
        <f t="shared" si="20"/>
        <v>0</v>
      </c>
    </row>
    <row r="83" spans="1:25" ht="26.4">
      <c r="A83" s="131"/>
      <c r="B83" s="132" t="s">
        <v>510</v>
      </c>
      <c r="C83" s="133">
        <v>3</v>
      </c>
      <c r="D83" s="134"/>
      <c r="E83" s="135" t="s">
        <v>227</v>
      </c>
      <c r="F83" s="133" t="s">
        <v>229</v>
      </c>
      <c r="G83" s="154" t="s">
        <v>224</v>
      </c>
      <c r="H83" s="135"/>
      <c r="I83" s="135"/>
      <c r="J83" s="135"/>
      <c r="K83" s="156"/>
      <c r="L83" s="137" t="s">
        <v>580</v>
      </c>
      <c r="M83" s="138" t="s">
        <v>0</v>
      </c>
      <c r="N83" s="135">
        <v>1</v>
      </c>
      <c r="O83" s="3">
        <v>0</v>
      </c>
      <c r="P83" s="3">
        <v>0</v>
      </c>
      <c r="Q83" s="139">
        <f t="shared" si="20"/>
        <v>0</v>
      </c>
    </row>
    <row r="84" spans="1:25" ht="79.2">
      <c r="A84" s="131"/>
      <c r="B84" s="132" t="s">
        <v>227</v>
      </c>
      <c r="C84" s="133">
        <v>2</v>
      </c>
      <c r="D84" s="134"/>
      <c r="E84" s="135" t="s">
        <v>227</v>
      </c>
      <c r="F84" s="133" t="s">
        <v>230</v>
      </c>
      <c r="G84" s="154" t="s">
        <v>518</v>
      </c>
      <c r="H84" s="135"/>
      <c r="I84" s="135"/>
      <c r="J84" s="135"/>
      <c r="K84" s="156"/>
      <c r="L84" s="137" t="s">
        <v>583</v>
      </c>
      <c r="M84" s="138" t="s">
        <v>0</v>
      </c>
      <c r="N84" s="135">
        <v>1</v>
      </c>
      <c r="O84" s="3">
        <v>0</v>
      </c>
      <c r="P84" s="3">
        <v>0</v>
      </c>
      <c r="Q84" s="139">
        <f t="shared" si="20"/>
        <v>0</v>
      </c>
    </row>
    <row r="85" spans="1:25">
      <c r="A85" s="131"/>
      <c r="B85" s="132" t="s">
        <v>227</v>
      </c>
      <c r="C85" s="133">
        <v>3</v>
      </c>
      <c r="D85" s="134"/>
      <c r="E85" s="135" t="s">
        <v>227</v>
      </c>
      <c r="F85" s="133" t="s">
        <v>230</v>
      </c>
      <c r="G85" s="157" t="s">
        <v>226</v>
      </c>
      <c r="H85" s="135"/>
      <c r="I85" s="135"/>
      <c r="J85" s="135"/>
      <c r="K85" s="156"/>
      <c r="L85" s="137" t="s">
        <v>582</v>
      </c>
      <c r="M85" s="138" t="s">
        <v>0</v>
      </c>
      <c r="N85" s="135">
        <v>1</v>
      </c>
      <c r="O85" s="3">
        <v>0</v>
      </c>
      <c r="P85" s="3">
        <v>0</v>
      </c>
      <c r="Q85" s="139">
        <f t="shared" si="20"/>
        <v>0</v>
      </c>
    </row>
    <row r="86" spans="1:25">
      <c r="A86" s="131"/>
      <c r="B86" s="132" t="s">
        <v>227</v>
      </c>
      <c r="C86" s="133">
        <v>4</v>
      </c>
      <c r="D86" s="134"/>
      <c r="E86" s="135" t="s">
        <v>227</v>
      </c>
      <c r="F86" s="133" t="s">
        <v>230</v>
      </c>
      <c r="G86" s="157" t="s">
        <v>225</v>
      </c>
      <c r="H86" s="135"/>
      <c r="I86" s="135"/>
      <c r="J86" s="135"/>
      <c r="K86" s="156"/>
      <c r="L86" s="137" t="s">
        <v>582</v>
      </c>
      <c r="M86" s="138" t="s">
        <v>0</v>
      </c>
      <c r="N86" s="135">
        <v>1</v>
      </c>
      <c r="O86" s="3">
        <v>0</v>
      </c>
      <c r="P86" s="3">
        <v>0</v>
      </c>
      <c r="Q86" s="139">
        <f t="shared" si="20"/>
        <v>0</v>
      </c>
    </row>
    <row r="87" spans="1:25" ht="79.2">
      <c r="A87" s="131"/>
      <c r="B87" s="132" t="s">
        <v>227</v>
      </c>
      <c r="C87" s="133">
        <v>5</v>
      </c>
      <c r="D87" s="134"/>
      <c r="E87" s="135" t="s">
        <v>227</v>
      </c>
      <c r="F87" s="133" t="s">
        <v>230</v>
      </c>
      <c r="G87" s="158" t="s">
        <v>519</v>
      </c>
      <c r="H87" s="135"/>
      <c r="I87" s="135"/>
      <c r="J87" s="135"/>
      <c r="K87" s="156"/>
      <c r="L87" s="137" t="s">
        <v>583</v>
      </c>
      <c r="M87" s="138" t="s">
        <v>0</v>
      </c>
      <c r="N87" s="135">
        <v>1</v>
      </c>
      <c r="O87" s="3">
        <v>0</v>
      </c>
      <c r="P87" s="3">
        <v>0</v>
      </c>
      <c r="Q87" s="139">
        <f t="shared" ref="Q87:Q88" si="21">N87*(O87+P87)</f>
        <v>0</v>
      </c>
    </row>
    <row r="88" spans="1:25">
      <c r="A88" s="131"/>
      <c r="B88" s="132" t="s">
        <v>227</v>
      </c>
      <c r="C88" s="133" t="s">
        <v>228</v>
      </c>
      <c r="D88" s="134"/>
      <c r="E88" s="135" t="s">
        <v>227</v>
      </c>
      <c r="F88" s="133" t="s">
        <v>230</v>
      </c>
      <c r="G88" s="157" t="s">
        <v>231</v>
      </c>
      <c r="H88" s="135"/>
      <c r="I88" s="135"/>
      <c r="J88" s="135"/>
      <c r="K88" s="156"/>
      <c r="L88" s="137" t="s">
        <v>506</v>
      </c>
      <c r="M88" s="138" t="s">
        <v>0</v>
      </c>
      <c r="N88" s="135">
        <v>1</v>
      </c>
      <c r="O88" s="3">
        <v>0</v>
      </c>
      <c r="P88" s="3">
        <v>0</v>
      </c>
      <c r="Q88" s="139">
        <f t="shared" si="21"/>
        <v>0</v>
      </c>
    </row>
    <row r="89" spans="1:25">
      <c r="A89" s="131"/>
      <c r="B89" s="132" t="s">
        <v>227</v>
      </c>
      <c r="C89" s="133" t="s">
        <v>232</v>
      </c>
      <c r="D89" s="134"/>
      <c r="E89" s="135" t="s">
        <v>227</v>
      </c>
      <c r="F89" s="133" t="s">
        <v>230</v>
      </c>
      <c r="G89" s="157" t="s">
        <v>239</v>
      </c>
      <c r="H89" s="135"/>
      <c r="I89" s="135"/>
      <c r="J89" s="135"/>
      <c r="K89" s="156"/>
      <c r="L89" s="137" t="s">
        <v>506</v>
      </c>
      <c r="M89" s="138" t="s">
        <v>0</v>
      </c>
      <c r="N89" s="135">
        <v>1</v>
      </c>
      <c r="O89" s="3">
        <v>0</v>
      </c>
      <c r="P89" s="3">
        <v>0</v>
      </c>
      <c r="Q89" s="139">
        <f t="shared" ref="Q89:Q94" si="22">N89*(O89+P89)</f>
        <v>0</v>
      </c>
    </row>
    <row r="90" spans="1:25">
      <c r="A90" s="131"/>
      <c r="B90" s="132" t="s">
        <v>227</v>
      </c>
      <c r="C90" s="133" t="s">
        <v>233</v>
      </c>
      <c r="D90" s="134"/>
      <c r="E90" s="135" t="s">
        <v>227</v>
      </c>
      <c r="F90" s="133" t="s">
        <v>230</v>
      </c>
      <c r="G90" s="157" t="s">
        <v>240</v>
      </c>
      <c r="H90" s="135"/>
      <c r="I90" s="135"/>
      <c r="J90" s="135"/>
      <c r="K90" s="156"/>
      <c r="L90" s="137" t="s">
        <v>506</v>
      </c>
      <c r="M90" s="138" t="s">
        <v>0</v>
      </c>
      <c r="N90" s="135">
        <v>1</v>
      </c>
      <c r="O90" s="3">
        <v>0</v>
      </c>
      <c r="P90" s="3">
        <v>0</v>
      </c>
      <c r="Q90" s="139">
        <f t="shared" si="22"/>
        <v>0</v>
      </c>
    </row>
    <row r="91" spans="1:25">
      <c r="A91" s="131"/>
      <c r="B91" s="132" t="s">
        <v>227</v>
      </c>
      <c r="C91" s="133" t="s">
        <v>234</v>
      </c>
      <c r="D91" s="134"/>
      <c r="E91" s="135" t="s">
        <v>227</v>
      </c>
      <c r="F91" s="133" t="s">
        <v>230</v>
      </c>
      <c r="G91" s="157" t="s">
        <v>241</v>
      </c>
      <c r="H91" s="135"/>
      <c r="I91" s="135"/>
      <c r="J91" s="135"/>
      <c r="K91" s="156"/>
      <c r="L91" s="137" t="s">
        <v>506</v>
      </c>
      <c r="M91" s="138" t="s">
        <v>0</v>
      </c>
      <c r="N91" s="135">
        <v>1</v>
      </c>
      <c r="O91" s="3">
        <v>0</v>
      </c>
      <c r="P91" s="3">
        <v>0</v>
      </c>
      <c r="Q91" s="139">
        <f t="shared" si="22"/>
        <v>0</v>
      </c>
    </row>
    <row r="92" spans="1:25">
      <c r="A92" s="131"/>
      <c r="B92" s="132" t="s">
        <v>227</v>
      </c>
      <c r="C92" s="133" t="s">
        <v>235</v>
      </c>
      <c r="D92" s="134"/>
      <c r="E92" s="135" t="s">
        <v>227</v>
      </c>
      <c r="F92" s="133" t="s">
        <v>230</v>
      </c>
      <c r="G92" s="157" t="s">
        <v>242</v>
      </c>
      <c r="H92" s="135"/>
      <c r="I92" s="135"/>
      <c r="J92" s="135"/>
      <c r="K92" s="156"/>
      <c r="L92" s="137" t="s">
        <v>506</v>
      </c>
      <c r="M92" s="138" t="s">
        <v>0</v>
      </c>
      <c r="N92" s="135">
        <v>1</v>
      </c>
      <c r="O92" s="3">
        <v>0</v>
      </c>
      <c r="P92" s="3">
        <v>0</v>
      </c>
      <c r="Q92" s="139">
        <f t="shared" si="22"/>
        <v>0</v>
      </c>
    </row>
    <row r="93" spans="1:25" ht="26.4">
      <c r="A93" s="131"/>
      <c r="B93" s="132" t="s">
        <v>227</v>
      </c>
      <c r="C93" s="133" t="s">
        <v>236</v>
      </c>
      <c r="D93" s="134"/>
      <c r="E93" s="135" t="s">
        <v>227</v>
      </c>
      <c r="F93" s="133" t="s">
        <v>230</v>
      </c>
      <c r="G93" s="157" t="s">
        <v>526</v>
      </c>
      <c r="H93" s="135"/>
      <c r="I93" s="135"/>
      <c r="J93" s="135"/>
      <c r="K93" s="156"/>
      <c r="L93" s="137" t="s">
        <v>506</v>
      </c>
      <c r="M93" s="138" t="s">
        <v>0</v>
      </c>
      <c r="N93" s="135">
        <v>1</v>
      </c>
      <c r="O93" s="3">
        <v>0</v>
      </c>
      <c r="P93" s="3">
        <v>0</v>
      </c>
      <c r="Q93" s="139">
        <f t="shared" si="22"/>
        <v>0</v>
      </c>
    </row>
    <row r="94" spans="1:25" ht="26.4">
      <c r="A94" s="131"/>
      <c r="B94" s="132" t="s">
        <v>227</v>
      </c>
      <c r="C94" s="133" t="s">
        <v>237</v>
      </c>
      <c r="D94" s="134"/>
      <c r="E94" s="135" t="s">
        <v>227</v>
      </c>
      <c r="F94" s="133" t="s">
        <v>230</v>
      </c>
      <c r="G94" s="157" t="s">
        <v>527</v>
      </c>
      <c r="H94" s="135"/>
      <c r="I94" s="135"/>
      <c r="J94" s="135"/>
      <c r="K94" s="156"/>
      <c r="L94" s="137" t="s">
        <v>506</v>
      </c>
      <c r="M94" s="138" t="s">
        <v>0</v>
      </c>
      <c r="N94" s="135">
        <v>1</v>
      </c>
      <c r="O94" s="3">
        <v>0</v>
      </c>
      <c r="P94" s="3">
        <v>0</v>
      </c>
      <c r="Q94" s="139">
        <f t="shared" si="22"/>
        <v>0</v>
      </c>
    </row>
    <row r="95" spans="1:25" ht="26.4">
      <c r="A95" s="131"/>
      <c r="B95" s="132" t="s">
        <v>227</v>
      </c>
      <c r="C95" s="133" t="s">
        <v>238</v>
      </c>
      <c r="D95" s="134"/>
      <c r="E95" s="135" t="s">
        <v>227</v>
      </c>
      <c r="F95" s="133" t="s">
        <v>230</v>
      </c>
      <c r="G95" s="157" t="s">
        <v>528</v>
      </c>
      <c r="H95" s="135"/>
      <c r="I95" s="135"/>
      <c r="J95" s="135"/>
      <c r="K95" s="156"/>
      <c r="L95" s="137" t="s">
        <v>506</v>
      </c>
      <c r="M95" s="138" t="s">
        <v>0</v>
      </c>
      <c r="N95" s="135">
        <v>1</v>
      </c>
      <c r="O95" s="3">
        <v>0</v>
      </c>
      <c r="P95" s="3">
        <v>0</v>
      </c>
      <c r="Q95" s="139">
        <f t="shared" ref="Q95" si="23">N95*(O95+P95)</f>
        <v>0</v>
      </c>
    </row>
    <row r="96" spans="1:25">
      <c r="A96" s="146"/>
      <c r="B96" s="146"/>
      <c r="C96" s="147"/>
      <c r="D96" s="148"/>
      <c r="E96" s="149" t="s">
        <v>227</v>
      </c>
      <c r="F96" s="147" t="s">
        <v>57</v>
      </c>
      <c r="G96" s="155"/>
      <c r="H96" s="149"/>
      <c r="I96" s="149"/>
      <c r="J96" s="149"/>
      <c r="K96" s="159"/>
      <c r="L96" s="151"/>
      <c r="M96" s="152"/>
      <c r="N96" s="149"/>
      <c r="O96" s="153"/>
      <c r="P96" s="153"/>
      <c r="Q96" s="153">
        <f>SUM(Q80:Q95)</f>
        <v>0</v>
      </c>
    </row>
    <row r="97" spans="1:17">
      <c r="A97" s="131"/>
      <c r="B97" s="132"/>
      <c r="C97" s="134"/>
      <c r="D97" s="134"/>
      <c r="E97" s="135" t="s">
        <v>31</v>
      </c>
      <c r="F97" s="133" t="s">
        <v>32</v>
      </c>
      <c r="G97" s="136" t="s">
        <v>38</v>
      </c>
      <c r="H97" s="135"/>
      <c r="I97" s="135"/>
      <c r="J97" s="135"/>
      <c r="K97" s="156" t="s">
        <v>108</v>
      </c>
      <c r="L97" s="137" t="s">
        <v>505</v>
      </c>
      <c r="M97" s="138" t="s">
        <v>0</v>
      </c>
      <c r="N97" s="135">
        <v>1</v>
      </c>
      <c r="O97" s="139">
        <f>'DÍLČÍ SOUPIS - OSVĚTLENÍ'!F10</f>
        <v>0</v>
      </c>
      <c r="P97" s="3">
        <v>0</v>
      </c>
      <c r="Q97" s="139">
        <f>N97*(O97+P97)</f>
        <v>0</v>
      </c>
    </row>
    <row r="98" spans="1:17">
      <c r="A98" s="131"/>
      <c r="B98" s="132"/>
      <c r="C98" s="134"/>
      <c r="D98" s="134"/>
      <c r="E98" s="135" t="s">
        <v>31</v>
      </c>
      <c r="F98" s="133" t="s">
        <v>39</v>
      </c>
      <c r="G98" s="136" t="s">
        <v>40</v>
      </c>
      <c r="H98" s="135"/>
      <c r="I98" s="135"/>
      <c r="J98" s="135"/>
      <c r="K98" s="156"/>
      <c r="L98" s="137"/>
      <c r="M98" s="138" t="s">
        <v>2</v>
      </c>
      <c r="N98" s="135">
        <v>1</v>
      </c>
      <c r="O98" s="3">
        <v>0</v>
      </c>
      <c r="P98" s="3">
        <v>0</v>
      </c>
      <c r="Q98" s="139">
        <f>N98*(O98+P98)</f>
        <v>0</v>
      </c>
    </row>
    <row r="99" spans="1:17" ht="26.4">
      <c r="A99" s="146"/>
      <c r="B99" s="146"/>
      <c r="C99" s="148"/>
      <c r="D99" s="148"/>
      <c r="E99" s="149" t="s">
        <v>31</v>
      </c>
      <c r="F99" s="147" t="s">
        <v>57</v>
      </c>
      <c r="G99" s="150"/>
      <c r="H99" s="149"/>
      <c r="I99" s="149"/>
      <c r="J99" s="149"/>
      <c r="K99" s="159"/>
      <c r="L99" s="151"/>
      <c r="M99" s="152"/>
      <c r="N99" s="149"/>
      <c r="O99" s="153"/>
      <c r="P99" s="153"/>
      <c r="Q99" s="153">
        <f>SUM(Q97:Q98)</f>
        <v>0</v>
      </c>
    </row>
    <row r="100" spans="1:17">
      <c r="A100" s="131"/>
      <c r="B100" s="132"/>
      <c r="C100" s="134"/>
      <c r="D100" s="134"/>
      <c r="E100" s="135" t="s">
        <v>33</v>
      </c>
      <c r="F100" s="133" t="s">
        <v>35</v>
      </c>
      <c r="G100" s="136" t="s">
        <v>47</v>
      </c>
      <c r="H100" s="135"/>
      <c r="I100" s="135"/>
      <c r="J100" s="135"/>
      <c r="K100" s="156" t="s">
        <v>108</v>
      </c>
      <c r="L100" s="137" t="s">
        <v>110</v>
      </c>
      <c r="M100" s="138" t="s">
        <v>2</v>
      </c>
      <c r="N100" s="135">
        <v>1</v>
      </c>
      <c r="O100" s="139">
        <f>'DÍLČÍ SOUPIS - AV TECHNIKA'!F202</f>
        <v>0</v>
      </c>
      <c r="P100" s="139">
        <f>'DÍLČÍ SOUPIS - AV TECHNIKA'!F209</f>
        <v>0</v>
      </c>
      <c r="Q100" s="139">
        <f>N100*(O100+P100)</f>
        <v>0</v>
      </c>
    </row>
    <row r="101" spans="1:17">
      <c r="A101" s="146"/>
      <c r="B101" s="146"/>
      <c r="C101" s="148"/>
      <c r="D101" s="148"/>
      <c r="E101" s="149" t="s">
        <v>33</v>
      </c>
      <c r="F101" s="147" t="s">
        <v>57</v>
      </c>
      <c r="G101" s="150"/>
      <c r="H101" s="149"/>
      <c r="I101" s="149"/>
      <c r="J101" s="149"/>
      <c r="K101" s="159"/>
      <c r="L101" s="151"/>
      <c r="M101" s="152"/>
      <c r="N101" s="149"/>
      <c r="O101" s="153"/>
      <c r="P101" s="153"/>
      <c r="Q101" s="153">
        <f>SUM(Q100:Q100)</f>
        <v>0</v>
      </c>
    </row>
    <row r="102" spans="1:17" ht="26.4">
      <c r="A102" s="131"/>
      <c r="B102" s="132"/>
      <c r="C102" s="134"/>
      <c r="D102" s="134"/>
      <c r="E102" s="135" t="s">
        <v>34</v>
      </c>
      <c r="F102" s="133" t="s">
        <v>36</v>
      </c>
      <c r="G102" s="136" t="s">
        <v>37</v>
      </c>
      <c r="H102" s="135"/>
      <c r="I102" s="135"/>
      <c r="J102" s="135"/>
      <c r="K102" s="136" t="s">
        <v>108</v>
      </c>
      <c r="L102" s="137" t="s">
        <v>110</v>
      </c>
      <c r="M102" s="138" t="s">
        <v>2</v>
      </c>
      <c r="N102" s="135">
        <v>1</v>
      </c>
      <c r="O102" s="3">
        <v>0</v>
      </c>
      <c r="P102" s="3">
        <v>0</v>
      </c>
      <c r="Q102" s="139">
        <f>N102*(O102+P102)</f>
        <v>0</v>
      </c>
    </row>
    <row r="103" spans="1:17">
      <c r="A103" s="131"/>
      <c r="B103" s="132"/>
      <c r="C103" s="134"/>
      <c r="D103" s="134"/>
      <c r="E103" s="135" t="s">
        <v>34</v>
      </c>
      <c r="F103" s="133" t="s">
        <v>36</v>
      </c>
      <c r="G103" s="136" t="s">
        <v>55</v>
      </c>
      <c r="H103" s="135"/>
      <c r="I103" s="135"/>
      <c r="J103" s="135"/>
      <c r="K103" s="156"/>
      <c r="L103" s="137"/>
      <c r="M103" s="138" t="s">
        <v>2</v>
      </c>
      <c r="N103" s="135">
        <v>1</v>
      </c>
      <c r="O103" s="3">
        <v>0</v>
      </c>
      <c r="P103" s="3">
        <v>0</v>
      </c>
      <c r="Q103" s="139">
        <f>N103*(O103+P103)</f>
        <v>0</v>
      </c>
    </row>
    <row r="104" spans="1:17">
      <c r="A104" s="131"/>
      <c r="B104" s="132"/>
      <c r="C104" s="134"/>
      <c r="D104" s="134"/>
      <c r="E104" s="135" t="s">
        <v>34</v>
      </c>
      <c r="F104" s="133" t="s">
        <v>36</v>
      </c>
      <c r="G104" s="136" t="s">
        <v>41</v>
      </c>
      <c r="H104" s="135"/>
      <c r="I104" s="135"/>
      <c r="J104" s="135"/>
      <c r="K104" s="156"/>
      <c r="L104" s="137"/>
      <c r="M104" s="138" t="s">
        <v>2</v>
      </c>
      <c r="N104" s="135">
        <v>1</v>
      </c>
      <c r="O104" s="3">
        <v>0</v>
      </c>
      <c r="P104" s="3">
        <v>0</v>
      </c>
      <c r="Q104" s="139">
        <f>N104*(O104+P104)</f>
        <v>0</v>
      </c>
    </row>
    <row r="105" spans="1:17">
      <c r="A105" s="146"/>
      <c r="B105" s="146"/>
      <c r="C105" s="148"/>
      <c r="D105" s="148"/>
      <c r="E105" s="149" t="s">
        <v>34</v>
      </c>
      <c r="F105" s="147" t="s">
        <v>57</v>
      </c>
      <c r="G105" s="150"/>
      <c r="H105" s="149"/>
      <c r="I105" s="149"/>
      <c r="J105" s="149"/>
      <c r="K105" s="159"/>
      <c r="L105" s="151"/>
      <c r="M105" s="152"/>
      <c r="N105" s="149"/>
      <c r="O105" s="153"/>
      <c r="P105" s="153"/>
      <c r="Q105" s="153">
        <f>SUM(Q102:Q104)</f>
        <v>0</v>
      </c>
    </row>
    <row r="106" spans="1:17">
      <c r="A106" s="131"/>
      <c r="B106" s="132"/>
      <c r="C106" s="134"/>
      <c r="D106" s="134"/>
      <c r="E106" s="135" t="s">
        <v>52</v>
      </c>
      <c r="F106" s="133" t="s">
        <v>53</v>
      </c>
      <c r="G106" s="136" t="s">
        <v>54</v>
      </c>
      <c r="H106" s="135"/>
      <c r="I106" s="135"/>
      <c r="J106" s="135"/>
      <c r="K106" s="156"/>
      <c r="L106" s="137"/>
      <c r="M106" s="138" t="s">
        <v>2</v>
      </c>
      <c r="N106" s="135">
        <v>1</v>
      </c>
      <c r="O106" s="3">
        <v>0</v>
      </c>
      <c r="P106" s="3">
        <v>0</v>
      </c>
      <c r="Q106" s="139">
        <f>N106*(O106+P106)</f>
        <v>0</v>
      </c>
    </row>
    <row r="107" spans="1:17">
      <c r="A107" s="146"/>
      <c r="B107" s="146"/>
      <c r="C107" s="148"/>
      <c r="D107" s="148"/>
      <c r="E107" s="149" t="s">
        <v>52</v>
      </c>
      <c r="F107" s="147" t="s">
        <v>57</v>
      </c>
      <c r="G107" s="150"/>
      <c r="H107" s="149"/>
      <c r="I107" s="149"/>
      <c r="J107" s="149"/>
      <c r="K107" s="159"/>
      <c r="L107" s="151"/>
      <c r="M107" s="152"/>
      <c r="N107" s="149"/>
      <c r="O107" s="153"/>
      <c r="P107" s="153"/>
      <c r="Q107" s="153">
        <f>SUM(Q106)</f>
        <v>0</v>
      </c>
    </row>
    <row r="108" spans="1:17">
      <c r="A108" s="131"/>
      <c r="B108" s="132"/>
      <c r="C108" s="134"/>
      <c r="D108" s="134"/>
      <c r="E108" s="135" t="s">
        <v>42</v>
      </c>
      <c r="F108" s="133" t="s">
        <v>46</v>
      </c>
      <c r="G108" s="136" t="s">
        <v>48</v>
      </c>
      <c r="H108" s="135"/>
      <c r="I108" s="135"/>
      <c r="J108" s="135"/>
      <c r="K108" s="156"/>
      <c r="L108" s="137"/>
      <c r="M108" s="138" t="s">
        <v>2</v>
      </c>
      <c r="N108" s="135">
        <v>1</v>
      </c>
      <c r="O108" s="3">
        <v>0</v>
      </c>
      <c r="P108" s="3">
        <v>0</v>
      </c>
      <c r="Q108" s="139">
        <f t="shared" ref="Q108:Q114" si="24">N108*(O108+P108)</f>
        <v>0</v>
      </c>
    </row>
    <row r="109" spans="1:17" ht="26.4">
      <c r="A109" s="131"/>
      <c r="B109" s="132"/>
      <c r="C109" s="134"/>
      <c r="D109" s="134"/>
      <c r="E109" s="135" t="s">
        <v>42</v>
      </c>
      <c r="F109" s="133" t="s">
        <v>46</v>
      </c>
      <c r="G109" s="136" t="s">
        <v>49</v>
      </c>
      <c r="H109" s="135"/>
      <c r="I109" s="135"/>
      <c r="J109" s="135"/>
      <c r="K109" s="156"/>
      <c r="L109" s="137"/>
      <c r="M109" s="138" t="s">
        <v>2</v>
      </c>
      <c r="N109" s="135">
        <v>1</v>
      </c>
      <c r="O109" s="3">
        <v>0</v>
      </c>
      <c r="P109" s="3">
        <v>0</v>
      </c>
      <c r="Q109" s="139">
        <f t="shared" si="24"/>
        <v>0</v>
      </c>
    </row>
    <row r="110" spans="1:17">
      <c r="A110" s="131"/>
      <c r="B110" s="132"/>
      <c r="C110" s="134"/>
      <c r="D110" s="134"/>
      <c r="E110" s="135" t="s">
        <v>42</v>
      </c>
      <c r="F110" s="133" t="s">
        <v>46</v>
      </c>
      <c r="G110" s="136" t="s">
        <v>50</v>
      </c>
      <c r="H110" s="135"/>
      <c r="I110" s="135"/>
      <c r="J110" s="135"/>
      <c r="K110" s="156"/>
      <c r="L110" s="137"/>
      <c r="M110" s="138" t="s">
        <v>2</v>
      </c>
      <c r="N110" s="135">
        <v>1</v>
      </c>
      <c r="O110" s="3">
        <v>0</v>
      </c>
      <c r="P110" s="3">
        <v>0</v>
      </c>
      <c r="Q110" s="139">
        <f t="shared" si="24"/>
        <v>0</v>
      </c>
    </row>
    <row r="111" spans="1:17" ht="39.6">
      <c r="A111" s="131"/>
      <c r="B111" s="132"/>
      <c r="C111" s="134"/>
      <c r="D111" s="134"/>
      <c r="E111" s="135" t="s">
        <v>42</v>
      </c>
      <c r="F111" s="133" t="s">
        <v>46</v>
      </c>
      <c r="G111" s="136" t="s">
        <v>51</v>
      </c>
      <c r="H111" s="135"/>
      <c r="I111" s="135"/>
      <c r="J111" s="135"/>
      <c r="K111" s="156"/>
      <c r="L111" s="137"/>
      <c r="M111" s="138" t="s">
        <v>2</v>
      </c>
      <c r="N111" s="135">
        <v>1</v>
      </c>
      <c r="O111" s="3">
        <v>0</v>
      </c>
      <c r="P111" s="3">
        <v>0</v>
      </c>
      <c r="Q111" s="139">
        <f t="shared" si="24"/>
        <v>0</v>
      </c>
    </row>
    <row r="112" spans="1:17">
      <c r="A112" s="131"/>
      <c r="B112" s="132"/>
      <c r="C112" s="134"/>
      <c r="D112" s="134"/>
      <c r="E112" s="135" t="s">
        <v>42</v>
      </c>
      <c r="F112" s="133" t="s">
        <v>43</v>
      </c>
      <c r="G112" s="154" t="s">
        <v>43</v>
      </c>
      <c r="H112" s="135"/>
      <c r="I112" s="135"/>
      <c r="J112" s="135"/>
      <c r="K112" s="156"/>
      <c r="L112" s="137"/>
      <c r="M112" s="138" t="s">
        <v>2</v>
      </c>
      <c r="N112" s="135">
        <v>1</v>
      </c>
      <c r="O112" s="3">
        <v>0</v>
      </c>
      <c r="P112" s="3">
        <v>0</v>
      </c>
      <c r="Q112" s="139">
        <f t="shared" si="24"/>
        <v>0</v>
      </c>
    </row>
    <row r="113" spans="1:17" ht="26.4">
      <c r="A113" s="131"/>
      <c r="B113" s="132"/>
      <c r="C113" s="134"/>
      <c r="D113" s="134"/>
      <c r="E113" s="135" t="s">
        <v>42</v>
      </c>
      <c r="F113" s="133" t="s">
        <v>124</v>
      </c>
      <c r="G113" s="133" t="s">
        <v>124</v>
      </c>
      <c r="H113" s="135"/>
      <c r="I113" s="135"/>
      <c r="J113" s="135"/>
      <c r="K113" s="156"/>
      <c r="L113" s="137"/>
      <c r="M113" s="138" t="s">
        <v>2</v>
      </c>
      <c r="N113" s="135">
        <v>1</v>
      </c>
      <c r="O113" s="3">
        <v>0</v>
      </c>
      <c r="P113" s="3">
        <v>0</v>
      </c>
      <c r="Q113" s="139">
        <f t="shared" ref="Q113" si="25">N113*(O113+P113)</f>
        <v>0</v>
      </c>
    </row>
    <row r="114" spans="1:17">
      <c r="A114" s="131"/>
      <c r="B114" s="132"/>
      <c r="C114" s="134"/>
      <c r="D114" s="134"/>
      <c r="E114" s="135" t="s">
        <v>42</v>
      </c>
      <c r="F114" s="133" t="s">
        <v>44</v>
      </c>
      <c r="G114" s="136" t="s">
        <v>45</v>
      </c>
      <c r="H114" s="135"/>
      <c r="I114" s="135"/>
      <c r="J114" s="135"/>
      <c r="K114" s="156"/>
      <c r="L114" s="137"/>
      <c r="M114" s="138" t="s">
        <v>2</v>
      </c>
      <c r="N114" s="135">
        <v>1</v>
      </c>
      <c r="O114" s="3">
        <v>0</v>
      </c>
      <c r="P114" s="3">
        <v>0</v>
      </c>
      <c r="Q114" s="139">
        <f t="shared" si="24"/>
        <v>0</v>
      </c>
    </row>
    <row r="115" spans="1:17" ht="26.4">
      <c r="A115" s="146"/>
      <c r="B115" s="146"/>
      <c r="C115" s="148"/>
      <c r="D115" s="148"/>
      <c r="E115" s="149" t="s">
        <v>42</v>
      </c>
      <c r="F115" s="147" t="s">
        <v>57</v>
      </c>
      <c r="G115" s="150"/>
      <c r="H115" s="149"/>
      <c r="I115" s="149"/>
      <c r="J115" s="149"/>
      <c r="K115" s="159"/>
      <c r="L115" s="151"/>
      <c r="M115" s="152"/>
      <c r="N115" s="149"/>
      <c r="O115" s="153"/>
      <c r="P115" s="153"/>
      <c r="Q115" s="160">
        <f>SUM(Q108:Q114)</f>
        <v>0</v>
      </c>
    </row>
    <row r="116" spans="1:17">
      <c r="A116" s="161"/>
      <c r="B116" s="162"/>
      <c r="C116" s="163"/>
      <c r="D116" s="164"/>
      <c r="E116" s="165"/>
      <c r="F116" s="166" t="s">
        <v>11</v>
      </c>
      <c r="G116" s="167"/>
      <c r="H116" s="168"/>
      <c r="I116" s="168"/>
      <c r="J116" s="168"/>
      <c r="K116" s="165"/>
      <c r="L116" s="169"/>
      <c r="M116" s="165"/>
      <c r="N116" s="165"/>
      <c r="O116" s="170"/>
      <c r="P116" s="171"/>
      <c r="Q116" s="172">
        <f>Q42+Q52+Q64+Q79+Q96+Q99+Q101+Q105+Q107+Q115</f>
        <v>0</v>
      </c>
    </row>
    <row r="117" spans="1:17" ht="13.95" customHeight="1"/>
    <row r="118" spans="1:17">
      <c r="A118" s="180"/>
      <c r="B118" s="181"/>
      <c r="C118" s="182"/>
      <c r="D118" s="183"/>
      <c r="E118" s="129"/>
      <c r="F118" s="130"/>
      <c r="G118" s="184"/>
      <c r="H118" s="185"/>
      <c r="I118" s="185"/>
      <c r="J118" s="185"/>
      <c r="K118" s="129"/>
      <c r="L118" s="186"/>
      <c r="M118" s="129"/>
      <c r="N118" s="129"/>
      <c r="O118" s="187"/>
      <c r="P118" s="188"/>
      <c r="Q118" s="188"/>
    </row>
    <row r="119" spans="1:17">
      <c r="B119" s="126"/>
      <c r="C119" s="126"/>
      <c r="D119" s="126"/>
      <c r="F119" s="126"/>
      <c r="G119" s="126"/>
      <c r="H119" s="126"/>
      <c r="I119" s="126"/>
      <c r="J119" s="126"/>
      <c r="L119" s="126"/>
      <c r="O119" s="126"/>
      <c r="P119" s="126"/>
      <c r="Q119" s="126"/>
    </row>
    <row r="120" spans="1:17">
      <c r="B120" s="126"/>
      <c r="C120" s="126"/>
      <c r="D120" s="126"/>
      <c r="F120" s="126"/>
      <c r="G120" s="126"/>
      <c r="H120" s="126"/>
      <c r="I120" s="126"/>
      <c r="J120" s="126"/>
      <c r="L120" s="126"/>
      <c r="O120" s="126"/>
      <c r="P120" s="126"/>
      <c r="Q120" s="126"/>
    </row>
    <row r="121" spans="1:17">
      <c r="B121" s="126"/>
      <c r="C121" s="126"/>
      <c r="D121" s="126"/>
      <c r="F121" s="126"/>
      <c r="G121" s="126"/>
      <c r="H121" s="126"/>
      <c r="I121" s="126"/>
      <c r="J121" s="126"/>
      <c r="L121" s="126"/>
      <c r="O121" s="126"/>
      <c r="P121" s="126"/>
      <c r="Q121" s="126"/>
    </row>
    <row r="122" spans="1:17">
      <c r="B122" s="126"/>
      <c r="C122" s="126"/>
      <c r="D122" s="126"/>
      <c r="F122" s="126"/>
      <c r="G122" s="126"/>
      <c r="H122" s="126"/>
      <c r="I122" s="126"/>
      <c r="J122" s="126"/>
      <c r="L122" s="126"/>
      <c r="O122" s="126"/>
      <c r="P122" s="126"/>
      <c r="Q122" s="126"/>
    </row>
    <row r="123" spans="1:17">
      <c r="B123" s="126"/>
      <c r="C123" s="126"/>
      <c r="D123" s="126"/>
      <c r="F123" s="126"/>
      <c r="G123" s="126"/>
      <c r="H123" s="126"/>
      <c r="I123" s="126"/>
      <c r="J123" s="126"/>
      <c r="L123" s="126"/>
      <c r="O123" s="126"/>
      <c r="P123" s="126"/>
      <c r="Q123" s="126"/>
    </row>
    <row r="124" spans="1:17">
      <c r="B124" s="126"/>
      <c r="C124" s="126"/>
      <c r="D124" s="126"/>
      <c r="F124" s="126"/>
      <c r="G124" s="126"/>
      <c r="H124" s="126"/>
      <c r="I124" s="126"/>
      <c r="J124" s="126"/>
      <c r="L124" s="126"/>
      <c r="O124" s="126"/>
      <c r="P124" s="126"/>
      <c r="Q124" s="126"/>
    </row>
    <row r="125" spans="1:17">
      <c r="B125" s="126"/>
      <c r="C125" s="126"/>
      <c r="D125" s="126"/>
      <c r="F125" s="126"/>
      <c r="G125" s="126"/>
      <c r="H125" s="126"/>
      <c r="I125" s="126"/>
      <c r="J125" s="126"/>
      <c r="L125" s="126"/>
      <c r="O125" s="126"/>
      <c r="P125" s="126"/>
      <c r="Q125" s="126"/>
    </row>
    <row r="126" spans="1:17">
      <c r="B126" s="126"/>
      <c r="C126" s="126"/>
      <c r="D126" s="126"/>
      <c r="F126" s="126"/>
      <c r="G126" s="126"/>
      <c r="H126" s="126"/>
      <c r="I126" s="126"/>
      <c r="J126" s="126"/>
      <c r="L126" s="126"/>
      <c r="O126" s="126"/>
      <c r="P126" s="126"/>
      <c r="Q126" s="126"/>
    </row>
    <row r="127" spans="1:17">
      <c r="B127" s="126"/>
      <c r="C127" s="126"/>
      <c r="D127" s="126"/>
      <c r="F127" s="126"/>
      <c r="G127" s="126"/>
      <c r="H127" s="126"/>
      <c r="I127" s="126"/>
      <c r="J127" s="126"/>
      <c r="L127" s="126"/>
      <c r="O127" s="126"/>
      <c r="P127" s="126"/>
      <c r="Q127" s="126"/>
    </row>
    <row r="128" spans="1:17">
      <c r="B128" s="126"/>
      <c r="C128" s="126"/>
      <c r="D128" s="126"/>
      <c r="F128" s="126"/>
      <c r="G128" s="126"/>
      <c r="H128" s="126"/>
      <c r="I128" s="126"/>
      <c r="J128" s="126"/>
      <c r="L128" s="126"/>
      <c r="O128" s="126"/>
      <c r="P128" s="126"/>
      <c r="Q128" s="126"/>
    </row>
    <row r="129" spans="2:17">
      <c r="B129" s="126"/>
      <c r="C129" s="126"/>
      <c r="D129" s="126"/>
      <c r="F129" s="126"/>
      <c r="G129" s="126"/>
      <c r="H129" s="126"/>
      <c r="I129" s="126"/>
      <c r="J129" s="126"/>
      <c r="L129" s="126"/>
      <c r="O129" s="126"/>
      <c r="P129" s="126"/>
      <c r="Q129" s="126"/>
    </row>
    <row r="130" spans="2:17">
      <c r="B130" s="126"/>
      <c r="C130" s="126"/>
      <c r="D130" s="126"/>
      <c r="F130" s="126"/>
      <c r="G130" s="126"/>
      <c r="H130" s="126"/>
      <c r="I130" s="126"/>
      <c r="J130" s="126"/>
      <c r="L130" s="126"/>
      <c r="O130" s="126"/>
      <c r="P130" s="126"/>
      <c r="Q130" s="126"/>
    </row>
    <row r="131" spans="2:17">
      <c r="B131" s="126"/>
      <c r="C131" s="126"/>
      <c r="D131" s="126"/>
      <c r="F131" s="126"/>
      <c r="G131" s="126"/>
      <c r="H131" s="126"/>
      <c r="I131" s="126"/>
      <c r="J131" s="126"/>
      <c r="L131" s="126"/>
      <c r="O131" s="126"/>
      <c r="P131" s="126"/>
      <c r="Q131" s="126"/>
    </row>
    <row r="132" spans="2:17">
      <c r="B132" s="126"/>
      <c r="C132" s="126"/>
      <c r="D132" s="126"/>
      <c r="F132" s="126"/>
      <c r="G132" s="126"/>
      <c r="H132" s="126"/>
      <c r="I132" s="126"/>
      <c r="J132" s="126"/>
      <c r="L132" s="126"/>
      <c r="O132" s="126"/>
      <c r="P132" s="126"/>
      <c r="Q132" s="126"/>
    </row>
    <row r="133" spans="2:17">
      <c r="B133" s="126"/>
      <c r="C133" s="126"/>
      <c r="D133" s="126"/>
      <c r="F133" s="126"/>
      <c r="G133" s="126"/>
      <c r="H133" s="126"/>
      <c r="I133" s="126"/>
      <c r="J133" s="126"/>
      <c r="L133" s="126"/>
      <c r="O133" s="126"/>
      <c r="P133" s="126"/>
      <c r="Q133" s="126"/>
    </row>
    <row r="134" spans="2:17">
      <c r="B134" s="126"/>
      <c r="C134" s="126"/>
      <c r="D134" s="126"/>
      <c r="F134" s="126"/>
      <c r="G134" s="126"/>
      <c r="H134" s="126"/>
      <c r="I134" s="126"/>
      <c r="J134" s="126"/>
      <c r="L134" s="126"/>
      <c r="O134" s="126"/>
      <c r="P134" s="126"/>
      <c r="Q134" s="126"/>
    </row>
    <row r="135" spans="2:17">
      <c r="B135" s="126"/>
      <c r="C135" s="126"/>
      <c r="D135" s="126"/>
      <c r="F135" s="126"/>
      <c r="G135" s="126"/>
      <c r="H135" s="126"/>
      <c r="I135" s="126"/>
      <c r="J135" s="126"/>
      <c r="L135" s="126"/>
      <c r="O135" s="126"/>
      <c r="P135" s="126"/>
      <c r="Q135" s="126"/>
    </row>
    <row r="136" spans="2:17">
      <c r="B136" s="126"/>
      <c r="C136" s="126"/>
      <c r="D136" s="126"/>
      <c r="F136" s="126"/>
      <c r="G136" s="126"/>
      <c r="H136" s="126"/>
      <c r="I136" s="126"/>
      <c r="J136" s="126"/>
      <c r="L136" s="126"/>
      <c r="O136" s="126"/>
      <c r="P136" s="126"/>
      <c r="Q136" s="126"/>
    </row>
    <row r="137" spans="2:17">
      <c r="B137" s="126"/>
      <c r="C137" s="126"/>
      <c r="D137" s="126"/>
      <c r="F137" s="126"/>
      <c r="G137" s="126"/>
      <c r="H137" s="126"/>
      <c r="I137" s="126"/>
      <c r="J137" s="126"/>
      <c r="L137" s="126"/>
      <c r="O137" s="126"/>
      <c r="P137" s="126"/>
      <c r="Q137" s="126"/>
    </row>
  </sheetData>
  <sheetProtection algorithmName="SHA-512" hashValue="QLXcgwpQ3RVrLHABelYx8EsLCK/3uamNW+erK67XtC8XFUJugvsd4pxDLW0XnOrTm1+g4OH3u2lGoSJ2cVJp1Q==" saltValue="QSmpZeEKeXN8xfgka8GZ5g==" spinCount="100000" sheet="1"/>
  <autoFilter ref="A2:Q116" xr:uid="{00000000-0009-0000-0000-000001000000}"/>
  <mergeCells count="14">
    <mergeCell ref="A1:A2"/>
    <mergeCell ref="C1:C2"/>
    <mergeCell ref="Q1:Q2"/>
    <mergeCell ref="F1:F2"/>
    <mergeCell ref="E1:E2"/>
    <mergeCell ref="D1:D2"/>
    <mergeCell ref="B1:B2"/>
    <mergeCell ref="G1:G2"/>
    <mergeCell ref="H1:J1"/>
    <mergeCell ref="L1:L2"/>
    <mergeCell ref="O1:P1"/>
    <mergeCell ref="N1:N2"/>
    <mergeCell ref="M1:M2"/>
    <mergeCell ref="K1:K2"/>
  </mergeCells>
  <phoneticPr fontId="4" type="noConversion"/>
  <pageMargins left="0.19685039370078741" right="0.19685039370078741" top="0.39370078740157483" bottom="0.19685039370078741"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zoomScale="121" zoomScaleNormal="121" workbookViewId="0">
      <selection activeCell="A3" sqref="A3"/>
    </sheetView>
  </sheetViews>
  <sheetFormatPr defaultColWidth="10.77734375" defaultRowHeight="13.2"/>
  <cols>
    <col min="1" max="1" width="24.6640625" style="126" bestFit="1" customWidth="1"/>
    <col min="2" max="2" width="27.109375" style="126" bestFit="1" customWidth="1"/>
    <col min="3" max="3" width="6.77734375" style="126" bestFit="1" customWidth="1"/>
    <col min="4" max="4" width="7.77734375" style="126" bestFit="1" customWidth="1"/>
    <col min="5" max="5" width="10.77734375" style="126"/>
    <col min="6" max="6" width="13.33203125" style="126" customWidth="1"/>
    <col min="7" max="7" width="11.77734375" style="126" bestFit="1" customWidth="1"/>
    <col min="8" max="8" width="10.77734375" style="126"/>
    <col min="9" max="9" width="15.33203125" style="126" bestFit="1" customWidth="1"/>
    <col min="10" max="16384" width="10.77734375" style="126"/>
  </cols>
  <sheetData>
    <row r="1" spans="1:7" ht="31.2">
      <c r="A1" s="189" t="s">
        <v>100</v>
      </c>
      <c r="B1" s="190"/>
    </row>
    <row r="2" spans="1:7" ht="13.8">
      <c r="A2" s="191"/>
      <c r="B2" s="190"/>
    </row>
    <row r="3" spans="1:7" ht="41.4">
      <c r="A3" s="191" t="s">
        <v>62</v>
      </c>
      <c r="B3" s="192" t="s">
        <v>128</v>
      </c>
    </row>
    <row r="4" spans="1:7" ht="13.8">
      <c r="A4" s="191" t="s">
        <v>101</v>
      </c>
      <c r="B4" s="192" t="s">
        <v>102</v>
      </c>
    </row>
    <row r="5" spans="1:7" ht="13.8">
      <c r="A5" s="191" t="s">
        <v>60</v>
      </c>
      <c r="B5" s="192"/>
    </row>
    <row r="6" spans="1:7" ht="13.8">
      <c r="A6" s="191" t="s">
        <v>59</v>
      </c>
      <c r="B6" s="193"/>
    </row>
    <row r="7" spans="1:7" ht="13.8" thickBot="1"/>
    <row r="8" spans="1:7">
      <c r="A8" s="320" t="s">
        <v>12</v>
      </c>
      <c r="B8" s="322" t="s">
        <v>103</v>
      </c>
      <c r="C8" s="324" t="s">
        <v>104</v>
      </c>
      <c r="D8" s="322" t="s">
        <v>105</v>
      </c>
      <c r="E8" s="324" t="s">
        <v>106</v>
      </c>
      <c r="F8" s="318" t="s">
        <v>107</v>
      </c>
    </row>
    <row r="9" spans="1:7" ht="13.8" thickBot="1">
      <c r="A9" s="321"/>
      <c r="B9" s="323"/>
      <c r="C9" s="325"/>
      <c r="D9" s="323"/>
      <c r="E9" s="326"/>
      <c r="F9" s="319"/>
    </row>
    <row r="10" spans="1:7" ht="13.8" thickBot="1">
      <c r="A10" s="194"/>
      <c r="B10" s="195"/>
      <c r="C10" s="196"/>
      <c r="D10" s="197"/>
      <c r="E10" s="198"/>
      <c r="F10" s="199">
        <f>SUM(F12:F43)</f>
        <v>0</v>
      </c>
      <c r="G10" s="200"/>
    </row>
    <row r="11" spans="1:7">
      <c r="A11" s="201"/>
      <c r="B11" s="202"/>
      <c r="C11" s="203"/>
      <c r="D11" s="204"/>
      <c r="E11" s="205"/>
      <c r="F11" s="206"/>
    </row>
    <row r="12" spans="1:7" ht="61.95" customHeight="1">
      <c r="A12" s="207">
        <v>1</v>
      </c>
      <c r="B12" s="208" t="s">
        <v>492</v>
      </c>
      <c r="C12" s="209">
        <v>24</v>
      </c>
      <c r="D12" s="210" t="s">
        <v>0</v>
      </c>
      <c r="E12" s="123">
        <v>0</v>
      </c>
      <c r="F12" s="211">
        <f>C12*E12</f>
        <v>0</v>
      </c>
    </row>
    <row r="13" spans="1:7" ht="40.799999999999997">
      <c r="A13" s="207">
        <v>2</v>
      </c>
      <c r="B13" s="208" t="s">
        <v>485</v>
      </c>
      <c r="C13" s="209">
        <v>12</v>
      </c>
      <c r="D13" s="210" t="s">
        <v>0</v>
      </c>
      <c r="E13" s="123">
        <v>0</v>
      </c>
      <c r="F13" s="211">
        <f>C13*E13</f>
        <v>0</v>
      </c>
    </row>
    <row r="14" spans="1:7" ht="61.95" customHeight="1">
      <c r="A14" s="207">
        <v>3</v>
      </c>
      <c r="B14" s="208" t="s">
        <v>497</v>
      </c>
      <c r="C14" s="209">
        <v>106</v>
      </c>
      <c r="D14" s="210" t="s">
        <v>0</v>
      </c>
      <c r="E14" s="123">
        <v>0</v>
      </c>
      <c r="F14" s="211">
        <f t="shared" ref="F14" si="0">C14*E14</f>
        <v>0</v>
      </c>
    </row>
    <row r="15" spans="1:7" ht="45" customHeight="1">
      <c r="A15" s="207">
        <v>4</v>
      </c>
      <c r="B15" s="208" t="s">
        <v>484</v>
      </c>
      <c r="C15" s="209">
        <v>14</v>
      </c>
      <c r="D15" s="210" t="s">
        <v>0</v>
      </c>
      <c r="E15" s="123">
        <v>0</v>
      </c>
      <c r="F15" s="211">
        <f t="shared" ref="F15" si="1">C15*E15</f>
        <v>0</v>
      </c>
    </row>
    <row r="16" spans="1:7" ht="57" customHeight="1">
      <c r="A16" s="207">
        <v>5</v>
      </c>
      <c r="B16" s="208" t="s">
        <v>495</v>
      </c>
      <c r="C16" s="209">
        <v>14</v>
      </c>
      <c r="D16" s="210" t="s">
        <v>0</v>
      </c>
      <c r="E16" s="123">
        <v>0</v>
      </c>
      <c r="F16" s="211">
        <f t="shared" ref="F16" si="2">C16*E16</f>
        <v>0</v>
      </c>
    </row>
    <row r="17" spans="1:6" ht="67.05" customHeight="1">
      <c r="A17" s="207">
        <v>9</v>
      </c>
      <c r="B17" s="208" t="s">
        <v>502</v>
      </c>
      <c r="C17" s="209">
        <v>4</v>
      </c>
      <c r="D17" s="210" t="s">
        <v>0</v>
      </c>
      <c r="E17" s="123">
        <v>0</v>
      </c>
      <c r="F17" s="211">
        <f t="shared" ref="F17:F18" si="3">C17*E17</f>
        <v>0</v>
      </c>
    </row>
    <row r="18" spans="1:6" ht="30.6">
      <c r="A18" s="207">
        <v>10</v>
      </c>
      <c r="B18" s="208" t="s">
        <v>500</v>
      </c>
      <c r="C18" s="209">
        <v>2</v>
      </c>
      <c r="D18" s="210" t="s">
        <v>0</v>
      </c>
      <c r="E18" s="123">
        <v>0</v>
      </c>
      <c r="F18" s="211">
        <f t="shared" si="3"/>
        <v>0</v>
      </c>
    </row>
    <row r="19" spans="1:6" ht="30.6">
      <c r="A19" s="207">
        <v>11</v>
      </c>
      <c r="B19" s="208" t="s">
        <v>501</v>
      </c>
      <c r="C19" s="209">
        <v>1</v>
      </c>
      <c r="D19" s="210" t="s">
        <v>0</v>
      </c>
      <c r="E19" s="123">
        <v>0</v>
      </c>
      <c r="F19" s="211">
        <f t="shared" ref="F19" si="4">C19*E19</f>
        <v>0</v>
      </c>
    </row>
    <row r="20" spans="1:6" ht="60" customHeight="1">
      <c r="A20" s="207">
        <v>12</v>
      </c>
      <c r="B20" s="208" t="s">
        <v>486</v>
      </c>
      <c r="C20" s="209">
        <v>8</v>
      </c>
      <c r="D20" s="210" t="s">
        <v>0</v>
      </c>
      <c r="E20" s="123">
        <v>0</v>
      </c>
      <c r="F20" s="211">
        <f t="shared" ref="F20:F21" si="5">C20*E20</f>
        <v>0</v>
      </c>
    </row>
    <row r="21" spans="1:6" ht="52.95" customHeight="1">
      <c r="A21" s="207">
        <v>14</v>
      </c>
      <c r="B21" s="208" t="s">
        <v>487</v>
      </c>
      <c r="C21" s="209">
        <v>6</v>
      </c>
      <c r="D21" s="210" t="s">
        <v>0</v>
      </c>
      <c r="E21" s="123">
        <v>0</v>
      </c>
      <c r="F21" s="211">
        <f t="shared" si="5"/>
        <v>0</v>
      </c>
    </row>
    <row r="22" spans="1:6" ht="55.05" customHeight="1">
      <c r="A22" s="207">
        <v>15</v>
      </c>
      <c r="B22" s="208" t="s">
        <v>488</v>
      </c>
      <c r="C22" s="209">
        <v>9</v>
      </c>
      <c r="D22" s="210" t="s">
        <v>0</v>
      </c>
      <c r="E22" s="123">
        <v>0</v>
      </c>
      <c r="F22" s="211">
        <f t="shared" ref="F22" si="6">C22*E22</f>
        <v>0</v>
      </c>
    </row>
    <row r="23" spans="1:6" ht="51">
      <c r="A23" s="207">
        <v>16</v>
      </c>
      <c r="B23" s="208" t="s">
        <v>489</v>
      </c>
      <c r="C23" s="209">
        <v>5</v>
      </c>
      <c r="D23" s="210" t="s">
        <v>0</v>
      </c>
      <c r="E23" s="123">
        <v>0</v>
      </c>
      <c r="F23" s="211">
        <f t="shared" ref="F23" si="7">C23*E23</f>
        <v>0</v>
      </c>
    </row>
    <row r="24" spans="1:6" ht="51">
      <c r="A24" s="207">
        <v>17</v>
      </c>
      <c r="B24" s="208" t="s">
        <v>490</v>
      </c>
      <c r="C24" s="209">
        <v>1</v>
      </c>
      <c r="D24" s="210" t="s">
        <v>0</v>
      </c>
      <c r="E24" s="123">
        <v>0</v>
      </c>
      <c r="F24" s="211">
        <f t="shared" ref="F24:F28" si="8">C24*E24</f>
        <v>0</v>
      </c>
    </row>
    <row r="25" spans="1:6" ht="42" customHeight="1">
      <c r="A25" s="207">
        <v>18</v>
      </c>
      <c r="B25" s="208" t="s">
        <v>511</v>
      </c>
      <c r="C25" s="209">
        <v>4.8499999999999996</v>
      </c>
      <c r="D25" s="210" t="s">
        <v>477</v>
      </c>
      <c r="E25" s="123">
        <v>0</v>
      </c>
      <c r="F25" s="211">
        <f t="shared" si="8"/>
        <v>0</v>
      </c>
    </row>
    <row r="26" spans="1:6" ht="42" customHeight="1">
      <c r="A26" s="207">
        <v>19</v>
      </c>
      <c r="B26" s="208" t="s">
        <v>512</v>
      </c>
      <c r="C26" s="209">
        <v>5.95</v>
      </c>
      <c r="D26" s="210" t="s">
        <v>477</v>
      </c>
      <c r="E26" s="123">
        <v>0</v>
      </c>
      <c r="F26" s="211">
        <f t="shared" ref="F26" si="9">C26*E26</f>
        <v>0</v>
      </c>
    </row>
    <row r="27" spans="1:6" ht="42" customHeight="1">
      <c r="A27" s="207">
        <v>20</v>
      </c>
      <c r="B27" s="208" t="s">
        <v>513</v>
      </c>
      <c r="C27" s="209">
        <v>30.45</v>
      </c>
      <c r="D27" s="210" t="s">
        <v>477</v>
      </c>
      <c r="E27" s="123">
        <v>0</v>
      </c>
      <c r="F27" s="211">
        <f t="shared" ref="F27" si="10">C27*E27</f>
        <v>0</v>
      </c>
    </row>
    <row r="28" spans="1:6" ht="34.950000000000003" customHeight="1">
      <c r="A28" s="207">
        <v>21</v>
      </c>
      <c r="B28" s="208" t="s">
        <v>491</v>
      </c>
      <c r="C28" s="209">
        <v>15.1</v>
      </c>
      <c r="D28" s="210" t="s">
        <v>477</v>
      </c>
      <c r="E28" s="123">
        <v>0</v>
      </c>
      <c r="F28" s="211">
        <f t="shared" si="8"/>
        <v>0</v>
      </c>
    </row>
    <row r="29" spans="1:6" ht="20.399999999999999">
      <c r="A29" s="207">
        <v>22</v>
      </c>
      <c r="B29" s="208" t="s">
        <v>494</v>
      </c>
      <c r="C29" s="209">
        <v>12</v>
      </c>
      <c r="D29" s="210" t="s">
        <v>0</v>
      </c>
      <c r="E29" s="123">
        <v>0</v>
      </c>
      <c r="F29" s="211">
        <f>C29*E29</f>
        <v>0</v>
      </c>
    </row>
    <row r="30" spans="1:6" ht="45" customHeight="1">
      <c r="A30" s="207">
        <v>23</v>
      </c>
      <c r="B30" s="208" t="s">
        <v>499</v>
      </c>
      <c r="C30" s="209">
        <v>6</v>
      </c>
      <c r="D30" s="210" t="s">
        <v>0</v>
      </c>
      <c r="E30" s="123">
        <v>0</v>
      </c>
      <c r="F30" s="211">
        <f>C30*E30</f>
        <v>0</v>
      </c>
    </row>
    <row r="31" spans="1:6" ht="45" customHeight="1">
      <c r="A31" s="207">
        <v>24</v>
      </c>
      <c r="B31" s="208" t="s">
        <v>498</v>
      </c>
      <c r="C31" s="209">
        <v>19</v>
      </c>
      <c r="D31" s="210" t="s">
        <v>0</v>
      </c>
      <c r="E31" s="123">
        <v>0</v>
      </c>
      <c r="F31" s="211">
        <f>C31*E31</f>
        <v>0</v>
      </c>
    </row>
    <row r="32" spans="1:6" ht="49.05" customHeight="1">
      <c r="A32" s="207">
        <v>25</v>
      </c>
      <c r="B32" s="208" t="s">
        <v>496</v>
      </c>
      <c r="C32" s="209">
        <v>6</v>
      </c>
      <c r="D32" s="210" t="s">
        <v>0</v>
      </c>
      <c r="E32" s="123">
        <v>0</v>
      </c>
      <c r="F32" s="211">
        <f t="shared" ref="F32" si="11">C32*E32</f>
        <v>0</v>
      </c>
    </row>
    <row r="33" spans="1:6" ht="45" customHeight="1">
      <c r="A33" s="207">
        <v>26</v>
      </c>
      <c r="B33" s="208" t="s">
        <v>531</v>
      </c>
      <c r="C33" s="209">
        <v>19</v>
      </c>
      <c r="D33" s="210" t="s">
        <v>0</v>
      </c>
      <c r="E33" s="123">
        <v>0</v>
      </c>
      <c r="F33" s="211">
        <f t="shared" ref="F33:F34" si="12">C33*E33</f>
        <v>0</v>
      </c>
    </row>
    <row r="34" spans="1:6" ht="45" customHeight="1">
      <c r="A34" s="207">
        <v>27</v>
      </c>
      <c r="B34" s="208" t="s">
        <v>516</v>
      </c>
      <c r="C34" s="209">
        <v>17</v>
      </c>
      <c r="D34" s="210" t="s">
        <v>0</v>
      </c>
      <c r="E34" s="123">
        <v>0</v>
      </c>
      <c r="F34" s="211">
        <f t="shared" si="12"/>
        <v>0</v>
      </c>
    </row>
    <row r="35" spans="1:6" ht="20.399999999999999">
      <c r="A35" s="207">
        <v>28</v>
      </c>
      <c r="B35" s="208" t="s">
        <v>493</v>
      </c>
      <c r="C35" s="209">
        <v>150</v>
      </c>
      <c r="D35" s="210" t="s">
        <v>477</v>
      </c>
      <c r="E35" s="123">
        <v>0</v>
      </c>
      <c r="F35" s="211">
        <f t="shared" ref="F35:F36" si="13">C35*E35</f>
        <v>0</v>
      </c>
    </row>
    <row r="36" spans="1:6" ht="20.399999999999999">
      <c r="A36" s="207">
        <v>29</v>
      </c>
      <c r="B36" s="208" t="s">
        <v>493</v>
      </c>
      <c r="C36" s="209">
        <v>500</v>
      </c>
      <c r="D36" s="210" t="s">
        <v>477</v>
      </c>
      <c r="E36" s="123">
        <v>0</v>
      </c>
      <c r="F36" s="211">
        <f t="shared" si="13"/>
        <v>0</v>
      </c>
    </row>
    <row r="37" spans="1:6">
      <c r="A37" s="207">
        <v>30</v>
      </c>
      <c r="B37" s="208" t="s">
        <v>476</v>
      </c>
      <c r="C37" s="209">
        <f>SUM(C12:C24)</f>
        <v>206</v>
      </c>
      <c r="D37" s="210" t="s">
        <v>0</v>
      </c>
      <c r="E37" s="123">
        <v>0</v>
      </c>
      <c r="F37" s="211">
        <f t="shared" ref="F37:F43" si="14">C37*E37</f>
        <v>0</v>
      </c>
    </row>
    <row r="38" spans="1:6">
      <c r="A38" s="207">
        <v>31</v>
      </c>
      <c r="B38" s="208" t="s">
        <v>478</v>
      </c>
      <c r="C38" s="209">
        <f>SUM(C25:C27)</f>
        <v>41.25</v>
      </c>
      <c r="D38" s="210" t="s">
        <v>477</v>
      </c>
      <c r="E38" s="123">
        <v>0</v>
      </c>
      <c r="F38" s="211">
        <f t="shared" si="14"/>
        <v>0</v>
      </c>
    </row>
    <row r="39" spans="1:6">
      <c r="A39" s="207">
        <v>32</v>
      </c>
      <c r="B39" s="208" t="s">
        <v>479</v>
      </c>
      <c r="C39" s="209">
        <f>SUM(C29:C33)</f>
        <v>62</v>
      </c>
      <c r="D39" s="210" t="s">
        <v>477</v>
      </c>
      <c r="E39" s="123">
        <v>0</v>
      </c>
      <c r="F39" s="211">
        <f t="shared" si="14"/>
        <v>0</v>
      </c>
    </row>
    <row r="40" spans="1:6">
      <c r="A40" s="207">
        <v>33</v>
      </c>
      <c r="B40" s="208" t="s">
        <v>480</v>
      </c>
      <c r="C40" s="209">
        <f>C28</f>
        <v>15.1</v>
      </c>
      <c r="D40" s="210" t="s">
        <v>0</v>
      </c>
      <c r="E40" s="123">
        <v>0</v>
      </c>
      <c r="F40" s="211">
        <f t="shared" si="14"/>
        <v>0</v>
      </c>
    </row>
    <row r="41" spans="1:6">
      <c r="A41" s="207">
        <v>34</v>
      </c>
      <c r="B41" s="208" t="s">
        <v>481</v>
      </c>
      <c r="C41" s="209">
        <f>C34</f>
        <v>17</v>
      </c>
      <c r="D41" s="210" t="s">
        <v>477</v>
      </c>
      <c r="E41" s="123">
        <v>0</v>
      </c>
      <c r="F41" s="211">
        <f t="shared" si="14"/>
        <v>0</v>
      </c>
    </row>
    <row r="42" spans="1:6">
      <c r="A42" s="207">
        <v>35</v>
      </c>
      <c r="B42" s="208" t="s">
        <v>482</v>
      </c>
      <c r="C42" s="209">
        <v>1</v>
      </c>
      <c r="D42" s="210" t="s">
        <v>2</v>
      </c>
      <c r="E42" s="123">
        <v>0</v>
      </c>
      <c r="F42" s="211">
        <f t="shared" si="14"/>
        <v>0</v>
      </c>
    </row>
    <row r="43" spans="1:6" ht="21" customHeight="1">
      <c r="A43" s="207">
        <v>36</v>
      </c>
      <c r="B43" s="208" t="s">
        <v>483</v>
      </c>
      <c r="C43" s="209">
        <v>1</v>
      </c>
      <c r="D43" s="210" t="s">
        <v>2</v>
      </c>
      <c r="E43" s="123">
        <v>0</v>
      </c>
      <c r="F43" s="211">
        <f t="shared" si="14"/>
        <v>0</v>
      </c>
    </row>
    <row r="44" spans="1:6" ht="13.8" thickBot="1">
      <c r="A44" s="212"/>
      <c r="B44" s="213"/>
      <c r="C44" s="214"/>
      <c r="D44" s="215"/>
      <c r="E44" s="216"/>
      <c r="F44" s="217"/>
    </row>
  </sheetData>
  <sheetProtection algorithmName="SHA-512" hashValue="vXiCdoTYDrUwP/xX5JESQG0jDmAjcnmpS6lYl3wXrQNMmO4WDBU6MHWvRYaddbk1YSpmoyvCuX6TUIPS4bwNQA==" saltValue="Eg8k3rDWfH+4569AvG5ECg==" spinCount="100000" sheet="1"/>
  <mergeCells count="6">
    <mergeCell ref="F8:F9"/>
    <mergeCell ref="A8:A9"/>
    <mergeCell ref="B8:B9"/>
    <mergeCell ref="C8:C9"/>
    <mergeCell ref="D8:D9"/>
    <mergeCell ref="E8:E9"/>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209"/>
  <sheetViews>
    <sheetView zoomScale="141" zoomScaleNormal="141" workbookViewId="0">
      <selection activeCell="B6" sqref="B6"/>
    </sheetView>
  </sheetViews>
  <sheetFormatPr defaultColWidth="37.77734375" defaultRowHeight="13.2"/>
  <cols>
    <col min="1" max="1" width="10.6640625" style="16" bestFit="1" customWidth="1"/>
    <col min="2" max="3" width="37.77734375" style="16"/>
    <col min="4" max="4" width="5.44140625" style="16" bestFit="1" customWidth="1"/>
    <col min="5" max="5" width="11.109375" style="16" bestFit="1" customWidth="1"/>
    <col min="6" max="6" width="20.77734375" style="16" bestFit="1" customWidth="1"/>
    <col min="7" max="7" width="35.6640625" style="16" bestFit="1" customWidth="1"/>
    <col min="8" max="8" width="87.33203125" style="16" bestFit="1" customWidth="1"/>
    <col min="9" max="16384" width="37.77734375" style="16"/>
  </cols>
  <sheetData>
    <row r="1" spans="1:8" ht="21.6" thickBot="1">
      <c r="A1" s="327" t="s">
        <v>244</v>
      </c>
      <c r="B1" s="328"/>
      <c r="C1" s="328"/>
      <c r="D1" s="328"/>
      <c r="E1" s="328"/>
      <c r="F1" s="328"/>
      <c r="G1" s="328"/>
      <c r="H1" s="329"/>
    </row>
    <row r="2" spans="1:8" ht="13.8">
      <c r="A2" s="17"/>
      <c r="B2" s="18" t="s">
        <v>245</v>
      </c>
      <c r="C2" s="19" t="s">
        <v>246</v>
      </c>
      <c r="D2" s="18" t="s">
        <v>0</v>
      </c>
      <c r="E2" s="20" t="s">
        <v>247</v>
      </c>
      <c r="F2" s="18" t="s">
        <v>248</v>
      </c>
      <c r="G2" s="18" t="s">
        <v>249</v>
      </c>
      <c r="H2" s="21"/>
    </row>
    <row r="3" spans="1:8" ht="14.4">
      <c r="A3" s="22"/>
      <c r="B3" s="23"/>
      <c r="C3" s="24"/>
      <c r="D3" s="25"/>
      <c r="E3" s="26"/>
      <c r="F3" s="27"/>
      <c r="G3" s="27"/>
      <c r="H3" s="28"/>
    </row>
    <row r="4" spans="1:8" ht="14.4">
      <c r="A4" s="29"/>
      <c r="B4" s="30"/>
      <c r="C4" s="31"/>
      <c r="D4" s="32"/>
      <c r="E4" s="33"/>
      <c r="F4" s="34"/>
      <c r="G4" s="34"/>
      <c r="H4" s="35"/>
    </row>
    <row r="5" spans="1:8" ht="15" thickBot="1">
      <c r="A5" s="36"/>
      <c r="B5" s="37" t="s">
        <v>250</v>
      </c>
      <c r="C5" s="38"/>
      <c r="D5" s="39"/>
      <c r="E5" s="40"/>
      <c r="F5" s="41"/>
      <c r="G5" s="41"/>
      <c r="H5" s="42" t="s">
        <v>507</v>
      </c>
    </row>
    <row r="6" spans="1:8" ht="124.2">
      <c r="A6" s="43" t="s">
        <v>112</v>
      </c>
      <c r="B6" s="5" t="s">
        <v>251</v>
      </c>
      <c r="C6" s="5" t="s">
        <v>252</v>
      </c>
      <c r="D6" s="44">
        <v>1</v>
      </c>
      <c r="E6" s="266">
        <v>0</v>
      </c>
      <c r="F6" s="45">
        <f t="shared" ref="F6:F33" si="0">(D6*E6)</f>
        <v>0</v>
      </c>
      <c r="G6" s="5" t="s">
        <v>253</v>
      </c>
      <c r="H6" s="46" t="s">
        <v>254</v>
      </c>
    </row>
    <row r="7" spans="1:8" ht="69">
      <c r="A7" s="47" t="s">
        <v>112</v>
      </c>
      <c r="B7" s="6" t="s">
        <v>255</v>
      </c>
      <c r="C7" s="6" t="s">
        <v>256</v>
      </c>
      <c r="D7" s="48">
        <v>1</v>
      </c>
      <c r="E7" s="267">
        <v>0</v>
      </c>
      <c r="F7" s="49">
        <f t="shared" si="0"/>
        <v>0</v>
      </c>
      <c r="G7" s="6" t="s">
        <v>257</v>
      </c>
      <c r="H7" s="50" t="s">
        <v>258</v>
      </c>
    </row>
    <row r="8" spans="1:8" ht="110.4">
      <c r="A8" s="47" t="s">
        <v>112</v>
      </c>
      <c r="B8" s="6" t="s">
        <v>97</v>
      </c>
      <c r="C8" s="6" t="s">
        <v>259</v>
      </c>
      <c r="D8" s="48">
        <v>1</v>
      </c>
      <c r="E8" s="267">
        <v>0</v>
      </c>
      <c r="F8" s="49">
        <f t="shared" si="0"/>
        <v>0</v>
      </c>
      <c r="G8" s="6" t="s">
        <v>260</v>
      </c>
      <c r="H8" s="50" t="s">
        <v>261</v>
      </c>
    </row>
    <row r="9" spans="1:8" ht="110.4">
      <c r="A9" s="47" t="s">
        <v>112</v>
      </c>
      <c r="B9" s="6" t="s">
        <v>262</v>
      </c>
      <c r="C9" s="6" t="s">
        <v>263</v>
      </c>
      <c r="D9" s="48">
        <v>2</v>
      </c>
      <c r="E9" s="267">
        <v>0</v>
      </c>
      <c r="F9" s="49">
        <f t="shared" si="0"/>
        <v>0</v>
      </c>
      <c r="G9" s="6" t="s">
        <v>264</v>
      </c>
      <c r="H9" s="51" t="s">
        <v>265</v>
      </c>
    </row>
    <row r="10" spans="1:8" ht="69">
      <c r="A10" s="47" t="s">
        <v>112</v>
      </c>
      <c r="B10" s="6" t="s">
        <v>266</v>
      </c>
      <c r="C10" s="6" t="s">
        <v>267</v>
      </c>
      <c r="D10" s="48">
        <v>1</v>
      </c>
      <c r="E10" s="267">
        <v>0</v>
      </c>
      <c r="F10" s="49">
        <f t="shared" si="0"/>
        <v>0</v>
      </c>
      <c r="G10" s="6" t="s">
        <v>268</v>
      </c>
      <c r="H10" s="50" t="s">
        <v>269</v>
      </c>
    </row>
    <row r="11" spans="1:8" ht="55.2">
      <c r="A11" s="47" t="s">
        <v>112</v>
      </c>
      <c r="B11" s="6" t="s">
        <v>270</v>
      </c>
      <c r="C11" s="6" t="s">
        <v>271</v>
      </c>
      <c r="D11" s="48">
        <v>1</v>
      </c>
      <c r="E11" s="267">
        <v>0</v>
      </c>
      <c r="F11" s="49">
        <f t="shared" si="0"/>
        <v>0</v>
      </c>
      <c r="G11" s="6" t="s">
        <v>272</v>
      </c>
      <c r="H11" s="50" t="s">
        <v>273</v>
      </c>
    </row>
    <row r="12" spans="1:8" ht="27.6">
      <c r="A12" s="47" t="s">
        <v>112</v>
      </c>
      <c r="B12" s="6" t="s">
        <v>96</v>
      </c>
      <c r="C12" s="6" t="s">
        <v>274</v>
      </c>
      <c r="D12" s="48">
        <v>1</v>
      </c>
      <c r="E12" s="267">
        <v>0</v>
      </c>
      <c r="F12" s="49">
        <f t="shared" si="0"/>
        <v>0</v>
      </c>
      <c r="G12" s="6"/>
      <c r="H12" s="52"/>
    </row>
    <row r="13" spans="1:8" ht="28.2" thickBot="1">
      <c r="A13" s="53" t="s">
        <v>112</v>
      </c>
      <c r="B13" s="7" t="s">
        <v>275</v>
      </c>
      <c r="C13" s="7" t="s">
        <v>276</v>
      </c>
      <c r="D13" s="54">
        <v>1</v>
      </c>
      <c r="E13" s="268">
        <v>0</v>
      </c>
      <c r="F13" s="55">
        <f t="shared" si="0"/>
        <v>0</v>
      </c>
      <c r="G13" s="7"/>
      <c r="H13" s="56"/>
    </row>
    <row r="14" spans="1:8" ht="110.4">
      <c r="A14" s="43" t="s">
        <v>277</v>
      </c>
      <c r="B14" s="5" t="s">
        <v>278</v>
      </c>
      <c r="C14" s="5" t="s">
        <v>279</v>
      </c>
      <c r="D14" s="44">
        <v>1</v>
      </c>
      <c r="E14" s="269">
        <v>0</v>
      </c>
      <c r="F14" s="45">
        <f t="shared" si="0"/>
        <v>0</v>
      </c>
      <c r="G14" s="5" t="s">
        <v>280</v>
      </c>
      <c r="H14" s="46" t="s">
        <v>281</v>
      </c>
    </row>
    <row r="15" spans="1:8" ht="110.4">
      <c r="A15" s="47" t="s">
        <v>277</v>
      </c>
      <c r="B15" s="6" t="s">
        <v>262</v>
      </c>
      <c r="C15" s="6" t="s">
        <v>263</v>
      </c>
      <c r="D15" s="48">
        <v>1</v>
      </c>
      <c r="E15" s="267">
        <v>0</v>
      </c>
      <c r="F15" s="49">
        <f t="shared" si="0"/>
        <v>0</v>
      </c>
      <c r="G15" s="6" t="s">
        <v>264</v>
      </c>
      <c r="H15" s="51" t="s">
        <v>265</v>
      </c>
    </row>
    <row r="16" spans="1:8" ht="55.2">
      <c r="A16" s="47" t="s">
        <v>277</v>
      </c>
      <c r="B16" s="6" t="s">
        <v>282</v>
      </c>
      <c r="C16" s="6" t="s">
        <v>283</v>
      </c>
      <c r="D16" s="48">
        <v>1</v>
      </c>
      <c r="E16" s="267">
        <v>0</v>
      </c>
      <c r="F16" s="49">
        <f t="shared" si="0"/>
        <v>0</v>
      </c>
      <c r="G16" s="6" t="s">
        <v>284</v>
      </c>
      <c r="H16" s="57" t="s">
        <v>285</v>
      </c>
    </row>
    <row r="17" spans="1:8" ht="14.4">
      <c r="A17" s="47" t="s">
        <v>277</v>
      </c>
      <c r="B17" s="6" t="s">
        <v>286</v>
      </c>
      <c r="C17" s="6" t="s">
        <v>287</v>
      </c>
      <c r="D17" s="48">
        <v>5000</v>
      </c>
      <c r="E17" s="267">
        <v>0</v>
      </c>
      <c r="F17" s="49">
        <f t="shared" si="0"/>
        <v>0</v>
      </c>
      <c r="G17" s="6"/>
      <c r="H17" s="58"/>
    </row>
    <row r="18" spans="1:8" ht="69">
      <c r="A18" s="47" t="s">
        <v>277</v>
      </c>
      <c r="B18" s="6" t="s">
        <v>288</v>
      </c>
      <c r="C18" s="6" t="s">
        <v>289</v>
      </c>
      <c r="D18" s="48">
        <v>10</v>
      </c>
      <c r="E18" s="267">
        <v>0</v>
      </c>
      <c r="F18" s="49">
        <f t="shared" si="0"/>
        <v>0</v>
      </c>
      <c r="G18" s="6"/>
      <c r="H18" s="58"/>
    </row>
    <row r="19" spans="1:8" ht="55.2">
      <c r="A19" s="47" t="s">
        <v>277</v>
      </c>
      <c r="B19" s="6" t="s">
        <v>290</v>
      </c>
      <c r="C19" s="6" t="s">
        <v>291</v>
      </c>
      <c r="D19" s="48">
        <v>1</v>
      </c>
      <c r="E19" s="267">
        <v>0</v>
      </c>
      <c r="F19" s="49">
        <f t="shared" si="0"/>
        <v>0</v>
      </c>
      <c r="G19" s="6" t="s">
        <v>292</v>
      </c>
      <c r="H19" s="59" t="s">
        <v>293</v>
      </c>
    </row>
    <row r="20" spans="1:8" ht="55.2">
      <c r="A20" s="47" t="s">
        <v>277</v>
      </c>
      <c r="B20" s="6" t="s">
        <v>270</v>
      </c>
      <c r="C20" s="6" t="s">
        <v>271</v>
      </c>
      <c r="D20" s="48">
        <v>1</v>
      </c>
      <c r="E20" s="267">
        <v>0</v>
      </c>
      <c r="F20" s="49">
        <f t="shared" si="0"/>
        <v>0</v>
      </c>
      <c r="G20" s="6" t="s">
        <v>272</v>
      </c>
      <c r="H20" s="50" t="s">
        <v>273</v>
      </c>
    </row>
    <row r="21" spans="1:8" ht="27.6">
      <c r="A21" s="47" t="s">
        <v>277</v>
      </c>
      <c r="B21" s="6" t="s">
        <v>96</v>
      </c>
      <c r="C21" s="6" t="s">
        <v>274</v>
      </c>
      <c r="D21" s="48">
        <v>1</v>
      </c>
      <c r="E21" s="267">
        <v>0</v>
      </c>
      <c r="F21" s="49">
        <f t="shared" si="0"/>
        <v>0</v>
      </c>
      <c r="G21" s="6"/>
      <c r="H21" s="58"/>
    </row>
    <row r="22" spans="1:8" ht="28.2" thickBot="1">
      <c r="A22" s="53" t="s">
        <v>277</v>
      </c>
      <c r="B22" s="7" t="s">
        <v>275</v>
      </c>
      <c r="C22" s="7" t="s">
        <v>276</v>
      </c>
      <c r="D22" s="54">
        <v>1</v>
      </c>
      <c r="E22" s="268">
        <v>0</v>
      </c>
      <c r="F22" s="55">
        <f t="shared" si="0"/>
        <v>0</v>
      </c>
      <c r="G22" s="7"/>
      <c r="H22" s="56" t="s">
        <v>529</v>
      </c>
    </row>
    <row r="23" spans="1:8" ht="151.80000000000001">
      <c r="A23" s="60" t="s">
        <v>294</v>
      </c>
      <c r="B23" s="6" t="s">
        <v>98</v>
      </c>
      <c r="C23" s="6" t="s">
        <v>295</v>
      </c>
      <c r="D23" s="48">
        <v>5</v>
      </c>
      <c r="E23" s="270">
        <v>0</v>
      </c>
      <c r="F23" s="61">
        <f t="shared" si="0"/>
        <v>0</v>
      </c>
      <c r="G23" s="6" t="s">
        <v>296</v>
      </c>
      <c r="H23" s="62" t="s">
        <v>297</v>
      </c>
    </row>
    <row r="24" spans="1:8" ht="69">
      <c r="A24" s="60" t="s">
        <v>294</v>
      </c>
      <c r="B24" s="6" t="s">
        <v>298</v>
      </c>
      <c r="C24" s="6" t="s">
        <v>299</v>
      </c>
      <c r="D24" s="48">
        <v>5</v>
      </c>
      <c r="E24" s="270">
        <v>0</v>
      </c>
      <c r="F24" s="61">
        <f t="shared" si="0"/>
        <v>0</v>
      </c>
      <c r="G24" s="6" t="s">
        <v>300</v>
      </c>
      <c r="H24" s="62" t="s">
        <v>301</v>
      </c>
    </row>
    <row r="25" spans="1:8" ht="55.2">
      <c r="A25" s="60" t="s">
        <v>294</v>
      </c>
      <c r="B25" s="6" t="s">
        <v>302</v>
      </c>
      <c r="C25" s="6" t="s">
        <v>303</v>
      </c>
      <c r="D25" s="48">
        <v>5</v>
      </c>
      <c r="E25" s="270">
        <v>0</v>
      </c>
      <c r="F25" s="61">
        <f t="shared" si="0"/>
        <v>0</v>
      </c>
      <c r="G25" s="6" t="s">
        <v>304</v>
      </c>
      <c r="H25" s="63"/>
    </row>
    <row r="26" spans="1:8" ht="193.2">
      <c r="A26" s="60" t="s">
        <v>294</v>
      </c>
      <c r="B26" s="6" t="s">
        <v>97</v>
      </c>
      <c r="C26" s="6" t="s">
        <v>305</v>
      </c>
      <c r="D26" s="48">
        <v>3</v>
      </c>
      <c r="E26" s="270">
        <v>0</v>
      </c>
      <c r="F26" s="61">
        <f t="shared" si="0"/>
        <v>0</v>
      </c>
      <c r="G26" s="6" t="s">
        <v>306</v>
      </c>
      <c r="H26" s="62" t="s">
        <v>307</v>
      </c>
    </row>
    <row r="27" spans="1:8" ht="69">
      <c r="A27" s="60" t="s">
        <v>294</v>
      </c>
      <c r="B27" s="6" t="s">
        <v>308</v>
      </c>
      <c r="C27" s="6" t="s">
        <v>309</v>
      </c>
      <c r="D27" s="48">
        <v>5</v>
      </c>
      <c r="E27" s="270">
        <v>0</v>
      </c>
      <c r="F27" s="61">
        <f t="shared" si="0"/>
        <v>0</v>
      </c>
      <c r="G27" s="6" t="s">
        <v>310</v>
      </c>
      <c r="H27" s="62" t="s">
        <v>311</v>
      </c>
    </row>
    <row r="28" spans="1:8" ht="55.2">
      <c r="A28" s="60" t="s">
        <v>294</v>
      </c>
      <c r="B28" s="6" t="s">
        <v>266</v>
      </c>
      <c r="C28" s="6" t="s">
        <v>508</v>
      </c>
      <c r="D28" s="48">
        <v>4</v>
      </c>
      <c r="E28" s="267">
        <v>0</v>
      </c>
      <c r="F28" s="49">
        <f t="shared" si="0"/>
        <v>0</v>
      </c>
      <c r="G28" s="6" t="s">
        <v>313</v>
      </c>
      <c r="H28" s="50"/>
    </row>
    <row r="29" spans="1:8" ht="69">
      <c r="A29" s="60" t="s">
        <v>294</v>
      </c>
      <c r="B29" s="6" t="s">
        <v>315</v>
      </c>
      <c r="C29" s="6" t="s">
        <v>316</v>
      </c>
      <c r="D29" s="48">
        <v>1</v>
      </c>
      <c r="E29" s="267">
        <v>0</v>
      </c>
      <c r="F29" s="49">
        <f t="shared" si="0"/>
        <v>0</v>
      </c>
      <c r="G29" s="6" t="s">
        <v>317</v>
      </c>
      <c r="H29" s="50" t="s">
        <v>318</v>
      </c>
    </row>
    <row r="30" spans="1:8" ht="138">
      <c r="A30" s="60" t="s">
        <v>294</v>
      </c>
      <c r="B30" s="6" t="s">
        <v>99</v>
      </c>
      <c r="C30" s="6" t="s">
        <v>319</v>
      </c>
      <c r="D30" s="48">
        <v>1</v>
      </c>
      <c r="E30" s="267">
        <v>0</v>
      </c>
      <c r="F30" s="49">
        <f t="shared" si="0"/>
        <v>0</v>
      </c>
      <c r="G30" s="6" t="s">
        <v>320</v>
      </c>
      <c r="H30" s="52"/>
    </row>
    <row r="31" spans="1:8" ht="55.2">
      <c r="A31" s="60" t="s">
        <v>294</v>
      </c>
      <c r="B31" s="6" t="s">
        <v>321</v>
      </c>
      <c r="C31" s="6" t="s">
        <v>322</v>
      </c>
      <c r="D31" s="48">
        <v>1</v>
      </c>
      <c r="E31" s="270">
        <v>0</v>
      </c>
      <c r="F31" s="49">
        <f t="shared" si="0"/>
        <v>0</v>
      </c>
      <c r="G31" s="6" t="s">
        <v>323</v>
      </c>
      <c r="H31" s="64" t="s">
        <v>324</v>
      </c>
    </row>
    <row r="32" spans="1:8" ht="27.6">
      <c r="A32" s="60" t="s">
        <v>294</v>
      </c>
      <c r="B32" s="6" t="s">
        <v>96</v>
      </c>
      <c r="C32" s="6" t="s">
        <v>274</v>
      </c>
      <c r="D32" s="48">
        <v>1</v>
      </c>
      <c r="E32" s="270">
        <v>0</v>
      </c>
      <c r="F32" s="61">
        <f t="shared" si="0"/>
        <v>0</v>
      </c>
      <c r="G32" s="6"/>
      <c r="H32" s="65"/>
    </row>
    <row r="33" spans="1:8" ht="27.6">
      <c r="A33" s="60" t="s">
        <v>294</v>
      </c>
      <c r="B33" s="6" t="s">
        <v>275</v>
      </c>
      <c r="C33" s="6" t="s">
        <v>276</v>
      </c>
      <c r="D33" s="48">
        <v>1</v>
      </c>
      <c r="E33" s="270">
        <v>0</v>
      </c>
      <c r="F33" s="61">
        <f t="shared" si="0"/>
        <v>0</v>
      </c>
      <c r="G33" s="6" t="s">
        <v>325</v>
      </c>
      <c r="H33" s="63" t="s">
        <v>529</v>
      </c>
    </row>
    <row r="34" spans="1:8" ht="15" thickBot="1">
      <c r="A34" s="66"/>
      <c r="B34" s="67" t="s">
        <v>326</v>
      </c>
      <c r="C34" s="68"/>
      <c r="D34" s="15"/>
      <c r="E34" s="69"/>
      <c r="F34" s="70"/>
      <c r="G34" s="68"/>
      <c r="H34" s="71"/>
    </row>
    <row r="35" spans="1:8" ht="96.6">
      <c r="A35" s="43" t="s">
        <v>327</v>
      </c>
      <c r="B35" s="5" t="s">
        <v>251</v>
      </c>
      <c r="C35" s="5" t="s">
        <v>328</v>
      </c>
      <c r="D35" s="44">
        <v>1</v>
      </c>
      <c r="E35" s="269">
        <v>0</v>
      </c>
      <c r="F35" s="45">
        <f t="shared" ref="F35:F91" si="1">(D35*E35)</f>
        <v>0</v>
      </c>
      <c r="G35" s="5" t="s">
        <v>329</v>
      </c>
      <c r="H35" s="72" t="s">
        <v>330</v>
      </c>
    </row>
    <row r="36" spans="1:8" ht="69">
      <c r="A36" s="73" t="s">
        <v>327</v>
      </c>
      <c r="B36" s="6" t="s">
        <v>255</v>
      </c>
      <c r="C36" s="6" t="s">
        <v>331</v>
      </c>
      <c r="D36" s="48">
        <v>1</v>
      </c>
      <c r="E36" s="267">
        <v>0</v>
      </c>
      <c r="F36" s="49">
        <f t="shared" si="1"/>
        <v>0</v>
      </c>
      <c r="G36" s="6" t="s">
        <v>332</v>
      </c>
      <c r="H36" s="50" t="s">
        <v>333</v>
      </c>
    </row>
    <row r="37" spans="1:8" ht="110.4">
      <c r="A37" s="47" t="s">
        <v>327</v>
      </c>
      <c r="B37" s="6" t="s">
        <v>97</v>
      </c>
      <c r="C37" s="6" t="s">
        <v>334</v>
      </c>
      <c r="D37" s="48">
        <v>1</v>
      </c>
      <c r="E37" s="267">
        <v>0</v>
      </c>
      <c r="F37" s="49">
        <f t="shared" si="1"/>
        <v>0</v>
      </c>
      <c r="G37" s="6" t="s">
        <v>335</v>
      </c>
      <c r="H37" s="74" t="s">
        <v>261</v>
      </c>
    </row>
    <row r="38" spans="1:8" ht="69">
      <c r="A38" s="47" t="s">
        <v>327</v>
      </c>
      <c r="B38" s="6" t="s">
        <v>266</v>
      </c>
      <c r="C38" s="6" t="s">
        <v>267</v>
      </c>
      <c r="D38" s="48">
        <v>1</v>
      </c>
      <c r="E38" s="267">
        <v>0</v>
      </c>
      <c r="F38" s="49">
        <f t="shared" si="1"/>
        <v>0</v>
      </c>
      <c r="G38" s="6" t="s">
        <v>268</v>
      </c>
      <c r="H38" s="50" t="s">
        <v>269</v>
      </c>
    </row>
    <row r="39" spans="1:8" ht="27.6">
      <c r="A39" s="47" t="s">
        <v>327</v>
      </c>
      <c r="B39" s="6" t="s">
        <v>96</v>
      </c>
      <c r="C39" s="6" t="s">
        <v>274</v>
      </c>
      <c r="D39" s="48">
        <v>1</v>
      </c>
      <c r="E39" s="267">
        <v>0</v>
      </c>
      <c r="F39" s="49">
        <f t="shared" si="1"/>
        <v>0</v>
      </c>
      <c r="G39" s="6"/>
      <c r="H39" s="52"/>
    </row>
    <row r="40" spans="1:8" ht="28.2" thickBot="1">
      <c r="A40" s="53" t="s">
        <v>327</v>
      </c>
      <c r="B40" s="7" t="s">
        <v>275</v>
      </c>
      <c r="C40" s="7" t="s">
        <v>276</v>
      </c>
      <c r="D40" s="54">
        <v>1</v>
      </c>
      <c r="E40" s="268">
        <v>0</v>
      </c>
      <c r="F40" s="55">
        <f t="shared" si="1"/>
        <v>0</v>
      </c>
      <c r="G40" s="7"/>
      <c r="H40" s="56" t="s">
        <v>529</v>
      </c>
    </row>
    <row r="41" spans="1:8" ht="96.6">
      <c r="A41" s="43" t="s">
        <v>336</v>
      </c>
      <c r="B41" s="5" t="s">
        <v>251</v>
      </c>
      <c r="C41" s="5" t="s">
        <v>328</v>
      </c>
      <c r="D41" s="44">
        <v>1</v>
      </c>
      <c r="E41" s="269">
        <v>0</v>
      </c>
      <c r="F41" s="45">
        <f t="shared" si="1"/>
        <v>0</v>
      </c>
      <c r="G41" s="5" t="s">
        <v>329</v>
      </c>
      <c r="H41" s="72" t="s">
        <v>330</v>
      </c>
    </row>
    <row r="42" spans="1:8" ht="69">
      <c r="A42" s="73" t="s">
        <v>336</v>
      </c>
      <c r="B42" s="6" t="s">
        <v>255</v>
      </c>
      <c r="C42" s="6" t="s">
        <v>331</v>
      </c>
      <c r="D42" s="48">
        <v>1</v>
      </c>
      <c r="E42" s="267">
        <v>0</v>
      </c>
      <c r="F42" s="49">
        <f t="shared" si="1"/>
        <v>0</v>
      </c>
      <c r="G42" s="6" t="s">
        <v>332</v>
      </c>
      <c r="H42" s="50" t="s">
        <v>333</v>
      </c>
    </row>
    <row r="43" spans="1:8" ht="110.4">
      <c r="A43" s="47" t="s">
        <v>336</v>
      </c>
      <c r="B43" s="6" t="s">
        <v>97</v>
      </c>
      <c r="C43" s="6" t="s">
        <v>337</v>
      </c>
      <c r="D43" s="48">
        <v>1</v>
      </c>
      <c r="E43" s="267">
        <v>0</v>
      </c>
      <c r="F43" s="49">
        <f t="shared" si="1"/>
        <v>0</v>
      </c>
      <c r="G43" s="6" t="s">
        <v>338</v>
      </c>
      <c r="H43" s="74" t="s">
        <v>339</v>
      </c>
    </row>
    <row r="44" spans="1:8" ht="110.4">
      <c r="A44" s="47" t="s">
        <v>336</v>
      </c>
      <c r="B44" s="6" t="s">
        <v>262</v>
      </c>
      <c r="C44" s="6" t="s">
        <v>263</v>
      </c>
      <c r="D44" s="48">
        <v>1</v>
      </c>
      <c r="E44" s="267">
        <v>0</v>
      </c>
      <c r="F44" s="49">
        <f t="shared" si="1"/>
        <v>0</v>
      </c>
      <c r="G44" s="6" t="s">
        <v>264</v>
      </c>
      <c r="H44" s="51" t="s">
        <v>265</v>
      </c>
    </row>
    <row r="45" spans="1:8" ht="69">
      <c r="A45" s="47" t="s">
        <v>336</v>
      </c>
      <c r="B45" s="6" t="s">
        <v>266</v>
      </c>
      <c r="C45" s="6" t="s">
        <v>267</v>
      </c>
      <c r="D45" s="48">
        <v>1</v>
      </c>
      <c r="E45" s="267">
        <v>0</v>
      </c>
      <c r="F45" s="49">
        <f t="shared" si="1"/>
        <v>0</v>
      </c>
      <c r="G45" s="6" t="s">
        <v>268</v>
      </c>
      <c r="H45" s="50" t="s">
        <v>269</v>
      </c>
    </row>
    <row r="46" spans="1:8" ht="55.2">
      <c r="A46" s="47" t="s">
        <v>336</v>
      </c>
      <c r="B46" s="6" t="s">
        <v>270</v>
      </c>
      <c r="C46" s="6" t="s">
        <v>340</v>
      </c>
      <c r="D46" s="48">
        <v>1</v>
      </c>
      <c r="E46" s="267">
        <v>0</v>
      </c>
      <c r="F46" s="49">
        <f t="shared" si="1"/>
        <v>0</v>
      </c>
      <c r="G46" s="6" t="s">
        <v>272</v>
      </c>
      <c r="H46" s="50" t="s">
        <v>273</v>
      </c>
    </row>
    <row r="47" spans="1:8" ht="27.6">
      <c r="A47" s="47" t="s">
        <v>336</v>
      </c>
      <c r="B47" s="6" t="s">
        <v>96</v>
      </c>
      <c r="C47" s="6" t="s">
        <v>274</v>
      </c>
      <c r="D47" s="48">
        <v>1</v>
      </c>
      <c r="E47" s="267">
        <v>0</v>
      </c>
      <c r="F47" s="49">
        <f t="shared" si="1"/>
        <v>0</v>
      </c>
      <c r="G47" s="6"/>
      <c r="H47" s="52"/>
    </row>
    <row r="48" spans="1:8" ht="28.2" thickBot="1">
      <c r="A48" s="53" t="s">
        <v>336</v>
      </c>
      <c r="B48" s="7" t="s">
        <v>275</v>
      </c>
      <c r="C48" s="7" t="s">
        <v>276</v>
      </c>
      <c r="D48" s="54">
        <v>1</v>
      </c>
      <c r="E48" s="268">
        <v>0</v>
      </c>
      <c r="F48" s="55">
        <f t="shared" si="1"/>
        <v>0</v>
      </c>
      <c r="G48" s="7"/>
      <c r="H48" s="56" t="s">
        <v>529</v>
      </c>
    </row>
    <row r="49" spans="1:8" ht="110.4">
      <c r="A49" s="43" t="s">
        <v>113</v>
      </c>
      <c r="B49" s="5" t="s">
        <v>98</v>
      </c>
      <c r="C49" s="5" t="s">
        <v>341</v>
      </c>
      <c r="D49" s="44">
        <v>1</v>
      </c>
      <c r="E49" s="269">
        <v>0</v>
      </c>
      <c r="F49" s="45">
        <f t="shared" si="1"/>
        <v>0</v>
      </c>
      <c r="G49" s="6" t="s">
        <v>342</v>
      </c>
      <c r="H49" s="8" t="s">
        <v>343</v>
      </c>
    </row>
    <row r="50" spans="1:8" ht="110.4">
      <c r="A50" s="47" t="s">
        <v>113</v>
      </c>
      <c r="B50" s="6" t="s">
        <v>302</v>
      </c>
      <c r="C50" s="6" t="s">
        <v>344</v>
      </c>
      <c r="D50" s="48">
        <v>1</v>
      </c>
      <c r="E50" s="267">
        <v>0</v>
      </c>
      <c r="F50" s="49">
        <f t="shared" si="1"/>
        <v>0</v>
      </c>
      <c r="G50" s="6" t="s">
        <v>345</v>
      </c>
      <c r="H50" s="75"/>
    </row>
    <row r="51" spans="1:8" ht="110.4">
      <c r="A51" s="47" t="s">
        <v>113</v>
      </c>
      <c r="B51" s="6" t="s">
        <v>97</v>
      </c>
      <c r="C51" s="6" t="s">
        <v>259</v>
      </c>
      <c r="D51" s="48">
        <v>1</v>
      </c>
      <c r="E51" s="267">
        <v>0</v>
      </c>
      <c r="F51" s="49">
        <f t="shared" si="1"/>
        <v>0</v>
      </c>
      <c r="G51" s="6" t="s">
        <v>260</v>
      </c>
      <c r="H51" s="74" t="s">
        <v>261</v>
      </c>
    </row>
    <row r="52" spans="1:8" ht="69">
      <c r="A52" s="47" t="s">
        <v>113</v>
      </c>
      <c r="B52" s="6" t="s">
        <v>308</v>
      </c>
      <c r="C52" s="6" t="s">
        <v>309</v>
      </c>
      <c r="D52" s="48">
        <v>1</v>
      </c>
      <c r="E52" s="267">
        <v>0</v>
      </c>
      <c r="F52" s="49">
        <f t="shared" si="1"/>
        <v>0</v>
      </c>
      <c r="G52" s="6" t="s">
        <v>310</v>
      </c>
      <c r="H52" s="62" t="s">
        <v>311</v>
      </c>
    </row>
    <row r="53" spans="1:8" ht="27.6">
      <c r="A53" s="47" t="s">
        <v>113</v>
      </c>
      <c r="B53" s="6" t="s">
        <v>96</v>
      </c>
      <c r="C53" s="6" t="s">
        <v>274</v>
      </c>
      <c r="D53" s="48">
        <v>1</v>
      </c>
      <c r="E53" s="267">
        <v>0</v>
      </c>
      <c r="F53" s="49">
        <f t="shared" si="1"/>
        <v>0</v>
      </c>
      <c r="G53" s="6"/>
      <c r="H53" s="52"/>
    </row>
    <row r="54" spans="1:8" ht="28.2" thickBot="1">
      <c r="A54" s="53" t="s">
        <v>113</v>
      </c>
      <c r="B54" s="7" t="s">
        <v>275</v>
      </c>
      <c r="C54" s="7" t="s">
        <v>276</v>
      </c>
      <c r="D54" s="54">
        <v>1</v>
      </c>
      <c r="E54" s="268">
        <v>0</v>
      </c>
      <c r="F54" s="55">
        <f t="shared" si="1"/>
        <v>0</v>
      </c>
      <c r="G54" s="7"/>
      <c r="H54" s="56" t="s">
        <v>529</v>
      </c>
    </row>
    <row r="55" spans="1:8" ht="110.4">
      <c r="A55" s="43" t="s">
        <v>114</v>
      </c>
      <c r="B55" s="5" t="s">
        <v>278</v>
      </c>
      <c r="C55" s="5" t="s">
        <v>346</v>
      </c>
      <c r="D55" s="44">
        <v>1</v>
      </c>
      <c r="E55" s="269">
        <v>0</v>
      </c>
      <c r="F55" s="45">
        <f t="shared" si="1"/>
        <v>0</v>
      </c>
      <c r="G55" s="5" t="s">
        <v>347</v>
      </c>
      <c r="H55" s="72" t="s">
        <v>348</v>
      </c>
    </row>
    <row r="56" spans="1:8" ht="55.2">
      <c r="A56" s="47" t="s">
        <v>114</v>
      </c>
      <c r="B56" s="6" t="s">
        <v>290</v>
      </c>
      <c r="C56" s="6" t="s">
        <v>291</v>
      </c>
      <c r="D56" s="48">
        <v>1</v>
      </c>
      <c r="E56" s="271">
        <v>0</v>
      </c>
      <c r="F56" s="61">
        <f t="shared" si="1"/>
        <v>0</v>
      </c>
      <c r="G56" s="6" t="s">
        <v>292</v>
      </c>
      <c r="H56" s="76" t="s">
        <v>293</v>
      </c>
    </row>
    <row r="57" spans="1:8" ht="27.6">
      <c r="A57" s="47" t="s">
        <v>114</v>
      </c>
      <c r="B57" s="6" t="s">
        <v>96</v>
      </c>
      <c r="C57" s="6" t="s">
        <v>274</v>
      </c>
      <c r="D57" s="48">
        <v>1</v>
      </c>
      <c r="E57" s="267">
        <v>0</v>
      </c>
      <c r="F57" s="49">
        <f t="shared" si="1"/>
        <v>0</v>
      </c>
      <c r="G57" s="6"/>
      <c r="H57" s="77"/>
    </row>
    <row r="58" spans="1:8" ht="28.2" thickBot="1">
      <c r="A58" s="47" t="s">
        <v>114</v>
      </c>
      <c r="B58" s="7" t="s">
        <v>275</v>
      </c>
      <c r="C58" s="7" t="s">
        <v>276</v>
      </c>
      <c r="D58" s="54">
        <v>1</v>
      </c>
      <c r="E58" s="268">
        <v>0</v>
      </c>
      <c r="F58" s="55">
        <f t="shared" si="1"/>
        <v>0</v>
      </c>
      <c r="G58" s="7"/>
      <c r="H58" s="77" t="s">
        <v>529</v>
      </c>
    </row>
    <row r="59" spans="1:8" ht="151.80000000000001">
      <c r="A59" s="43" t="s">
        <v>349</v>
      </c>
      <c r="B59" s="5" t="s">
        <v>98</v>
      </c>
      <c r="C59" s="5" t="s">
        <v>350</v>
      </c>
      <c r="D59" s="44">
        <v>1</v>
      </c>
      <c r="E59" s="269">
        <v>0</v>
      </c>
      <c r="F59" s="45">
        <f t="shared" si="1"/>
        <v>0</v>
      </c>
      <c r="G59" s="5" t="s">
        <v>351</v>
      </c>
      <c r="H59" s="72" t="s">
        <v>352</v>
      </c>
    </row>
    <row r="60" spans="1:8" ht="110.4">
      <c r="A60" s="47" t="s">
        <v>349</v>
      </c>
      <c r="B60" s="6" t="s">
        <v>353</v>
      </c>
      <c r="C60" s="6" t="s">
        <v>346</v>
      </c>
      <c r="D60" s="48">
        <v>1</v>
      </c>
      <c r="E60" s="267">
        <v>0</v>
      </c>
      <c r="F60" s="49">
        <f t="shared" si="1"/>
        <v>0</v>
      </c>
      <c r="G60" s="6" t="s">
        <v>347</v>
      </c>
      <c r="H60" s="74" t="s">
        <v>348</v>
      </c>
    </row>
    <row r="61" spans="1:8" ht="82.8">
      <c r="A61" s="47" t="s">
        <v>349</v>
      </c>
      <c r="B61" s="6" t="s">
        <v>302</v>
      </c>
      <c r="C61" s="6" t="s">
        <v>354</v>
      </c>
      <c r="D61" s="48">
        <v>1</v>
      </c>
      <c r="E61" s="267">
        <v>0</v>
      </c>
      <c r="F61" s="49">
        <f t="shared" si="1"/>
        <v>0</v>
      </c>
      <c r="G61" s="6" t="s">
        <v>355</v>
      </c>
      <c r="H61" s="75"/>
    </row>
    <row r="62" spans="1:8" ht="41.4">
      <c r="A62" s="47" t="s">
        <v>349</v>
      </c>
      <c r="B62" s="6" t="s">
        <v>356</v>
      </c>
      <c r="C62" s="6" t="s">
        <v>357</v>
      </c>
      <c r="D62" s="48">
        <v>1</v>
      </c>
      <c r="E62" s="267">
        <v>0</v>
      </c>
      <c r="F62" s="49">
        <f t="shared" si="1"/>
        <v>0</v>
      </c>
      <c r="G62" s="6" t="s">
        <v>358</v>
      </c>
      <c r="H62" s="75"/>
    </row>
    <row r="63" spans="1:8" ht="110.4">
      <c r="A63" s="47" t="s">
        <v>349</v>
      </c>
      <c r="B63" s="6" t="s">
        <v>97</v>
      </c>
      <c r="C63" s="6" t="s">
        <v>359</v>
      </c>
      <c r="D63" s="48">
        <v>1</v>
      </c>
      <c r="E63" s="267">
        <v>0</v>
      </c>
      <c r="F63" s="49">
        <f t="shared" si="1"/>
        <v>0</v>
      </c>
      <c r="G63" s="6" t="s">
        <v>260</v>
      </c>
      <c r="H63" s="74" t="s">
        <v>261</v>
      </c>
    </row>
    <row r="64" spans="1:8" ht="110.4">
      <c r="A64" s="47" t="s">
        <v>349</v>
      </c>
      <c r="B64" s="6" t="s">
        <v>262</v>
      </c>
      <c r="C64" s="6" t="s">
        <v>263</v>
      </c>
      <c r="D64" s="48">
        <v>1</v>
      </c>
      <c r="E64" s="267">
        <v>0</v>
      </c>
      <c r="F64" s="49">
        <f t="shared" si="1"/>
        <v>0</v>
      </c>
      <c r="G64" s="6" t="s">
        <v>264</v>
      </c>
      <c r="H64" s="51" t="s">
        <v>265</v>
      </c>
    </row>
    <row r="65" spans="1:8" ht="55.2">
      <c r="A65" s="47" t="s">
        <v>349</v>
      </c>
      <c r="B65" s="6" t="s">
        <v>290</v>
      </c>
      <c r="C65" s="6" t="s">
        <v>291</v>
      </c>
      <c r="D65" s="48">
        <v>1</v>
      </c>
      <c r="E65" s="271">
        <v>0</v>
      </c>
      <c r="F65" s="61">
        <f t="shared" si="1"/>
        <v>0</v>
      </c>
      <c r="G65" s="6" t="s">
        <v>292</v>
      </c>
      <c r="H65" s="64" t="s">
        <v>293</v>
      </c>
    </row>
    <row r="66" spans="1:8" ht="27.6">
      <c r="A66" s="47" t="s">
        <v>349</v>
      </c>
      <c r="B66" s="6" t="s">
        <v>96</v>
      </c>
      <c r="C66" s="6" t="s">
        <v>274</v>
      </c>
      <c r="D66" s="48">
        <v>1</v>
      </c>
      <c r="E66" s="270">
        <v>0</v>
      </c>
      <c r="F66" s="61">
        <f t="shared" si="1"/>
        <v>0</v>
      </c>
      <c r="G66" s="6"/>
      <c r="H66" s="65"/>
    </row>
    <row r="67" spans="1:8" ht="28.2" thickBot="1">
      <c r="A67" s="53" t="s">
        <v>349</v>
      </c>
      <c r="B67" s="7" t="s">
        <v>275</v>
      </c>
      <c r="C67" s="7" t="s">
        <v>276</v>
      </c>
      <c r="D67" s="54">
        <v>1</v>
      </c>
      <c r="E67" s="268">
        <v>0</v>
      </c>
      <c r="F67" s="55">
        <f t="shared" si="1"/>
        <v>0</v>
      </c>
      <c r="G67" s="7"/>
      <c r="H67" s="56" t="s">
        <v>529</v>
      </c>
    </row>
    <row r="68" spans="1:8" ht="110.4">
      <c r="A68" s="43" t="s">
        <v>115</v>
      </c>
      <c r="B68" s="5" t="s">
        <v>278</v>
      </c>
      <c r="C68" s="5" t="s">
        <v>346</v>
      </c>
      <c r="D68" s="44">
        <v>1</v>
      </c>
      <c r="E68" s="269">
        <v>0</v>
      </c>
      <c r="F68" s="45">
        <f t="shared" si="1"/>
        <v>0</v>
      </c>
      <c r="G68" s="5" t="s">
        <v>347</v>
      </c>
      <c r="H68" s="72" t="s">
        <v>348</v>
      </c>
    </row>
    <row r="69" spans="1:8" ht="69">
      <c r="A69" s="47" t="s">
        <v>115</v>
      </c>
      <c r="B69" s="6" t="s">
        <v>255</v>
      </c>
      <c r="C69" s="6" t="s">
        <v>517</v>
      </c>
      <c r="D69" s="48">
        <v>1</v>
      </c>
      <c r="E69" s="267">
        <v>0</v>
      </c>
      <c r="F69" s="49">
        <f t="shared" si="1"/>
        <v>0</v>
      </c>
      <c r="G69" s="6"/>
      <c r="H69" s="50"/>
    </row>
    <row r="70" spans="1:8" ht="110.4">
      <c r="A70" s="47" t="s">
        <v>115</v>
      </c>
      <c r="B70" s="6" t="s">
        <v>262</v>
      </c>
      <c r="C70" s="6" t="s">
        <v>263</v>
      </c>
      <c r="D70" s="48">
        <v>1</v>
      </c>
      <c r="E70" s="267">
        <v>0</v>
      </c>
      <c r="F70" s="49">
        <f t="shared" si="1"/>
        <v>0</v>
      </c>
      <c r="G70" s="6" t="s">
        <v>264</v>
      </c>
      <c r="H70" s="51" t="s">
        <v>265</v>
      </c>
    </row>
    <row r="71" spans="1:8" ht="55.2">
      <c r="A71" s="47" t="s">
        <v>115</v>
      </c>
      <c r="B71" s="6" t="s">
        <v>290</v>
      </c>
      <c r="C71" s="6" t="s">
        <v>291</v>
      </c>
      <c r="D71" s="48">
        <v>1</v>
      </c>
      <c r="E71" s="271">
        <v>0</v>
      </c>
      <c r="F71" s="61">
        <f t="shared" si="1"/>
        <v>0</v>
      </c>
      <c r="G71" s="6" t="s">
        <v>292</v>
      </c>
      <c r="H71" s="50" t="s">
        <v>293</v>
      </c>
    </row>
    <row r="72" spans="1:8" ht="27.6">
      <c r="A72" s="47" t="s">
        <v>115</v>
      </c>
      <c r="B72" s="6" t="s">
        <v>96</v>
      </c>
      <c r="C72" s="6" t="s">
        <v>274</v>
      </c>
      <c r="D72" s="48">
        <v>1</v>
      </c>
      <c r="E72" s="267">
        <v>0</v>
      </c>
      <c r="F72" s="49">
        <f t="shared" si="1"/>
        <v>0</v>
      </c>
      <c r="G72" s="6"/>
      <c r="H72" s="52"/>
    </row>
    <row r="73" spans="1:8" ht="28.2" thickBot="1">
      <c r="A73" s="53" t="s">
        <v>115</v>
      </c>
      <c r="B73" s="7" t="s">
        <v>275</v>
      </c>
      <c r="C73" s="7" t="s">
        <v>276</v>
      </c>
      <c r="D73" s="54">
        <v>1</v>
      </c>
      <c r="E73" s="268">
        <v>0</v>
      </c>
      <c r="F73" s="55">
        <f t="shared" si="1"/>
        <v>0</v>
      </c>
      <c r="G73" s="7"/>
      <c r="H73" s="56" t="s">
        <v>529</v>
      </c>
    </row>
    <row r="74" spans="1:8" ht="96.6">
      <c r="A74" s="43" t="s">
        <v>360</v>
      </c>
      <c r="B74" s="5" t="s">
        <v>251</v>
      </c>
      <c r="C74" s="5" t="s">
        <v>361</v>
      </c>
      <c r="D74" s="44">
        <v>1</v>
      </c>
      <c r="E74" s="269">
        <v>0</v>
      </c>
      <c r="F74" s="78">
        <f t="shared" si="1"/>
        <v>0</v>
      </c>
      <c r="G74" s="5" t="s">
        <v>362</v>
      </c>
      <c r="H74" s="72" t="s">
        <v>363</v>
      </c>
    </row>
    <row r="75" spans="1:8" ht="55.2">
      <c r="A75" s="47" t="s">
        <v>360</v>
      </c>
      <c r="B75" s="6" t="s">
        <v>364</v>
      </c>
      <c r="C75" s="6" t="s">
        <v>365</v>
      </c>
      <c r="D75" s="48">
        <v>5</v>
      </c>
      <c r="E75" s="272">
        <v>0</v>
      </c>
      <c r="F75" s="79">
        <f t="shared" si="1"/>
        <v>0</v>
      </c>
      <c r="G75" s="6"/>
      <c r="H75" s="75"/>
    </row>
    <row r="76" spans="1:8" ht="110.4">
      <c r="A76" s="47" t="s">
        <v>360</v>
      </c>
      <c r="B76" s="6" t="s">
        <v>97</v>
      </c>
      <c r="C76" s="6" t="s">
        <v>366</v>
      </c>
      <c r="D76" s="48">
        <v>1</v>
      </c>
      <c r="E76" s="272">
        <v>0</v>
      </c>
      <c r="F76" s="79">
        <f t="shared" si="1"/>
        <v>0</v>
      </c>
      <c r="G76" s="6" t="s">
        <v>335</v>
      </c>
      <c r="H76" s="74" t="s">
        <v>261</v>
      </c>
    </row>
    <row r="77" spans="1:8" ht="27.6">
      <c r="A77" s="47" t="s">
        <v>360</v>
      </c>
      <c r="B77" s="6" t="s">
        <v>96</v>
      </c>
      <c r="C77" s="6" t="s">
        <v>274</v>
      </c>
      <c r="D77" s="48">
        <v>1</v>
      </c>
      <c r="E77" s="267">
        <v>0</v>
      </c>
      <c r="F77" s="49">
        <f t="shared" si="1"/>
        <v>0</v>
      </c>
      <c r="G77" s="6"/>
      <c r="H77" s="52"/>
    </row>
    <row r="78" spans="1:8" ht="28.2" thickBot="1">
      <c r="A78" s="53" t="s">
        <v>360</v>
      </c>
      <c r="B78" s="7" t="s">
        <v>275</v>
      </c>
      <c r="C78" s="7" t="s">
        <v>276</v>
      </c>
      <c r="D78" s="54">
        <v>1</v>
      </c>
      <c r="E78" s="268">
        <v>0</v>
      </c>
      <c r="F78" s="55">
        <f t="shared" si="1"/>
        <v>0</v>
      </c>
      <c r="G78" s="7"/>
      <c r="H78" s="56" t="s">
        <v>529</v>
      </c>
    </row>
    <row r="79" spans="1:8" ht="110.4">
      <c r="A79" s="80" t="s">
        <v>116</v>
      </c>
      <c r="B79" s="9" t="s">
        <v>278</v>
      </c>
      <c r="C79" s="5" t="s">
        <v>346</v>
      </c>
      <c r="D79" s="44">
        <v>1</v>
      </c>
      <c r="E79" s="269">
        <v>0</v>
      </c>
      <c r="F79" s="45">
        <f t="shared" ref="F79" si="2">(D79*E79)</f>
        <v>0</v>
      </c>
      <c r="G79" s="5" t="s">
        <v>347</v>
      </c>
      <c r="H79" s="72" t="s">
        <v>348</v>
      </c>
    </row>
    <row r="80" spans="1:8" ht="55.2">
      <c r="A80" s="81" t="s">
        <v>116</v>
      </c>
      <c r="B80" s="10" t="s">
        <v>290</v>
      </c>
      <c r="C80" s="10" t="s">
        <v>291</v>
      </c>
      <c r="D80" s="82">
        <v>1</v>
      </c>
      <c r="E80" s="273">
        <v>0</v>
      </c>
      <c r="F80" s="83">
        <f t="shared" si="1"/>
        <v>0</v>
      </c>
      <c r="G80" s="10" t="s">
        <v>292</v>
      </c>
      <c r="H80" s="59" t="s">
        <v>293</v>
      </c>
    </row>
    <row r="81" spans="1:8" ht="27.6">
      <c r="A81" s="81" t="s">
        <v>116</v>
      </c>
      <c r="B81" s="10" t="s">
        <v>96</v>
      </c>
      <c r="C81" s="10" t="s">
        <v>274</v>
      </c>
      <c r="D81" s="82">
        <v>1</v>
      </c>
      <c r="E81" s="273">
        <v>0</v>
      </c>
      <c r="F81" s="79">
        <f t="shared" si="1"/>
        <v>0</v>
      </c>
      <c r="G81" s="10"/>
      <c r="H81" s="58"/>
    </row>
    <row r="82" spans="1:8" ht="28.2" thickBot="1">
      <c r="A82" s="84" t="s">
        <v>116</v>
      </c>
      <c r="B82" s="11" t="s">
        <v>275</v>
      </c>
      <c r="C82" s="11" t="s">
        <v>276</v>
      </c>
      <c r="D82" s="85">
        <v>1</v>
      </c>
      <c r="E82" s="274">
        <v>0</v>
      </c>
      <c r="F82" s="86">
        <f t="shared" si="1"/>
        <v>0</v>
      </c>
      <c r="G82" s="11"/>
      <c r="H82" s="87" t="s">
        <v>529</v>
      </c>
    </row>
    <row r="83" spans="1:8" ht="110.4">
      <c r="A83" s="47" t="s">
        <v>367</v>
      </c>
      <c r="B83" s="6" t="s">
        <v>278</v>
      </c>
      <c r="C83" s="6" t="s">
        <v>346</v>
      </c>
      <c r="D83" s="48">
        <v>1</v>
      </c>
      <c r="E83" s="267">
        <v>0</v>
      </c>
      <c r="F83" s="49">
        <f t="shared" si="1"/>
        <v>0</v>
      </c>
      <c r="G83" s="6" t="s">
        <v>347</v>
      </c>
      <c r="H83" s="50" t="s">
        <v>348</v>
      </c>
    </row>
    <row r="84" spans="1:8" ht="110.4">
      <c r="A84" s="47" t="s">
        <v>367</v>
      </c>
      <c r="B84" s="6" t="s">
        <v>262</v>
      </c>
      <c r="C84" s="6" t="s">
        <v>263</v>
      </c>
      <c r="D84" s="48">
        <v>1</v>
      </c>
      <c r="E84" s="267">
        <v>0</v>
      </c>
      <c r="F84" s="49">
        <f t="shared" si="1"/>
        <v>0</v>
      </c>
      <c r="G84" s="6" t="s">
        <v>264</v>
      </c>
      <c r="H84" s="51" t="s">
        <v>265</v>
      </c>
    </row>
    <row r="85" spans="1:8" ht="55.2">
      <c r="A85" s="47" t="s">
        <v>367</v>
      </c>
      <c r="B85" s="6" t="s">
        <v>290</v>
      </c>
      <c r="C85" s="6" t="s">
        <v>368</v>
      </c>
      <c r="D85" s="48">
        <v>1</v>
      </c>
      <c r="E85" s="267">
        <v>0</v>
      </c>
      <c r="F85" s="49">
        <f t="shared" si="1"/>
        <v>0</v>
      </c>
      <c r="G85" s="6" t="s">
        <v>292</v>
      </c>
      <c r="H85" s="62" t="s">
        <v>293</v>
      </c>
    </row>
    <row r="86" spans="1:8" ht="27.6">
      <c r="A86" s="47" t="s">
        <v>367</v>
      </c>
      <c r="B86" s="6" t="s">
        <v>96</v>
      </c>
      <c r="C86" s="6" t="s">
        <v>274</v>
      </c>
      <c r="D86" s="48">
        <v>1</v>
      </c>
      <c r="E86" s="267">
        <v>0</v>
      </c>
      <c r="F86" s="61">
        <f t="shared" si="1"/>
        <v>0</v>
      </c>
      <c r="G86" s="6"/>
      <c r="H86" s="65"/>
    </row>
    <row r="87" spans="1:8" ht="28.2" thickBot="1">
      <c r="A87" s="53" t="s">
        <v>367</v>
      </c>
      <c r="B87" s="7" t="s">
        <v>275</v>
      </c>
      <c r="C87" s="7" t="s">
        <v>276</v>
      </c>
      <c r="D87" s="54">
        <v>1</v>
      </c>
      <c r="E87" s="268">
        <v>0</v>
      </c>
      <c r="F87" s="55">
        <f t="shared" si="1"/>
        <v>0</v>
      </c>
      <c r="G87" s="7"/>
      <c r="H87" s="56" t="s">
        <v>529</v>
      </c>
    </row>
    <row r="88" spans="1:8" ht="110.4">
      <c r="A88" s="47" t="s">
        <v>117</v>
      </c>
      <c r="B88" s="6" t="s">
        <v>262</v>
      </c>
      <c r="C88" s="6" t="s">
        <v>263</v>
      </c>
      <c r="D88" s="48">
        <v>4</v>
      </c>
      <c r="E88" s="267">
        <v>0</v>
      </c>
      <c r="F88" s="49">
        <f t="shared" si="1"/>
        <v>0</v>
      </c>
      <c r="G88" s="6" t="s">
        <v>264</v>
      </c>
      <c r="H88" s="51" t="s">
        <v>265</v>
      </c>
    </row>
    <row r="89" spans="1:8" ht="82.8">
      <c r="A89" s="73" t="s">
        <v>117</v>
      </c>
      <c r="B89" s="6" t="s">
        <v>97</v>
      </c>
      <c r="C89" s="6" t="s">
        <v>369</v>
      </c>
      <c r="D89" s="48">
        <v>1</v>
      </c>
      <c r="E89" s="267">
        <v>0</v>
      </c>
      <c r="F89" s="49">
        <f t="shared" si="1"/>
        <v>0</v>
      </c>
      <c r="G89" s="6" t="s">
        <v>370</v>
      </c>
      <c r="H89" s="88" t="s">
        <v>371</v>
      </c>
    </row>
    <row r="90" spans="1:8" ht="69">
      <c r="A90" s="73" t="s">
        <v>117</v>
      </c>
      <c r="B90" s="12" t="s">
        <v>266</v>
      </c>
      <c r="C90" s="12" t="s">
        <v>312</v>
      </c>
      <c r="D90" s="89">
        <v>2</v>
      </c>
      <c r="E90" s="275">
        <v>0</v>
      </c>
      <c r="F90" s="90">
        <f t="shared" si="1"/>
        <v>0</v>
      </c>
      <c r="G90" s="12" t="s">
        <v>313</v>
      </c>
      <c r="H90" s="88" t="s">
        <v>314</v>
      </c>
    </row>
    <row r="91" spans="1:8" ht="14.4">
      <c r="A91" s="73" t="s">
        <v>117</v>
      </c>
      <c r="B91" s="6" t="s">
        <v>99</v>
      </c>
      <c r="C91" s="6"/>
      <c r="D91" s="48">
        <v>1</v>
      </c>
      <c r="E91" s="267">
        <v>0</v>
      </c>
      <c r="F91" s="49">
        <f t="shared" si="1"/>
        <v>0</v>
      </c>
      <c r="G91" s="6"/>
      <c r="H91" s="124"/>
    </row>
    <row r="92" spans="1:8" ht="28.2" thickBot="1">
      <c r="A92" s="93" t="s">
        <v>117</v>
      </c>
      <c r="B92" s="13" t="s">
        <v>96</v>
      </c>
      <c r="C92" s="13"/>
      <c r="D92" s="91">
        <v>1</v>
      </c>
      <c r="E92" s="276">
        <v>0</v>
      </c>
      <c r="F92" s="92">
        <f t="shared" ref="F92:F111" si="3">(D92*E92)</f>
        <v>0</v>
      </c>
      <c r="G92" s="13" t="s">
        <v>274</v>
      </c>
      <c r="H92" s="94"/>
    </row>
    <row r="93" spans="1:8" ht="110.4">
      <c r="A93" s="43" t="s">
        <v>118</v>
      </c>
      <c r="B93" s="5" t="s">
        <v>278</v>
      </c>
      <c r="C93" s="5" t="s">
        <v>346</v>
      </c>
      <c r="D93" s="44">
        <v>1</v>
      </c>
      <c r="E93" s="269">
        <v>0</v>
      </c>
      <c r="F93" s="45">
        <f t="shared" si="3"/>
        <v>0</v>
      </c>
      <c r="G93" s="5" t="s">
        <v>347</v>
      </c>
      <c r="H93" s="46" t="s">
        <v>348</v>
      </c>
    </row>
    <row r="94" spans="1:8" ht="110.4">
      <c r="A94" s="47" t="s">
        <v>118</v>
      </c>
      <c r="B94" s="6" t="s">
        <v>262</v>
      </c>
      <c r="C94" s="6" t="s">
        <v>263</v>
      </c>
      <c r="D94" s="48">
        <v>1</v>
      </c>
      <c r="E94" s="267">
        <v>0</v>
      </c>
      <c r="F94" s="49">
        <f t="shared" si="3"/>
        <v>0</v>
      </c>
      <c r="G94" s="6" t="s">
        <v>264</v>
      </c>
      <c r="H94" s="51" t="s">
        <v>265</v>
      </c>
    </row>
    <row r="95" spans="1:8" ht="55.2">
      <c r="A95" s="47" t="s">
        <v>118</v>
      </c>
      <c r="B95" s="6" t="s">
        <v>290</v>
      </c>
      <c r="C95" s="6" t="s">
        <v>291</v>
      </c>
      <c r="D95" s="48">
        <v>1</v>
      </c>
      <c r="E95" s="271">
        <v>0</v>
      </c>
      <c r="F95" s="61">
        <f t="shared" si="3"/>
        <v>0</v>
      </c>
      <c r="G95" s="6" t="s">
        <v>292</v>
      </c>
      <c r="H95" s="64" t="s">
        <v>293</v>
      </c>
    </row>
    <row r="96" spans="1:8" ht="27.6">
      <c r="A96" s="47" t="s">
        <v>118</v>
      </c>
      <c r="B96" s="6" t="s">
        <v>96</v>
      </c>
      <c r="C96" s="6" t="s">
        <v>274</v>
      </c>
      <c r="D96" s="48">
        <v>1</v>
      </c>
      <c r="E96" s="270">
        <v>0</v>
      </c>
      <c r="F96" s="61">
        <f t="shared" si="3"/>
        <v>0</v>
      </c>
      <c r="G96" s="6"/>
      <c r="H96" s="65"/>
    </row>
    <row r="97" spans="1:8" ht="28.2" thickBot="1">
      <c r="A97" s="53" t="s">
        <v>118</v>
      </c>
      <c r="B97" s="7" t="s">
        <v>275</v>
      </c>
      <c r="C97" s="7" t="s">
        <v>276</v>
      </c>
      <c r="D97" s="54">
        <v>1</v>
      </c>
      <c r="E97" s="268">
        <v>0</v>
      </c>
      <c r="F97" s="55">
        <f t="shared" si="3"/>
        <v>0</v>
      </c>
      <c r="G97" s="7"/>
      <c r="H97" s="56" t="s">
        <v>529</v>
      </c>
    </row>
    <row r="98" spans="1:8" ht="69">
      <c r="A98" s="43" t="s">
        <v>119</v>
      </c>
      <c r="B98" s="5" t="s">
        <v>266</v>
      </c>
      <c r="C98" s="5" t="s">
        <v>312</v>
      </c>
      <c r="D98" s="44">
        <v>2</v>
      </c>
      <c r="E98" s="269">
        <v>0</v>
      </c>
      <c r="F98" s="45">
        <f t="shared" si="3"/>
        <v>0</v>
      </c>
      <c r="G98" s="5" t="s">
        <v>313</v>
      </c>
      <c r="H98" s="46" t="s">
        <v>314</v>
      </c>
    </row>
    <row r="99" spans="1:8" ht="69">
      <c r="A99" s="47" t="s">
        <v>119</v>
      </c>
      <c r="B99" s="6" t="s">
        <v>97</v>
      </c>
      <c r="C99" s="6" t="s">
        <v>372</v>
      </c>
      <c r="D99" s="48">
        <v>1</v>
      </c>
      <c r="E99" s="267">
        <v>0</v>
      </c>
      <c r="F99" s="49">
        <f t="shared" si="3"/>
        <v>0</v>
      </c>
      <c r="G99" s="6" t="s">
        <v>370</v>
      </c>
      <c r="H99" s="74" t="s">
        <v>371</v>
      </c>
    </row>
    <row r="100" spans="1:8" ht="14.4">
      <c r="A100" s="47" t="s">
        <v>119</v>
      </c>
      <c r="B100" s="6" t="s">
        <v>99</v>
      </c>
      <c r="C100" s="6"/>
      <c r="D100" s="48">
        <v>1</v>
      </c>
      <c r="E100" s="267">
        <v>0</v>
      </c>
      <c r="F100" s="49">
        <f t="shared" si="3"/>
        <v>0</v>
      </c>
      <c r="G100" s="6"/>
      <c r="H100" s="52"/>
    </row>
    <row r="101" spans="1:8" ht="27.6">
      <c r="A101" s="47" t="s">
        <v>119</v>
      </c>
      <c r="B101" s="6" t="s">
        <v>96</v>
      </c>
      <c r="C101" s="6" t="s">
        <v>274</v>
      </c>
      <c r="D101" s="48">
        <v>1</v>
      </c>
      <c r="E101" s="267">
        <v>0</v>
      </c>
      <c r="F101" s="49">
        <f t="shared" si="3"/>
        <v>0</v>
      </c>
      <c r="G101" s="6"/>
      <c r="H101" s="52"/>
    </row>
    <row r="102" spans="1:8" ht="28.2" thickBot="1">
      <c r="A102" s="53" t="s">
        <v>119</v>
      </c>
      <c r="B102" s="7" t="s">
        <v>275</v>
      </c>
      <c r="C102" s="7" t="s">
        <v>276</v>
      </c>
      <c r="D102" s="54">
        <v>1</v>
      </c>
      <c r="E102" s="268">
        <v>0</v>
      </c>
      <c r="F102" s="55">
        <f t="shared" si="3"/>
        <v>0</v>
      </c>
      <c r="G102" s="7" t="s">
        <v>373</v>
      </c>
      <c r="H102" s="56" t="s">
        <v>529</v>
      </c>
    </row>
    <row r="103" spans="1:8" ht="110.4">
      <c r="A103" s="60" t="s">
        <v>120</v>
      </c>
      <c r="B103" s="6" t="s">
        <v>98</v>
      </c>
      <c r="C103" s="6" t="s">
        <v>341</v>
      </c>
      <c r="D103" s="48">
        <v>3</v>
      </c>
      <c r="E103" s="267">
        <v>0</v>
      </c>
      <c r="F103" s="49">
        <f t="shared" si="3"/>
        <v>0</v>
      </c>
      <c r="G103" s="6" t="s">
        <v>374</v>
      </c>
      <c r="H103" s="74" t="s">
        <v>343</v>
      </c>
    </row>
    <row r="104" spans="1:8" ht="110.4">
      <c r="A104" s="60" t="s">
        <v>120</v>
      </c>
      <c r="B104" s="6" t="s">
        <v>302</v>
      </c>
      <c r="C104" s="6" t="s">
        <v>344</v>
      </c>
      <c r="D104" s="48">
        <v>3</v>
      </c>
      <c r="E104" s="267">
        <v>0</v>
      </c>
      <c r="F104" s="49">
        <f t="shared" si="3"/>
        <v>0</v>
      </c>
      <c r="G104" s="6" t="s">
        <v>345</v>
      </c>
      <c r="H104" s="75"/>
    </row>
    <row r="105" spans="1:8" ht="124.2">
      <c r="A105" s="60" t="s">
        <v>120</v>
      </c>
      <c r="B105" s="6" t="s">
        <v>97</v>
      </c>
      <c r="C105" s="6" t="s">
        <v>375</v>
      </c>
      <c r="D105" s="48">
        <v>1</v>
      </c>
      <c r="E105" s="267">
        <v>0</v>
      </c>
      <c r="F105" s="49">
        <f t="shared" si="3"/>
        <v>0</v>
      </c>
      <c r="G105" s="6" t="s">
        <v>376</v>
      </c>
      <c r="H105" s="74" t="s">
        <v>377</v>
      </c>
    </row>
    <row r="106" spans="1:8" ht="69">
      <c r="A106" s="60" t="s">
        <v>120</v>
      </c>
      <c r="B106" s="6" t="s">
        <v>308</v>
      </c>
      <c r="C106" s="6" t="s">
        <v>309</v>
      </c>
      <c r="D106" s="48">
        <v>3</v>
      </c>
      <c r="E106" s="267">
        <v>0</v>
      </c>
      <c r="F106" s="49">
        <f t="shared" si="3"/>
        <v>0</v>
      </c>
      <c r="G106" s="6" t="s">
        <v>310</v>
      </c>
      <c r="H106" s="62" t="s">
        <v>311</v>
      </c>
    </row>
    <row r="107" spans="1:8" ht="69">
      <c r="A107" s="60" t="s">
        <v>120</v>
      </c>
      <c r="B107" s="6" t="s">
        <v>266</v>
      </c>
      <c r="C107" s="6" t="s">
        <v>312</v>
      </c>
      <c r="D107" s="48">
        <v>2</v>
      </c>
      <c r="E107" s="267">
        <v>0</v>
      </c>
      <c r="F107" s="49">
        <f t="shared" si="3"/>
        <v>0</v>
      </c>
      <c r="G107" s="6" t="s">
        <v>313</v>
      </c>
      <c r="H107" s="74" t="s">
        <v>314</v>
      </c>
    </row>
    <row r="108" spans="1:8" ht="69">
      <c r="A108" s="60" t="s">
        <v>120</v>
      </c>
      <c r="B108" s="6" t="s">
        <v>315</v>
      </c>
      <c r="C108" s="6" t="s">
        <v>316</v>
      </c>
      <c r="D108" s="48">
        <v>1</v>
      </c>
      <c r="E108" s="267">
        <v>0</v>
      </c>
      <c r="F108" s="49">
        <f t="shared" si="3"/>
        <v>0</v>
      </c>
      <c r="G108" s="6" t="s">
        <v>317</v>
      </c>
      <c r="H108" s="50" t="s">
        <v>318</v>
      </c>
    </row>
    <row r="109" spans="1:8" ht="138">
      <c r="A109" s="60" t="s">
        <v>120</v>
      </c>
      <c r="B109" s="6" t="s">
        <v>99</v>
      </c>
      <c r="C109" s="6" t="s">
        <v>319</v>
      </c>
      <c r="D109" s="48">
        <v>1</v>
      </c>
      <c r="E109" s="267">
        <v>0</v>
      </c>
      <c r="F109" s="49">
        <f t="shared" si="3"/>
        <v>0</v>
      </c>
      <c r="G109" s="6" t="s">
        <v>378</v>
      </c>
      <c r="H109" s="52"/>
    </row>
    <row r="110" spans="1:8" ht="27.6">
      <c r="A110" s="60" t="s">
        <v>120</v>
      </c>
      <c r="B110" s="6" t="s">
        <v>96</v>
      </c>
      <c r="C110" s="6" t="s">
        <v>274</v>
      </c>
      <c r="D110" s="48">
        <v>1</v>
      </c>
      <c r="E110" s="267">
        <v>0</v>
      </c>
      <c r="F110" s="49">
        <f t="shared" si="3"/>
        <v>0</v>
      </c>
      <c r="G110" s="6"/>
      <c r="H110" s="52"/>
    </row>
    <row r="111" spans="1:8" ht="27.6">
      <c r="A111" s="60" t="s">
        <v>120</v>
      </c>
      <c r="B111" s="6" t="s">
        <v>275</v>
      </c>
      <c r="C111" s="6" t="s">
        <v>276</v>
      </c>
      <c r="D111" s="48">
        <v>1</v>
      </c>
      <c r="E111" s="267">
        <v>0</v>
      </c>
      <c r="F111" s="49">
        <f t="shared" si="3"/>
        <v>0</v>
      </c>
      <c r="G111" s="6"/>
      <c r="H111" s="75" t="s">
        <v>529</v>
      </c>
    </row>
    <row r="112" spans="1:8" ht="15" thickBot="1">
      <c r="A112" s="36"/>
      <c r="B112" s="37" t="s">
        <v>379</v>
      </c>
      <c r="C112" s="38"/>
      <c r="D112" s="39"/>
      <c r="E112" s="39"/>
      <c r="F112" s="41"/>
      <c r="G112" s="38"/>
      <c r="H112" s="42"/>
    </row>
    <row r="113" spans="1:8" ht="165.6">
      <c r="A113" s="43" t="s">
        <v>380</v>
      </c>
      <c r="B113" s="5" t="s">
        <v>381</v>
      </c>
      <c r="C113" s="5" t="s">
        <v>382</v>
      </c>
      <c r="D113" s="44">
        <v>1</v>
      </c>
      <c r="E113" s="269">
        <v>0</v>
      </c>
      <c r="F113" s="45">
        <f t="shared" ref="F113:F171" si="4">(D113*E113)</f>
        <v>0</v>
      </c>
      <c r="G113" s="5" t="s">
        <v>383</v>
      </c>
      <c r="H113" s="72" t="s">
        <v>384</v>
      </c>
    </row>
    <row r="114" spans="1:8" ht="82.8">
      <c r="A114" s="47" t="s">
        <v>380</v>
      </c>
      <c r="B114" s="6" t="s">
        <v>97</v>
      </c>
      <c r="C114" s="6" t="s">
        <v>369</v>
      </c>
      <c r="D114" s="48">
        <v>1</v>
      </c>
      <c r="E114" s="267">
        <v>0</v>
      </c>
      <c r="F114" s="49">
        <f t="shared" si="4"/>
        <v>0</v>
      </c>
      <c r="G114" s="6" t="s">
        <v>370</v>
      </c>
      <c r="H114" s="74" t="s">
        <v>371</v>
      </c>
    </row>
    <row r="115" spans="1:8" ht="55.2">
      <c r="A115" s="47" t="s">
        <v>380</v>
      </c>
      <c r="B115" s="6" t="s">
        <v>121</v>
      </c>
      <c r="C115" s="6" t="s">
        <v>365</v>
      </c>
      <c r="D115" s="48">
        <v>5</v>
      </c>
      <c r="E115" s="267">
        <v>0</v>
      </c>
      <c r="F115" s="49">
        <f t="shared" si="4"/>
        <v>0</v>
      </c>
      <c r="G115" s="6"/>
      <c r="H115" s="75"/>
    </row>
    <row r="116" spans="1:8" ht="28.2" thickBot="1">
      <c r="A116" s="53" t="s">
        <v>380</v>
      </c>
      <c r="B116" s="95" t="s">
        <v>275</v>
      </c>
      <c r="C116" s="7" t="s">
        <v>276</v>
      </c>
      <c r="D116" s="54">
        <v>1</v>
      </c>
      <c r="E116" s="268">
        <v>0</v>
      </c>
      <c r="F116" s="55">
        <f t="shared" si="4"/>
        <v>0</v>
      </c>
      <c r="G116" s="7"/>
      <c r="H116" s="56" t="s">
        <v>529</v>
      </c>
    </row>
    <row r="117" spans="1:8" ht="151.80000000000001">
      <c r="A117" s="43" t="s">
        <v>385</v>
      </c>
      <c r="B117" s="5" t="s">
        <v>98</v>
      </c>
      <c r="C117" s="5" t="s">
        <v>350</v>
      </c>
      <c r="D117" s="44">
        <v>1</v>
      </c>
      <c r="E117" s="269">
        <v>0</v>
      </c>
      <c r="F117" s="45">
        <f t="shared" si="4"/>
        <v>0</v>
      </c>
      <c r="G117" s="5" t="s">
        <v>386</v>
      </c>
      <c r="H117" s="72" t="s">
        <v>352</v>
      </c>
    </row>
    <row r="118" spans="1:8" ht="82.8">
      <c r="A118" s="47" t="s">
        <v>385</v>
      </c>
      <c r="B118" s="6" t="s">
        <v>302</v>
      </c>
      <c r="C118" s="6" t="s">
        <v>387</v>
      </c>
      <c r="D118" s="48">
        <v>1</v>
      </c>
      <c r="E118" s="267">
        <v>0</v>
      </c>
      <c r="F118" s="49">
        <f t="shared" si="4"/>
        <v>0</v>
      </c>
      <c r="G118" s="6" t="s">
        <v>388</v>
      </c>
      <c r="H118" s="75"/>
    </row>
    <row r="119" spans="1:8" ht="41.4">
      <c r="A119" s="47" t="s">
        <v>385</v>
      </c>
      <c r="B119" s="6" t="s">
        <v>389</v>
      </c>
      <c r="C119" s="6" t="s">
        <v>390</v>
      </c>
      <c r="D119" s="48">
        <v>1</v>
      </c>
      <c r="E119" s="267">
        <v>0</v>
      </c>
      <c r="F119" s="49">
        <f t="shared" si="4"/>
        <v>0</v>
      </c>
      <c r="G119" s="6"/>
      <c r="H119" s="75"/>
    </row>
    <row r="120" spans="1:8" ht="69">
      <c r="A120" s="47" t="s">
        <v>385</v>
      </c>
      <c r="B120" s="6" t="s">
        <v>308</v>
      </c>
      <c r="C120" s="6" t="s">
        <v>309</v>
      </c>
      <c r="D120" s="48">
        <v>1</v>
      </c>
      <c r="E120" s="267">
        <v>0</v>
      </c>
      <c r="F120" s="49">
        <f t="shared" si="4"/>
        <v>0</v>
      </c>
      <c r="G120" s="6" t="s">
        <v>310</v>
      </c>
      <c r="H120" s="62" t="s">
        <v>311</v>
      </c>
    </row>
    <row r="121" spans="1:8" ht="110.4">
      <c r="A121" s="47" t="s">
        <v>385</v>
      </c>
      <c r="B121" s="6" t="s">
        <v>262</v>
      </c>
      <c r="C121" s="6" t="s">
        <v>263</v>
      </c>
      <c r="D121" s="48">
        <v>1</v>
      </c>
      <c r="E121" s="267">
        <v>0</v>
      </c>
      <c r="F121" s="49">
        <f t="shared" si="4"/>
        <v>0</v>
      </c>
      <c r="G121" s="6" t="s">
        <v>264</v>
      </c>
      <c r="H121" s="51" t="s">
        <v>265</v>
      </c>
    </row>
    <row r="122" spans="1:8" ht="110.4">
      <c r="A122" s="47" t="s">
        <v>385</v>
      </c>
      <c r="B122" s="6" t="s">
        <v>97</v>
      </c>
      <c r="C122" s="6" t="s">
        <v>391</v>
      </c>
      <c r="D122" s="48">
        <v>1</v>
      </c>
      <c r="E122" s="267">
        <v>0</v>
      </c>
      <c r="F122" s="49">
        <f t="shared" si="4"/>
        <v>0</v>
      </c>
      <c r="G122" s="6" t="s">
        <v>392</v>
      </c>
      <c r="H122" s="74" t="s">
        <v>339</v>
      </c>
    </row>
    <row r="123" spans="1:8" ht="69">
      <c r="A123" s="47" t="s">
        <v>385</v>
      </c>
      <c r="B123" s="6" t="s">
        <v>266</v>
      </c>
      <c r="C123" s="6" t="s">
        <v>312</v>
      </c>
      <c r="D123" s="48">
        <v>1</v>
      </c>
      <c r="E123" s="267">
        <v>0</v>
      </c>
      <c r="F123" s="49">
        <f t="shared" si="4"/>
        <v>0</v>
      </c>
      <c r="G123" s="6" t="s">
        <v>313</v>
      </c>
      <c r="H123" s="50" t="s">
        <v>314</v>
      </c>
    </row>
    <row r="124" spans="1:8" ht="14.4">
      <c r="A124" s="47" t="s">
        <v>385</v>
      </c>
      <c r="B124" s="6" t="s">
        <v>99</v>
      </c>
      <c r="C124" s="6" t="s">
        <v>393</v>
      </c>
      <c r="D124" s="48">
        <v>1</v>
      </c>
      <c r="E124" s="267">
        <v>0</v>
      </c>
      <c r="F124" s="49">
        <f t="shared" si="4"/>
        <v>0</v>
      </c>
      <c r="G124" s="6"/>
      <c r="H124" s="52"/>
    </row>
    <row r="125" spans="1:8" ht="27.6">
      <c r="A125" s="47" t="s">
        <v>385</v>
      </c>
      <c r="B125" s="6" t="s">
        <v>96</v>
      </c>
      <c r="C125" s="6" t="s">
        <v>274</v>
      </c>
      <c r="D125" s="48">
        <v>1</v>
      </c>
      <c r="E125" s="267">
        <v>0</v>
      </c>
      <c r="F125" s="49">
        <f t="shared" si="4"/>
        <v>0</v>
      </c>
      <c r="G125" s="6"/>
      <c r="H125" s="52"/>
    </row>
    <row r="126" spans="1:8" ht="28.2" thickBot="1">
      <c r="A126" s="53" t="s">
        <v>385</v>
      </c>
      <c r="B126" s="7" t="s">
        <v>275</v>
      </c>
      <c r="C126" s="7" t="s">
        <v>276</v>
      </c>
      <c r="D126" s="54">
        <v>1</v>
      </c>
      <c r="E126" s="268">
        <v>0</v>
      </c>
      <c r="F126" s="55">
        <f t="shared" si="4"/>
        <v>0</v>
      </c>
      <c r="G126" s="7" t="s">
        <v>325</v>
      </c>
      <c r="H126" s="56" t="s">
        <v>529</v>
      </c>
    </row>
    <row r="127" spans="1:8" ht="151.80000000000001">
      <c r="A127" s="43" t="s">
        <v>56</v>
      </c>
      <c r="B127" s="5" t="s">
        <v>98</v>
      </c>
      <c r="C127" s="5" t="s">
        <v>350</v>
      </c>
      <c r="D127" s="44">
        <v>1</v>
      </c>
      <c r="E127" s="267">
        <v>0</v>
      </c>
      <c r="F127" s="96">
        <f t="shared" si="4"/>
        <v>0</v>
      </c>
      <c r="G127" s="5" t="s">
        <v>386</v>
      </c>
      <c r="H127" s="97" t="s">
        <v>352</v>
      </c>
    </row>
    <row r="128" spans="1:8" ht="82.8">
      <c r="A128" s="47" t="s">
        <v>56</v>
      </c>
      <c r="B128" s="6" t="s">
        <v>302</v>
      </c>
      <c r="C128" s="6" t="s">
        <v>387</v>
      </c>
      <c r="D128" s="48">
        <v>1</v>
      </c>
      <c r="E128" s="270">
        <v>0</v>
      </c>
      <c r="F128" s="61">
        <f t="shared" si="4"/>
        <v>0</v>
      </c>
      <c r="G128" s="6" t="s">
        <v>388</v>
      </c>
      <c r="H128" s="63"/>
    </row>
    <row r="129" spans="1:8" ht="41.4">
      <c r="A129" s="47" t="s">
        <v>56</v>
      </c>
      <c r="B129" s="6" t="s">
        <v>389</v>
      </c>
      <c r="C129" s="6" t="s">
        <v>390</v>
      </c>
      <c r="D129" s="48">
        <v>1</v>
      </c>
      <c r="E129" s="270">
        <v>0</v>
      </c>
      <c r="F129" s="61">
        <f t="shared" si="4"/>
        <v>0</v>
      </c>
      <c r="G129" s="6"/>
      <c r="H129" s="63"/>
    </row>
    <row r="130" spans="1:8" ht="69">
      <c r="A130" s="47" t="s">
        <v>56</v>
      </c>
      <c r="B130" s="6" t="s">
        <v>308</v>
      </c>
      <c r="C130" s="6" t="s">
        <v>309</v>
      </c>
      <c r="D130" s="48">
        <v>1</v>
      </c>
      <c r="E130" s="267">
        <v>0</v>
      </c>
      <c r="F130" s="49">
        <f t="shared" si="4"/>
        <v>0</v>
      </c>
      <c r="G130" s="6" t="s">
        <v>310</v>
      </c>
      <c r="H130" s="62" t="s">
        <v>311</v>
      </c>
    </row>
    <row r="131" spans="1:8" ht="110.4">
      <c r="A131" s="47" t="s">
        <v>56</v>
      </c>
      <c r="B131" s="6" t="s">
        <v>262</v>
      </c>
      <c r="C131" s="6" t="s">
        <v>263</v>
      </c>
      <c r="D131" s="48">
        <v>1</v>
      </c>
      <c r="E131" s="270">
        <v>0</v>
      </c>
      <c r="F131" s="61">
        <f t="shared" si="4"/>
        <v>0</v>
      </c>
      <c r="G131" s="6" t="s">
        <v>264</v>
      </c>
      <c r="H131" s="51" t="s">
        <v>265</v>
      </c>
    </row>
    <row r="132" spans="1:8" ht="110.4">
      <c r="A132" s="47" t="s">
        <v>56</v>
      </c>
      <c r="B132" s="6" t="s">
        <v>97</v>
      </c>
      <c r="C132" s="6" t="s">
        <v>391</v>
      </c>
      <c r="D132" s="48">
        <v>1</v>
      </c>
      <c r="E132" s="270">
        <v>0</v>
      </c>
      <c r="F132" s="61">
        <f t="shared" si="4"/>
        <v>0</v>
      </c>
      <c r="G132" s="6" t="s">
        <v>392</v>
      </c>
      <c r="H132" s="62" t="s">
        <v>339</v>
      </c>
    </row>
    <row r="133" spans="1:8" ht="69">
      <c r="A133" s="47" t="s">
        <v>56</v>
      </c>
      <c r="B133" s="6" t="s">
        <v>266</v>
      </c>
      <c r="C133" s="6" t="s">
        <v>312</v>
      </c>
      <c r="D133" s="48">
        <v>1</v>
      </c>
      <c r="E133" s="270">
        <v>0</v>
      </c>
      <c r="F133" s="61">
        <f t="shared" si="4"/>
        <v>0</v>
      </c>
      <c r="G133" s="6" t="s">
        <v>313</v>
      </c>
      <c r="H133" s="62" t="s">
        <v>314</v>
      </c>
    </row>
    <row r="134" spans="1:8" ht="27.6">
      <c r="A134" s="47" t="s">
        <v>56</v>
      </c>
      <c r="B134" s="6" t="s">
        <v>96</v>
      </c>
      <c r="C134" s="6" t="s">
        <v>274</v>
      </c>
      <c r="D134" s="48">
        <v>1</v>
      </c>
      <c r="E134" s="270">
        <v>0</v>
      </c>
      <c r="F134" s="61">
        <f t="shared" si="4"/>
        <v>0</v>
      </c>
      <c r="G134" s="6"/>
      <c r="H134" s="65"/>
    </row>
    <row r="135" spans="1:8" ht="28.2" thickBot="1">
      <c r="A135" s="53" t="s">
        <v>56</v>
      </c>
      <c r="B135" s="7" t="s">
        <v>275</v>
      </c>
      <c r="C135" s="7" t="s">
        <v>276</v>
      </c>
      <c r="D135" s="54">
        <v>1</v>
      </c>
      <c r="E135" s="277">
        <v>0</v>
      </c>
      <c r="F135" s="98">
        <f t="shared" si="4"/>
        <v>0</v>
      </c>
      <c r="G135" s="7" t="s">
        <v>325</v>
      </c>
      <c r="H135" s="99" t="s">
        <v>529</v>
      </c>
    </row>
    <row r="136" spans="1:8" ht="110.4">
      <c r="A136" s="43" t="s">
        <v>95</v>
      </c>
      <c r="B136" s="5" t="s">
        <v>278</v>
      </c>
      <c r="C136" s="5" t="s">
        <v>346</v>
      </c>
      <c r="D136" s="44">
        <v>1</v>
      </c>
      <c r="E136" s="269">
        <v>0</v>
      </c>
      <c r="F136" s="45">
        <f t="shared" si="4"/>
        <v>0</v>
      </c>
      <c r="G136" s="5" t="s">
        <v>347</v>
      </c>
      <c r="H136" s="46" t="s">
        <v>348</v>
      </c>
    </row>
    <row r="137" spans="1:8" ht="69">
      <c r="A137" s="47" t="s">
        <v>95</v>
      </c>
      <c r="B137" s="6" t="s">
        <v>255</v>
      </c>
      <c r="C137" s="6" t="s">
        <v>394</v>
      </c>
      <c r="D137" s="48">
        <v>1</v>
      </c>
      <c r="E137" s="267">
        <v>0</v>
      </c>
      <c r="F137" s="49">
        <f t="shared" si="4"/>
        <v>0</v>
      </c>
      <c r="G137" s="6"/>
      <c r="H137" s="50"/>
    </row>
    <row r="138" spans="1:8" ht="110.4">
      <c r="A138" s="47" t="s">
        <v>95</v>
      </c>
      <c r="B138" s="6" t="s">
        <v>262</v>
      </c>
      <c r="C138" s="6" t="s">
        <v>263</v>
      </c>
      <c r="D138" s="48">
        <v>1</v>
      </c>
      <c r="E138" s="267">
        <v>0</v>
      </c>
      <c r="F138" s="49">
        <f t="shared" si="4"/>
        <v>0</v>
      </c>
      <c r="G138" s="6" t="s">
        <v>264</v>
      </c>
      <c r="H138" s="51" t="s">
        <v>265</v>
      </c>
    </row>
    <row r="139" spans="1:8" ht="55.2">
      <c r="A139" s="47" t="s">
        <v>95</v>
      </c>
      <c r="B139" s="6" t="s">
        <v>290</v>
      </c>
      <c r="C139" s="6" t="s">
        <v>291</v>
      </c>
      <c r="D139" s="48">
        <v>1</v>
      </c>
      <c r="E139" s="267">
        <v>0</v>
      </c>
      <c r="F139" s="49">
        <f t="shared" si="4"/>
        <v>0</v>
      </c>
      <c r="G139" s="6" t="s">
        <v>292</v>
      </c>
      <c r="H139" s="74" t="s">
        <v>293</v>
      </c>
    </row>
    <row r="140" spans="1:8" ht="27.6">
      <c r="A140" s="47" t="s">
        <v>95</v>
      </c>
      <c r="B140" s="6" t="s">
        <v>96</v>
      </c>
      <c r="C140" s="6" t="s">
        <v>274</v>
      </c>
      <c r="D140" s="48">
        <v>1</v>
      </c>
      <c r="E140" s="270">
        <v>0</v>
      </c>
      <c r="F140" s="61">
        <f t="shared" si="4"/>
        <v>0</v>
      </c>
      <c r="G140" s="6"/>
      <c r="H140" s="65"/>
    </row>
    <row r="141" spans="1:8" ht="28.2" thickBot="1">
      <c r="A141" s="53" t="s">
        <v>95</v>
      </c>
      <c r="B141" s="7" t="s">
        <v>275</v>
      </c>
      <c r="C141" s="7" t="s">
        <v>276</v>
      </c>
      <c r="D141" s="54">
        <v>1</v>
      </c>
      <c r="E141" s="268">
        <v>0</v>
      </c>
      <c r="F141" s="55">
        <f t="shared" si="4"/>
        <v>0</v>
      </c>
      <c r="G141" s="7"/>
      <c r="H141" s="56" t="s">
        <v>529</v>
      </c>
    </row>
    <row r="142" spans="1:8" ht="124.2">
      <c r="A142" s="43" t="s">
        <v>122</v>
      </c>
      <c r="B142" s="5" t="s">
        <v>251</v>
      </c>
      <c r="C142" s="5" t="s">
        <v>395</v>
      </c>
      <c r="D142" s="44">
        <v>1</v>
      </c>
      <c r="E142" s="269">
        <v>0</v>
      </c>
      <c r="F142" s="45">
        <f t="shared" si="4"/>
        <v>0</v>
      </c>
      <c r="G142" s="5" t="s">
        <v>396</v>
      </c>
      <c r="H142" s="46" t="s">
        <v>397</v>
      </c>
    </row>
    <row r="143" spans="1:8" ht="124.2">
      <c r="A143" s="47" t="s">
        <v>122</v>
      </c>
      <c r="B143" s="6" t="s">
        <v>251</v>
      </c>
      <c r="C143" s="6" t="s">
        <v>398</v>
      </c>
      <c r="D143" s="48">
        <v>1</v>
      </c>
      <c r="E143" s="267">
        <v>0</v>
      </c>
      <c r="F143" s="49">
        <f t="shared" si="4"/>
        <v>0</v>
      </c>
      <c r="G143" s="6" t="s">
        <v>253</v>
      </c>
      <c r="H143" s="50" t="s">
        <v>399</v>
      </c>
    </row>
    <row r="144" spans="1:8" ht="110.4">
      <c r="A144" s="47" t="s">
        <v>122</v>
      </c>
      <c r="B144" s="6" t="s">
        <v>251</v>
      </c>
      <c r="C144" s="6" t="s">
        <v>400</v>
      </c>
      <c r="D144" s="48">
        <v>1</v>
      </c>
      <c r="E144" s="267">
        <v>0</v>
      </c>
      <c r="F144" s="49">
        <f t="shared" si="4"/>
        <v>0</v>
      </c>
      <c r="G144" s="6" t="s">
        <v>401</v>
      </c>
      <c r="H144" s="50" t="s">
        <v>402</v>
      </c>
    </row>
    <row r="145" spans="1:8" ht="69">
      <c r="A145" s="47" t="s">
        <v>122</v>
      </c>
      <c r="B145" s="6" t="s">
        <v>255</v>
      </c>
      <c r="C145" s="6" t="s">
        <v>403</v>
      </c>
      <c r="D145" s="48">
        <v>3</v>
      </c>
      <c r="E145" s="267">
        <v>0</v>
      </c>
      <c r="F145" s="49">
        <f t="shared" si="4"/>
        <v>0</v>
      </c>
      <c r="G145" s="6" t="s">
        <v>332</v>
      </c>
      <c r="H145" s="74" t="s">
        <v>333</v>
      </c>
    </row>
    <row r="146" spans="1:8" ht="138">
      <c r="A146" s="47" t="s">
        <v>122</v>
      </c>
      <c r="B146" s="6" t="s">
        <v>97</v>
      </c>
      <c r="C146" s="6" t="s">
        <v>404</v>
      </c>
      <c r="D146" s="48">
        <v>3</v>
      </c>
      <c r="E146" s="267">
        <v>0</v>
      </c>
      <c r="F146" s="49">
        <f t="shared" si="4"/>
        <v>0</v>
      </c>
      <c r="G146" s="6" t="s">
        <v>260</v>
      </c>
      <c r="H146" s="74" t="s">
        <v>261</v>
      </c>
    </row>
    <row r="147" spans="1:8" ht="55.2">
      <c r="A147" s="47" t="s">
        <v>122</v>
      </c>
      <c r="B147" s="6" t="s">
        <v>405</v>
      </c>
      <c r="C147" s="6" t="s">
        <v>406</v>
      </c>
      <c r="D147" s="48">
        <v>3</v>
      </c>
      <c r="E147" s="267">
        <v>0</v>
      </c>
      <c r="F147" s="49">
        <f t="shared" si="4"/>
        <v>0</v>
      </c>
      <c r="G147" s="6"/>
      <c r="H147" s="100"/>
    </row>
    <row r="148" spans="1:8" ht="110.4">
      <c r="A148" s="47" t="s">
        <v>122</v>
      </c>
      <c r="B148" s="6" t="s">
        <v>262</v>
      </c>
      <c r="C148" s="6" t="s">
        <v>263</v>
      </c>
      <c r="D148" s="48">
        <v>4</v>
      </c>
      <c r="E148" s="267">
        <v>0</v>
      </c>
      <c r="F148" s="49">
        <f t="shared" si="4"/>
        <v>0</v>
      </c>
      <c r="G148" s="6" t="s">
        <v>264</v>
      </c>
      <c r="H148" s="51" t="s">
        <v>265</v>
      </c>
    </row>
    <row r="149" spans="1:8" ht="27.6">
      <c r="A149" s="47" t="s">
        <v>122</v>
      </c>
      <c r="B149" s="6" t="s">
        <v>96</v>
      </c>
      <c r="C149" s="6" t="s">
        <v>274</v>
      </c>
      <c r="D149" s="48">
        <v>1</v>
      </c>
      <c r="E149" s="267">
        <v>0</v>
      </c>
      <c r="F149" s="61">
        <f t="shared" si="4"/>
        <v>0</v>
      </c>
      <c r="G149" s="6"/>
      <c r="H149" s="65"/>
    </row>
    <row r="150" spans="1:8" ht="28.2" thickBot="1">
      <c r="A150" s="53" t="s">
        <v>122</v>
      </c>
      <c r="B150" s="7" t="s">
        <v>275</v>
      </c>
      <c r="C150" s="7" t="s">
        <v>276</v>
      </c>
      <c r="D150" s="54">
        <v>3</v>
      </c>
      <c r="E150" s="268">
        <v>0</v>
      </c>
      <c r="F150" s="55">
        <f t="shared" si="4"/>
        <v>0</v>
      </c>
      <c r="G150" s="7"/>
      <c r="H150" s="56" t="s">
        <v>529</v>
      </c>
    </row>
    <row r="151" spans="1:8" ht="110.4">
      <c r="A151" s="43" t="s">
        <v>407</v>
      </c>
      <c r="B151" s="5" t="s">
        <v>98</v>
      </c>
      <c r="C151" s="5" t="s">
        <v>408</v>
      </c>
      <c r="D151" s="44">
        <v>1</v>
      </c>
      <c r="E151" s="267">
        <v>0</v>
      </c>
      <c r="F151" s="96">
        <f t="shared" si="4"/>
        <v>0</v>
      </c>
      <c r="G151" s="5" t="s">
        <v>409</v>
      </c>
      <c r="H151" s="97" t="s">
        <v>410</v>
      </c>
    </row>
    <row r="152" spans="1:8" ht="138">
      <c r="A152" s="47" t="s">
        <v>407</v>
      </c>
      <c r="B152" s="6" t="s">
        <v>302</v>
      </c>
      <c r="C152" s="6" t="s">
        <v>411</v>
      </c>
      <c r="D152" s="48">
        <v>1</v>
      </c>
      <c r="E152" s="267">
        <v>0</v>
      </c>
      <c r="F152" s="61">
        <f t="shared" si="4"/>
        <v>0</v>
      </c>
      <c r="G152" s="6" t="s">
        <v>345</v>
      </c>
      <c r="H152" s="63"/>
    </row>
    <row r="153" spans="1:8" ht="69">
      <c r="A153" s="47" t="s">
        <v>407</v>
      </c>
      <c r="B153" s="6" t="s">
        <v>308</v>
      </c>
      <c r="C153" s="6" t="s">
        <v>309</v>
      </c>
      <c r="D153" s="48">
        <v>1</v>
      </c>
      <c r="E153" s="267">
        <v>0</v>
      </c>
      <c r="F153" s="49">
        <f t="shared" si="4"/>
        <v>0</v>
      </c>
      <c r="G153" s="6" t="s">
        <v>310</v>
      </c>
      <c r="H153" s="62" t="s">
        <v>311</v>
      </c>
    </row>
    <row r="154" spans="1:8" ht="110.4">
      <c r="A154" s="47" t="s">
        <v>407</v>
      </c>
      <c r="B154" s="6" t="s">
        <v>262</v>
      </c>
      <c r="C154" s="6" t="s">
        <v>263</v>
      </c>
      <c r="D154" s="48">
        <v>3</v>
      </c>
      <c r="E154" s="270">
        <v>0</v>
      </c>
      <c r="F154" s="61">
        <f t="shared" si="4"/>
        <v>0</v>
      </c>
      <c r="G154" s="6" t="s">
        <v>264</v>
      </c>
      <c r="H154" s="51" t="s">
        <v>265</v>
      </c>
    </row>
    <row r="155" spans="1:8" ht="110.4">
      <c r="A155" s="47" t="s">
        <v>407</v>
      </c>
      <c r="B155" s="6" t="s">
        <v>97</v>
      </c>
      <c r="C155" s="6" t="s">
        <v>334</v>
      </c>
      <c r="D155" s="48">
        <v>1</v>
      </c>
      <c r="E155" s="270">
        <v>0</v>
      </c>
      <c r="F155" s="61">
        <f t="shared" si="4"/>
        <v>0</v>
      </c>
      <c r="G155" s="6" t="s">
        <v>335</v>
      </c>
      <c r="H155" s="62" t="s">
        <v>261</v>
      </c>
    </row>
    <row r="156" spans="1:8" ht="27.6">
      <c r="A156" s="47" t="s">
        <v>407</v>
      </c>
      <c r="B156" s="6" t="s">
        <v>96</v>
      </c>
      <c r="C156" s="6" t="s">
        <v>274</v>
      </c>
      <c r="D156" s="48">
        <v>1</v>
      </c>
      <c r="E156" s="270">
        <v>0</v>
      </c>
      <c r="F156" s="61">
        <f t="shared" si="4"/>
        <v>0</v>
      </c>
      <c r="G156" s="6"/>
      <c r="H156" s="65"/>
    </row>
    <row r="157" spans="1:8" ht="28.2" thickBot="1">
      <c r="A157" s="53" t="s">
        <v>407</v>
      </c>
      <c r="B157" s="7" t="s">
        <v>275</v>
      </c>
      <c r="C157" s="7" t="s">
        <v>276</v>
      </c>
      <c r="D157" s="54">
        <v>1</v>
      </c>
      <c r="E157" s="277">
        <v>0</v>
      </c>
      <c r="F157" s="98">
        <f t="shared" si="4"/>
        <v>0</v>
      </c>
      <c r="G157" s="7" t="s">
        <v>325</v>
      </c>
      <c r="H157" s="99" t="s">
        <v>529</v>
      </c>
    </row>
    <row r="158" spans="1:8" ht="110.4">
      <c r="A158" s="43" t="s">
        <v>412</v>
      </c>
      <c r="B158" s="5" t="s">
        <v>278</v>
      </c>
      <c r="C158" s="5" t="s">
        <v>346</v>
      </c>
      <c r="D158" s="44">
        <v>1</v>
      </c>
      <c r="E158" s="269">
        <v>0</v>
      </c>
      <c r="F158" s="45">
        <f t="shared" si="4"/>
        <v>0</v>
      </c>
      <c r="G158" s="5" t="s">
        <v>347</v>
      </c>
      <c r="H158" s="46" t="s">
        <v>348</v>
      </c>
    </row>
    <row r="159" spans="1:8" ht="110.4">
      <c r="A159" s="47" t="s">
        <v>412</v>
      </c>
      <c r="B159" s="6" t="s">
        <v>262</v>
      </c>
      <c r="C159" s="6" t="s">
        <v>263</v>
      </c>
      <c r="D159" s="48">
        <v>1</v>
      </c>
      <c r="E159" s="267">
        <v>0</v>
      </c>
      <c r="F159" s="49">
        <f t="shared" si="4"/>
        <v>0</v>
      </c>
      <c r="G159" s="6" t="s">
        <v>264</v>
      </c>
      <c r="H159" s="51" t="s">
        <v>265</v>
      </c>
    </row>
    <row r="160" spans="1:8" ht="55.2">
      <c r="A160" s="47" t="s">
        <v>412</v>
      </c>
      <c r="B160" s="6" t="s">
        <v>290</v>
      </c>
      <c r="C160" s="6" t="s">
        <v>291</v>
      </c>
      <c r="D160" s="48">
        <v>1</v>
      </c>
      <c r="E160" s="267">
        <v>0</v>
      </c>
      <c r="F160" s="49">
        <f t="shared" si="4"/>
        <v>0</v>
      </c>
      <c r="G160" s="6" t="s">
        <v>292</v>
      </c>
      <c r="H160" s="74" t="s">
        <v>293</v>
      </c>
    </row>
    <row r="161" spans="1:8" ht="27.6">
      <c r="A161" s="47" t="s">
        <v>412</v>
      </c>
      <c r="B161" s="6" t="s">
        <v>96</v>
      </c>
      <c r="C161" s="6" t="s">
        <v>274</v>
      </c>
      <c r="D161" s="48">
        <v>1</v>
      </c>
      <c r="E161" s="267">
        <v>0</v>
      </c>
      <c r="F161" s="61">
        <f t="shared" si="4"/>
        <v>0</v>
      </c>
      <c r="G161" s="6"/>
      <c r="H161" s="65"/>
    </row>
    <row r="162" spans="1:8" ht="28.2" thickBot="1">
      <c r="A162" s="93" t="s">
        <v>412</v>
      </c>
      <c r="B162" s="7" t="s">
        <v>275</v>
      </c>
      <c r="C162" s="7" t="s">
        <v>276</v>
      </c>
      <c r="D162" s="54">
        <v>1</v>
      </c>
      <c r="E162" s="268">
        <v>0</v>
      </c>
      <c r="F162" s="55">
        <f t="shared" si="4"/>
        <v>0</v>
      </c>
      <c r="G162" s="7"/>
      <c r="H162" s="101" t="s">
        <v>529</v>
      </c>
    </row>
    <row r="163" spans="1:8" ht="110.4">
      <c r="A163" s="43" t="s">
        <v>413</v>
      </c>
      <c r="B163" s="5" t="s">
        <v>278</v>
      </c>
      <c r="C163" s="5" t="s">
        <v>346</v>
      </c>
      <c r="D163" s="44">
        <v>1</v>
      </c>
      <c r="E163" s="269">
        <v>0</v>
      </c>
      <c r="F163" s="45">
        <f t="shared" si="4"/>
        <v>0</v>
      </c>
      <c r="G163" s="5" t="s">
        <v>347</v>
      </c>
      <c r="H163" s="102" t="s">
        <v>348</v>
      </c>
    </row>
    <row r="164" spans="1:8" ht="110.4">
      <c r="A164" s="81" t="s">
        <v>413</v>
      </c>
      <c r="B164" s="6" t="s">
        <v>262</v>
      </c>
      <c r="C164" s="6" t="s">
        <v>263</v>
      </c>
      <c r="D164" s="48">
        <v>1</v>
      </c>
      <c r="E164" s="267">
        <v>0</v>
      </c>
      <c r="F164" s="49">
        <f t="shared" si="4"/>
        <v>0</v>
      </c>
      <c r="G164" s="6" t="s">
        <v>264</v>
      </c>
      <c r="H164" s="51" t="s">
        <v>265</v>
      </c>
    </row>
    <row r="165" spans="1:8" ht="55.2">
      <c r="A165" s="81" t="s">
        <v>413</v>
      </c>
      <c r="B165" s="6" t="s">
        <v>290</v>
      </c>
      <c r="C165" s="6" t="s">
        <v>291</v>
      </c>
      <c r="D165" s="48">
        <v>1</v>
      </c>
      <c r="E165" s="271">
        <v>0</v>
      </c>
      <c r="F165" s="61">
        <f t="shared" si="4"/>
        <v>0</v>
      </c>
      <c r="G165" s="6" t="s">
        <v>292</v>
      </c>
      <c r="H165" s="59" t="s">
        <v>293</v>
      </c>
    </row>
    <row r="166" spans="1:8" ht="27.6">
      <c r="A166" s="81" t="s">
        <v>413</v>
      </c>
      <c r="B166" s="6" t="s">
        <v>96</v>
      </c>
      <c r="C166" s="6" t="s">
        <v>274</v>
      </c>
      <c r="D166" s="48">
        <v>1</v>
      </c>
      <c r="E166" s="270">
        <v>0</v>
      </c>
      <c r="F166" s="61">
        <f t="shared" si="4"/>
        <v>0</v>
      </c>
      <c r="G166" s="6"/>
      <c r="H166" s="58"/>
    </row>
    <row r="167" spans="1:8" ht="28.2" thickBot="1">
      <c r="A167" s="84" t="s">
        <v>413</v>
      </c>
      <c r="B167" s="7" t="s">
        <v>275</v>
      </c>
      <c r="C167" s="7" t="s">
        <v>276</v>
      </c>
      <c r="D167" s="54">
        <v>1</v>
      </c>
      <c r="E167" s="268">
        <v>0</v>
      </c>
      <c r="F167" s="55">
        <f t="shared" si="4"/>
        <v>0</v>
      </c>
      <c r="G167" s="7"/>
      <c r="H167" s="87" t="s">
        <v>529</v>
      </c>
    </row>
    <row r="168" spans="1:8" ht="110.4">
      <c r="A168" s="43" t="s">
        <v>414</v>
      </c>
      <c r="B168" s="5" t="s">
        <v>251</v>
      </c>
      <c r="C168" s="5" t="s">
        <v>415</v>
      </c>
      <c r="D168" s="44">
        <v>1</v>
      </c>
      <c r="E168" s="269">
        <v>0</v>
      </c>
      <c r="F168" s="45">
        <f t="shared" si="4"/>
        <v>0</v>
      </c>
      <c r="G168" s="5" t="s">
        <v>416</v>
      </c>
      <c r="H168" s="74" t="s">
        <v>417</v>
      </c>
    </row>
    <row r="169" spans="1:8" ht="41.4">
      <c r="A169" s="47" t="s">
        <v>414</v>
      </c>
      <c r="B169" s="6" t="s">
        <v>418</v>
      </c>
      <c r="C169" s="6" t="s">
        <v>419</v>
      </c>
      <c r="D169" s="48">
        <v>1</v>
      </c>
      <c r="E169" s="267">
        <v>0</v>
      </c>
      <c r="F169" s="49">
        <f t="shared" si="4"/>
        <v>0</v>
      </c>
      <c r="G169" s="6" t="s">
        <v>420</v>
      </c>
      <c r="H169" s="103"/>
    </row>
    <row r="170" spans="1:8" ht="41.4">
      <c r="A170" s="47" t="s">
        <v>414</v>
      </c>
      <c r="B170" s="6" t="s">
        <v>421</v>
      </c>
      <c r="C170" s="6" t="s">
        <v>357</v>
      </c>
      <c r="D170" s="48">
        <v>1</v>
      </c>
      <c r="E170" s="267">
        <v>0</v>
      </c>
      <c r="F170" s="49">
        <f t="shared" si="4"/>
        <v>0</v>
      </c>
      <c r="G170" s="6"/>
      <c r="H170" s="103"/>
    </row>
    <row r="171" spans="1:8" ht="110.4">
      <c r="A171" s="47" t="s">
        <v>414</v>
      </c>
      <c r="B171" s="6" t="s">
        <v>262</v>
      </c>
      <c r="C171" s="6" t="s">
        <v>263</v>
      </c>
      <c r="D171" s="48">
        <v>1</v>
      </c>
      <c r="E171" s="267">
        <v>0</v>
      </c>
      <c r="F171" s="49">
        <f t="shared" si="4"/>
        <v>0</v>
      </c>
      <c r="G171" s="6" t="s">
        <v>264</v>
      </c>
      <c r="H171" s="88" t="s">
        <v>265</v>
      </c>
    </row>
    <row r="172" spans="1:8" ht="110.4">
      <c r="A172" s="47" t="s">
        <v>414</v>
      </c>
      <c r="B172" s="6" t="s">
        <v>97</v>
      </c>
      <c r="C172" s="6" t="s">
        <v>391</v>
      </c>
      <c r="D172" s="48">
        <v>1</v>
      </c>
      <c r="E172" s="267">
        <v>0</v>
      </c>
      <c r="F172" s="49">
        <v>0</v>
      </c>
      <c r="G172" s="6" t="s">
        <v>392</v>
      </c>
      <c r="H172" s="76" t="s">
        <v>339</v>
      </c>
    </row>
    <row r="173" spans="1:8" ht="69">
      <c r="A173" s="47" t="s">
        <v>414</v>
      </c>
      <c r="B173" s="6" t="s">
        <v>308</v>
      </c>
      <c r="C173" s="6" t="s">
        <v>309</v>
      </c>
      <c r="D173" s="48">
        <v>1</v>
      </c>
      <c r="E173" s="267">
        <v>0</v>
      </c>
      <c r="F173" s="49">
        <f t="shared" ref="F173:F191" si="5">(D173*E173)</f>
        <v>0</v>
      </c>
      <c r="G173" s="6" t="s">
        <v>310</v>
      </c>
      <c r="H173" s="62" t="s">
        <v>311</v>
      </c>
    </row>
    <row r="174" spans="1:8" ht="69">
      <c r="A174" s="47" t="s">
        <v>414</v>
      </c>
      <c r="B174" s="6" t="s">
        <v>266</v>
      </c>
      <c r="C174" s="6" t="s">
        <v>312</v>
      </c>
      <c r="D174" s="48">
        <v>1</v>
      </c>
      <c r="E174" s="267">
        <v>0</v>
      </c>
      <c r="F174" s="49">
        <f t="shared" si="5"/>
        <v>0</v>
      </c>
      <c r="G174" s="6" t="s">
        <v>422</v>
      </c>
      <c r="H174" s="104" t="s">
        <v>314</v>
      </c>
    </row>
    <row r="175" spans="1:8" ht="14.4">
      <c r="A175" s="47" t="s">
        <v>414</v>
      </c>
      <c r="B175" s="6" t="s">
        <v>99</v>
      </c>
      <c r="C175" s="6"/>
      <c r="D175" s="48">
        <v>1</v>
      </c>
      <c r="E175" s="267">
        <v>0</v>
      </c>
      <c r="F175" s="49">
        <f t="shared" si="5"/>
        <v>0</v>
      </c>
      <c r="G175" s="6"/>
      <c r="H175" s="105"/>
    </row>
    <row r="176" spans="1:8" ht="55.2">
      <c r="A176" s="47" t="s">
        <v>414</v>
      </c>
      <c r="B176" s="6" t="s">
        <v>270</v>
      </c>
      <c r="C176" s="6" t="s">
        <v>423</v>
      </c>
      <c r="D176" s="48">
        <v>1</v>
      </c>
      <c r="E176" s="267">
        <v>0</v>
      </c>
      <c r="F176" s="49">
        <f t="shared" si="5"/>
        <v>0</v>
      </c>
      <c r="G176" s="6" t="s">
        <v>424</v>
      </c>
      <c r="H176" s="104" t="s">
        <v>273</v>
      </c>
    </row>
    <row r="177" spans="1:8" ht="27.6">
      <c r="A177" s="47" t="s">
        <v>414</v>
      </c>
      <c r="B177" s="6" t="s">
        <v>96</v>
      </c>
      <c r="C177" s="6" t="s">
        <v>274</v>
      </c>
      <c r="D177" s="48">
        <v>1</v>
      </c>
      <c r="E177" s="267">
        <v>0</v>
      </c>
      <c r="F177" s="49">
        <f t="shared" si="5"/>
        <v>0</v>
      </c>
      <c r="G177" s="6"/>
      <c r="H177" s="105"/>
    </row>
    <row r="178" spans="1:8" ht="28.2" thickBot="1">
      <c r="A178" s="53" t="s">
        <v>414</v>
      </c>
      <c r="B178" s="7" t="s">
        <v>275</v>
      </c>
      <c r="C178" s="7" t="s">
        <v>276</v>
      </c>
      <c r="D178" s="54">
        <v>1</v>
      </c>
      <c r="E178" s="268">
        <v>0</v>
      </c>
      <c r="F178" s="55">
        <f t="shared" si="5"/>
        <v>0</v>
      </c>
      <c r="G178" s="7" t="s">
        <v>325</v>
      </c>
      <c r="H178" s="106" t="s">
        <v>529</v>
      </c>
    </row>
    <row r="179" spans="1:8" ht="110.4">
      <c r="A179" s="43" t="s">
        <v>425</v>
      </c>
      <c r="B179" s="5" t="s">
        <v>98</v>
      </c>
      <c r="C179" s="5" t="s">
        <v>341</v>
      </c>
      <c r="D179" s="44">
        <v>1</v>
      </c>
      <c r="E179" s="266">
        <v>0</v>
      </c>
      <c r="F179" s="96">
        <f t="shared" si="5"/>
        <v>0</v>
      </c>
      <c r="G179" s="5" t="s">
        <v>426</v>
      </c>
      <c r="H179" s="97" t="s">
        <v>343</v>
      </c>
    </row>
    <row r="180" spans="1:8" ht="110.4">
      <c r="A180" s="47" t="s">
        <v>425</v>
      </c>
      <c r="B180" s="6" t="s">
        <v>302</v>
      </c>
      <c r="C180" s="6" t="s">
        <v>344</v>
      </c>
      <c r="D180" s="48">
        <v>1</v>
      </c>
      <c r="E180" s="270">
        <v>0</v>
      </c>
      <c r="F180" s="61">
        <f t="shared" si="5"/>
        <v>0</v>
      </c>
      <c r="G180" s="6" t="s">
        <v>388</v>
      </c>
      <c r="H180" s="63"/>
    </row>
    <row r="181" spans="1:8" ht="110.4">
      <c r="A181" s="47" t="s">
        <v>425</v>
      </c>
      <c r="B181" s="6" t="s">
        <v>97</v>
      </c>
      <c r="C181" s="6" t="s">
        <v>391</v>
      </c>
      <c r="D181" s="48">
        <v>1</v>
      </c>
      <c r="E181" s="270">
        <v>0</v>
      </c>
      <c r="F181" s="61">
        <f t="shared" si="5"/>
        <v>0</v>
      </c>
      <c r="G181" s="6" t="s">
        <v>392</v>
      </c>
      <c r="H181" s="62" t="s">
        <v>339</v>
      </c>
    </row>
    <row r="182" spans="1:8" ht="69">
      <c r="A182" s="47" t="s">
        <v>425</v>
      </c>
      <c r="B182" s="6" t="s">
        <v>308</v>
      </c>
      <c r="C182" s="6" t="s">
        <v>309</v>
      </c>
      <c r="D182" s="48">
        <v>1</v>
      </c>
      <c r="E182" s="267">
        <v>0</v>
      </c>
      <c r="F182" s="49">
        <f t="shared" si="5"/>
        <v>0</v>
      </c>
      <c r="G182" s="6" t="s">
        <v>310</v>
      </c>
      <c r="H182" s="62" t="s">
        <v>311</v>
      </c>
    </row>
    <row r="183" spans="1:8" ht="27.6">
      <c r="A183" s="47" t="s">
        <v>425</v>
      </c>
      <c r="B183" s="6" t="s">
        <v>96</v>
      </c>
      <c r="C183" s="6" t="s">
        <v>274</v>
      </c>
      <c r="D183" s="48">
        <v>1</v>
      </c>
      <c r="E183" s="270">
        <v>0</v>
      </c>
      <c r="F183" s="61">
        <f t="shared" si="5"/>
        <v>0</v>
      </c>
      <c r="G183" s="6"/>
      <c r="H183" s="65"/>
    </row>
    <row r="184" spans="1:8" ht="28.2" thickBot="1">
      <c r="A184" s="53" t="s">
        <v>425</v>
      </c>
      <c r="B184" s="7" t="s">
        <v>275</v>
      </c>
      <c r="C184" s="7" t="s">
        <v>276</v>
      </c>
      <c r="D184" s="54">
        <v>1</v>
      </c>
      <c r="E184" s="277">
        <v>0</v>
      </c>
      <c r="F184" s="98">
        <f t="shared" si="5"/>
        <v>0</v>
      </c>
      <c r="G184" s="7" t="s">
        <v>427</v>
      </c>
      <c r="H184" s="99" t="s">
        <v>529</v>
      </c>
    </row>
    <row r="185" spans="1:8" ht="110.4">
      <c r="A185" s="43" t="s">
        <v>428</v>
      </c>
      <c r="B185" s="5" t="s">
        <v>278</v>
      </c>
      <c r="C185" s="5" t="s">
        <v>279</v>
      </c>
      <c r="D185" s="44">
        <v>1</v>
      </c>
      <c r="E185" s="269">
        <v>0</v>
      </c>
      <c r="F185" s="45">
        <f t="shared" si="5"/>
        <v>0</v>
      </c>
      <c r="G185" s="5" t="s">
        <v>280</v>
      </c>
      <c r="H185" s="46" t="s">
        <v>281</v>
      </c>
    </row>
    <row r="186" spans="1:8" ht="110.4">
      <c r="A186" s="47" t="s">
        <v>428</v>
      </c>
      <c r="B186" s="6" t="s">
        <v>262</v>
      </c>
      <c r="C186" s="6" t="s">
        <v>263</v>
      </c>
      <c r="D186" s="48">
        <v>1</v>
      </c>
      <c r="E186" s="267">
        <v>0</v>
      </c>
      <c r="F186" s="49">
        <f t="shared" si="5"/>
        <v>0</v>
      </c>
      <c r="G186" s="6" t="s">
        <v>264</v>
      </c>
      <c r="H186" s="51" t="s">
        <v>265</v>
      </c>
    </row>
    <row r="187" spans="1:8" ht="55.2">
      <c r="A187" s="47" t="s">
        <v>428</v>
      </c>
      <c r="B187" s="6" t="s">
        <v>290</v>
      </c>
      <c r="C187" s="6" t="s">
        <v>291</v>
      </c>
      <c r="D187" s="48">
        <v>1</v>
      </c>
      <c r="E187" s="271">
        <v>0</v>
      </c>
      <c r="F187" s="61">
        <f t="shared" si="5"/>
        <v>0</v>
      </c>
      <c r="G187" s="6" t="s">
        <v>292</v>
      </c>
      <c r="H187" s="64" t="s">
        <v>293</v>
      </c>
    </row>
    <row r="188" spans="1:8" ht="27.6">
      <c r="A188" s="47" t="s">
        <v>428</v>
      </c>
      <c r="B188" s="6" t="s">
        <v>96</v>
      </c>
      <c r="C188" s="6" t="s">
        <v>274</v>
      </c>
      <c r="D188" s="48">
        <v>1</v>
      </c>
      <c r="E188" s="270">
        <v>0</v>
      </c>
      <c r="F188" s="61">
        <f t="shared" si="5"/>
        <v>0</v>
      </c>
      <c r="G188" s="6"/>
      <c r="H188" s="65"/>
    </row>
    <row r="189" spans="1:8" ht="28.2" thickBot="1">
      <c r="A189" s="53" t="s">
        <v>428</v>
      </c>
      <c r="B189" s="7" t="s">
        <v>275</v>
      </c>
      <c r="C189" s="7" t="s">
        <v>276</v>
      </c>
      <c r="D189" s="54">
        <v>1</v>
      </c>
      <c r="E189" s="268">
        <v>0</v>
      </c>
      <c r="F189" s="55">
        <f t="shared" si="5"/>
        <v>0</v>
      </c>
      <c r="G189" s="7"/>
      <c r="H189" s="56" t="s">
        <v>529</v>
      </c>
    </row>
    <row r="190" spans="1:8" ht="41.4">
      <c r="A190" s="60" t="s">
        <v>429</v>
      </c>
      <c r="B190" s="6" t="s">
        <v>430</v>
      </c>
      <c r="C190" s="6" t="s">
        <v>431</v>
      </c>
      <c r="D190" s="48">
        <v>1</v>
      </c>
      <c r="E190" s="267">
        <v>0</v>
      </c>
      <c r="F190" s="49">
        <f t="shared" si="5"/>
        <v>0</v>
      </c>
      <c r="G190" s="6"/>
      <c r="H190" s="75"/>
    </row>
    <row r="191" spans="1:8" ht="27.6">
      <c r="A191" s="60" t="s">
        <v>429</v>
      </c>
      <c r="B191" s="6" t="s">
        <v>275</v>
      </c>
      <c r="C191" s="6" t="s">
        <v>276</v>
      </c>
      <c r="D191" s="48">
        <v>1</v>
      </c>
      <c r="E191" s="267">
        <v>0</v>
      </c>
      <c r="F191" s="49">
        <f t="shared" si="5"/>
        <v>0</v>
      </c>
      <c r="G191" s="6" t="s">
        <v>432</v>
      </c>
      <c r="H191" s="75" t="s">
        <v>529</v>
      </c>
    </row>
    <row r="192" spans="1:8" ht="14.4">
      <c r="A192" s="66"/>
      <c r="B192" s="67" t="s">
        <v>433</v>
      </c>
      <c r="C192" s="68"/>
      <c r="D192" s="15"/>
      <c r="E192" s="107"/>
      <c r="F192" s="108"/>
      <c r="G192" s="68"/>
      <c r="H192" s="14"/>
    </row>
    <row r="193" spans="1:8" ht="69">
      <c r="A193" s="73" t="s">
        <v>434</v>
      </c>
      <c r="B193" s="12" t="s">
        <v>435</v>
      </c>
      <c r="C193" s="10" t="s">
        <v>436</v>
      </c>
      <c r="D193" s="89">
        <v>1</v>
      </c>
      <c r="E193" s="278">
        <v>0</v>
      </c>
      <c r="F193" s="90">
        <f t="shared" ref="F193:F201" si="6">(D193*E193)</f>
        <v>0</v>
      </c>
      <c r="G193" s="12" t="s">
        <v>437</v>
      </c>
      <c r="H193" s="50" t="s">
        <v>438</v>
      </c>
    </row>
    <row r="194" spans="1:8" ht="55.2">
      <c r="A194" s="60" t="s">
        <v>434</v>
      </c>
      <c r="B194" s="12" t="s">
        <v>439</v>
      </c>
      <c r="C194" s="10" t="s">
        <v>440</v>
      </c>
      <c r="D194" s="48">
        <v>1</v>
      </c>
      <c r="E194" s="270">
        <v>0</v>
      </c>
      <c r="F194" s="49">
        <f t="shared" si="6"/>
        <v>0</v>
      </c>
      <c r="G194" s="6" t="s">
        <v>441</v>
      </c>
      <c r="H194" s="50" t="s">
        <v>442</v>
      </c>
    </row>
    <row r="195" spans="1:8" ht="27.6">
      <c r="A195" s="60" t="s">
        <v>434</v>
      </c>
      <c r="B195" s="12" t="s">
        <v>443</v>
      </c>
      <c r="C195" s="10" t="s">
        <v>444</v>
      </c>
      <c r="D195" s="48">
        <v>1</v>
      </c>
      <c r="E195" s="270">
        <v>0</v>
      </c>
      <c r="F195" s="49">
        <f t="shared" si="6"/>
        <v>0</v>
      </c>
      <c r="G195" s="109"/>
      <c r="H195" s="110"/>
    </row>
    <row r="196" spans="1:8" ht="82.8">
      <c r="A196" s="60" t="s">
        <v>434</v>
      </c>
      <c r="B196" s="12" t="s">
        <v>290</v>
      </c>
      <c r="C196" s="10" t="s">
        <v>445</v>
      </c>
      <c r="D196" s="48">
        <v>1</v>
      </c>
      <c r="E196" s="270">
        <v>0</v>
      </c>
      <c r="F196" s="49">
        <f t="shared" si="6"/>
        <v>0</v>
      </c>
      <c r="G196" s="6" t="s">
        <v>446</v>
      </c>
      <c r="H196" s="50" t="s">
        <v>447</v>
      </c>
    </row>
    <row r="197" spans="1:8" ht="69">
      <c r="A197" s="60" t="s">
        <v>434</v>
      </c>
      <c r="B197" s="12" t="s">
        <v>448</v>
      </c>
      <c r="C197" s="10" t="s">
        <v>449</v>
      </c>
      <c r="D197" s="48">
        <v>1</v>
      </c>
      <c r="E197" s="270">
        <v>0</v>
      </c>
      <c r="F197" s="49">
        <f t="shared" si="6"/>
        <v>0</v>
      </c>
      <c r="G197" s="109"/>
      <c r="H197" s="52"/>
    </row>
    <row r="198" spans="1:8" ht="41.4">
      <c r="A198" s="60" t="s">
        <v>434</v>
      </c>
      <c r="B198" s="12" t="s">
        <v>450</v>
      </c>
      <c r="C198" s="10" t="s">
        <v>451</v>
      </c>
      <c r="D198" s="48">
        <v>100</v>
      </c>
      <c r="E198" s="270">
        <v>0</v>
      </c>
      <c r="F198" s="49">
        <f t="shared" si="6"/>
        <v>0</v>
      </c>
      <c r="G198" s="109"/>
      <c r="H198" s="52"/>
    </row>
    <row r="199" spans="1:8" ht="41.4">
      <c r="A199" s="60" t="s">
        <v>434</v>
      </c>
      <c r="B199" s="6" t="s">
        <v>452</v>
      </c>
      <c r="C199" s="6" t="s">
        <v>453</v>
      </c>
      <c r="D199" s="48">
        <v>1</v>
      </c>
      <c r="E199" s="267">
        <v>0</v>
      </c>
      <c r="F199" s="49">
        <f t="shared" si="6"/>
        <v>0</v>
      </c>
      <c r="G199" s="6" t="s">
        <v>454</v>
      </c>
      <c r="H199" s="50" t="s">
        <v>455</v>
      </c>
    </row>
    <row r="200" spans="1:8" ht="69">
      <c r="A200" s="60" t="s">
        <v>434</v>
      </c>
      <c r="B200" s="12" t="s">
        <v>456</v>
      </c>
      <c r="C200" s="10" t="s">
        <v>457</v>
      </c>
      <c r="D200" s="48">
        <v>1</v>
      </c>
      <c r="E200" s="270">
        <v>0</v>
      </c>
      <c r="F200" s="49">
        <f t="shared" si="6"/>
        <v>0</v>
      </c>
      <c r="G200" s="109"/>
      <c r="H200" s="52"/>
    </row>
    <row r="201" spans="1:8" ht="96.6">
      <c r="A201" s="60" t="s">
        <v>434</v>
      </c>
      <c r="B201" s="12" t="s">
        <v>458</v>
      </c>
      <c r="C201" s="111" t="s">
        <v>459</v>
      </c>
      <c r="D201" s="82">
        <v>2</v>
      </c>
      <c r="E201" s="279">
        <v>0</v>
      </c>
      <c r="F201" s="79">
        <f t="shared" si="6"/>
        <v>0</v>
      </c>
      <c r="G201" s="10" t="s">
        <v>460</v>
      </c>
      <c r="H201" s="74" t="s">
        <v>461</v>
      </c>
    </row>
    <row r="202" spans="1:8" ht="27.6">
      <c r="A202" s="119" t="s">
        <v>475</v>
      </c>
      <c r="B202" s="117"/>
      <c r="C202" s="117"/>
      <c r="D202" s="117"/>
      <c r="E202" s="117"/>
      <c r="F202" s="120">
        <f>SUM(F6:F201)</f>
        <v>0</v>
      </c>
      <c r="G202" s="117"/>
      <c r="H202" s="118"/>
    </row>
    <row r="203" spans="1:8" ht="14.4">
      <c r="A203" s="114"/>
      <c r="B203" s="31"/>
      <c r="C203" s="31"/>
      <c r="D203" s="115"/>
      <c r="E203" s="33"/>
      <c r="F203" s="116"/>
      <c r="G203" s="31"/>
      <c r="H203" s="74"/>
    </row>
    <row r="204" spans="1:8" ht="14.4">
      <c r="A204" s="66"/>
      <c r="B204" s="67" t="s">
        <v>462</v>
      </c>
      <c r="C204" s="68"/>
      <c r="D204" s="15"/>
      <c r="E204" s="107"/>
      <c r="F204" s="108"/>
      <c r="G204" s="15"/>
      <c r="H204" s="14"/>
    </row>
    <row r="205" spans="1:8" ht="110.4">
      <c r="A205" s="60" t="s">
        <v>463</v>
      </c>
      <c r="B205" s="6" t="s">
        <v>464</v>
      </c>
      <c r="C205" s="6" t="s">
        <v>465</v>
      </c>
      <c r="D205" s="48">
        <v>350</v>
      </c>
      <c r="E205" s="270">
        <v>0</v>
      </c>
      <c r="F205" s="49">
        <f t="shared" ref="F205:F208" si="7">(D205*E205)</f>
        <v>0</v>
      </c>
      <c r="G205" s="49"/>
      <c r="H205" s="52"/>
    </row>
    <row r="206" spans="1:8" ht="69">
      <c r="A206" s="60" t="s">
        <v>466</v>
      </c>
      <c r="B206" s="6" t="s">
        <v>467</v>
      </c>
      <c r="C206" s="6" t="s">
        <v>468</v>
      </c>
      <c r="D206" s="48">
        <v>100</v>
      </c>
      <c r="E206" s="270">
        <v>0</v>
      </c>
      <c r="F206" s="49">
        <f t="shared" si="7"/>
        <v>0</v>
      </c>
      <c r="G206" s="49"/>
      <c r="H206" s="52"/>
    </row>
    <row r="207" spans="1:8" ht="27.6">
      <c r="A207" s="60" t="s">
        <v>469</v>
      </c>
      <c r="B207" s="6" t="s">
        <v>470</v>
      </c>
      <c r="C207" s="6" t="s">
        <v>471</v>
      </c>
      <c r="D207" s="48">
        <v>30</v>
      </c>
      <c r="E207" s="270">
        <v>0</v>
      </c>
      <c r="F207" s="49">
        <f t="shared" si="7"/>
        <v>0</v>
      </c>
      <c r="G207" s="92"/>
      <c r="H207" s="52"/>
    </row>
    <row r="208" spans="1:8" ht="55.2">
      <c r="A208" s="112" t="s">
        <v>472</v>
      </c>
      <c r="B208" s="13" t="s">
        <v>473</v>
      </c>
      <c r="C208" s="13" t="s">
        <v>474</v>
      </c>
      <c r="D208" s="91">
        <v>100</v>
      </c>
      <c r="E208" s="280">
        <v>0</v>
      </c>
      <c r="F208" s="121">
        <f t="shared" si="7"/>
        <v>0</v>
      </c>
      <c r="G208" s="122"/>
      <c r="H208" s="113"/>
    </row>
    <row r="209" spans="1:8" ht="27.6">
      <c r="A209" s="119" t="s">
        <v>475</v>
      </c>
      <c r="B209" s="117"/>
      <c r="C209" s="117"/>
      <c r="D209" s="117"/>
      <c r="E209" s="117"/>
      <c r="F209" s="120">
        <f>SUM(F205:F208)</f>
        <v>0</v>
      </c>
      <c r="G209" s="117"/>
      <c r="H209" s="118"/>
    </row>
  </sheetData>
  <sheetProtection algorithmName="SHA-512" hashValue="oY3uZy13l/9I8R5PWLQjYQk15Jdrud0G4ibKlo5qmfJnq2YpkAB6mtANTwF3921YMzI6hYvlpvlhJxXSY38w+g==" saltValue="rPCWwIWU9gaqYfoL1r2VyA==" spinCount="100000" sheet="1"/>
  <mergeCells count="1">
    <mergeCell ref="A1:H1"/>
  </mergeCells>
  <phoneticPr fontId="4" type="noConversion"/>
  <hyperlinks>
    <hyperlink ref="H6" r:id="rId1" xr:uid="{7513F505-57BA-2345-AE97-A7C22A66AB36}"/>
    <hyperlink ref="H7" r:id="rId2" xr:uid="{5266E540-0FAB-C043-BD98-B3ABF86A3DEB}"/>
    <hyperlink ref="H8" r:id="rId3" xr:uid="{5F468378-50F6-2049-A190-1C1F75E64D4C}"/>
    <hyperlink ref="H9" r:id="rId4" xr:uid="{36FBEFB9-322B-4B49-B0AC-C0F13ED5A5A8}"/>
    <hyperlink ref="H10" r:id="rId5" xr:uid="{8B83E806-9FE3-984E-9755-9BA40C9A24E9}"/>
    <hyperlink ref="H11" r:id="rId6" xr:uid="{C2449BFE-1BD3-A447-8B04-7B28E9B691CE}"/>
    <hyperlink ref="H14" r:id="rId7" xr:uid="{65242F8F-DF0F-5C4D-9943-7FB3DBC92ED8}"/>
    <hyperlink ref="H15" r:id="rId8" xr:uid="{18561065-98A2-2140-BB49-D9D385C369E2}"/>
    <hyperlink ref="H16" r:id="rId9" xr:uid="{D78005DB-FC5F-2C48-9398-50BF1557A162}"/>
    <hyperlink ref="H19" r:id="rId10" xr:uid="{CE7DCDF3-D01F-4744-85EF-37A04710D3E8}"/>
    <hyperlink ref="H20" r:id="rId11" xr:uid="{1B40B52C-A592-8D40-9C0E-71DC1FC9904D}"/>
    <hyperlink ref="H23" r:id="rId12" xr:uid="{D9E7D6DC-9156-584B-8227-92F041EC89FB}"/>
    <hyperlink ref="H24" r:id="rId13" xr:uid="{9685206D-4B09-6D44-A406-00910ED112D3}"/>
    <hyperlink ref="H26" r:id="rId14" xr:uid="{73A0FCC5-0C74-B44C-9171-632D45AAC67A}"/>
    <hyperlink ref="H27" r:id="rId15" xr:uid="{D2AE01F4-3985-9A46-BF71-9B7ECD6F4725}"/>
    <hyperlink ref="H29" r:id="rId16" xr:uid="{FCA19307-1629-D44B-A80D-E4771D37EF0B}"/>
    <hyperlink ref="H31" r:id="rId17" xr:uid="{F86865BD-A934-2F47-A957-3F53DB3AA15F}"/>
    <hyperlink ref="H35" r:id="rId18" xr:uid="{D291EAD6-65FA-4F43-BD0E-BA87CBA08B43}"/>
    <hyperlink ref="H36" r:id="rId19" xr:uid="{ECC0F3EE-8A3D-4443-B063-A04B90154ADB}"/>
    <hyperlink ref="H37" r:id="rId20" xr:uid="{5F466E0E-A836-0E46-8036-784DDB027D94}"/>
    <hyperlink ref="H38" r:id="rId21" xr:uid="{FCCE743E-F297-CF45-99EE-3BF255EDD734}"/>
    <hyperlink ref="H41" r:id="rId22" xr:uid="{7F60FA51-F9B1-7044-A79E-4123C70EABF8}"/>
    <hyperlink ref="H42" r:id="rId23" xr:uid="{AA64B59E-3274-2342-82E2-887A1200C148}"/>
    <hyperlink ref="H43" r:id="rId24" xr:uid="{0BBDC940-912F-C940-92B7-E731E5ECDACD}"/>
    <hyperlink ref="H44" r:id="rId25" xr:uid="{3A89D57F-1B73-C647-937A-D96B0F864B1B}"/>
    <hyperlink ref="H45" r:id="rId26" xr:uid="{A61202CF-CF89-2C44-A061-431CA3CEA88E}"/>
    <hyperlink ref="H46" r:id="rId27" xr:uid="{6EA44FC7-AEC2-FC43-A3AD-39144E29E340}"/>
    <hyperlink ref="H49" r:id="rId28" xr:uid="{B02147D1-BEAE-6446-A79E-3531A3821984}"/>
    <hyperlink ref="H51" r:id="rId29" xr:uid="{257E5E8A-07B9-F346-BD6D-FEC1F72E1882}"/>
    <hyperlink ref="H52" r:id="rId30" xr:uid="{BCAFC11C-DD2D-4048-B6BA-927AAA4DFDDD}"/>
    <hyperlink ref="H55" r:id="rId31" xr:uid="{774DBA41-EB2D-2641-BE32-692C64A66178}"/>
    <hyperlink ref="H56" r:id="rId32" xr:uid="{693BCC5D-A136-B746-AF63-7200E955E40A}"/>
    <hyperlink ref="H59" r:id="rId33" xr:uid="{0C8703A1-490F-E043-AB0F-32E44D92D685}"/>
    <hyperlink ref="H60" r:id="rId34" xr:uid="{71A6035F-D7B8-AC4D-B972-A19ED5957142}"/>
    <hyperlink ref="H63" r:id="rId35" xr:uid="{ADCD8FD0-7BD4-BA43-B0AC-707EA5E9A4EA}"/>
    <hyperlink ref="H64" r:id="rId36" xr:uid="{23F07F8C-B079-F34B-81C4-AA0A86521651}"/>
    <hyperlink ref="H65" r:id="rId37" xr:uid="{1CCA6647-6AC1-3548-A309-103CFED5BFB3}"/>
    <hyperlink ref="H68" r:id="rId38" xr:uid="{86995F91-5A4A-284C-9A81-26C3B31D6F3C}"/>
    <hyperlink ref="H70" r:id="rId39" xr:uid="{A95FA728-2AEC-D94B-A618-EC61103A7E02}"/>
    <hyperlink ref="H71" r:id="rId40" xr:uid="{2D87B56B-3F89-9D4B-8B19-4748405BC3EA}"/>
    <hyperlink ref="H74" r:id="rId41" xr:uid="{43290568-A61F-BC40-8C98-0563DD206E79}"/>
    <hyperlink ref="H76" r:id="rId42" xr:uid="{28A5CFE8-6ED2-F046-994D-6900151FF13B}"/>
    <hyperlink ref="H80" r:id="rId43" xr:uid="{0B192C56-2311-6F4E-8407-384BDFFF289C}"/>
    <hyperlink ref="H83" r:id="rId44" xr:uid="{EAC59702-3703-C241-B712-DC3669E3037D}"/>
    <hyperlink ref="H84" r:id="rId45" xr:uid="{29623475-1B7F-D642-B5CB-C0DCC018B115}"/>
    <hyperlink ref="H85" r:id="rId46" xr:uid="{95052CF2-6ABE-354D-BAE4-300B035BEDA7}"/>
    <hyperlink ref="H88" r:id="rId47" xr:uid="{50D502E5-1040-E247-8966-BDA7038F8238}"/>
    <hyperlink ref="H89" r:id="rId48" xr:uid="{21DE2410-5AE9-E64D-A116-CA8789C5D35F}"/>
    <hyperlink ref="H90" r:id="rId49" xr:uid="{1B7654DD-EEAE-C14A-9812-62075393BAF6}"/>
    <hyperlink ref="H93" r:id="rId50" xr:uid="{577A0D49-F021-E64C-9887-70B95123FE81}"/>
    <hyperlink ref="H94" r:id="rId51" xr:uid="{E6339537-B266-CF4E-868E-A3DF2F79A022}"/>
    <hyperlink ref="H95" r:id="rId52" xr:uid="{D47492D8-BBCF-694B-BD51-16A66B60B24D}"/>
    <hyperlink ref="H98" r:id="rId53" xr:uid="{5E4870B4-EAA0-6547-AEDD-D269096CB307}"/>
    <hyperlink ref="H99" r:id="rId54" xr:uid="{8896ECCF-4060-514A-8D8C-CA39E00D9B98}"/>
    <hyperlink ref="H103" r:id="rId55" xr:uid="{B8983671-D098-E24A-8B5A-346D9D192BD4}"/>
    <hyperlink ref="H105" r:id="rId56" xr:uid="{2C358C8A-FA48-B240-97A4-411E53F00402}"/>
    <hyperlink ref="H106" r:id="rId57" xr:uid="{1EB82007-934B-FA4D-B297-65D59600988A}"/>
    <hyperlink ref="H107" r:id="rId58" xr:uid="{2C91D0E7-6696-7045-B652-0FDF1F5E04B8}"/>
    <hyperlink ref="H108" r:id="rId59" xr:uid="{D23637F3-9AFC-D741-9FD9-618F11FD6103}"/>
    <hyperlink ref="H113" r:id="rId60" xr:uid="{988FB880-6D40-7949-9888-F1EECBB3C813}"/>
    <hyperlink ref="H114" r:id="rId61" xr:uid="{0BBB1358-72E3-AE4F-84E6-82FB3417D76E}"/>
    <hyperlink ref="H117" r:id="rId62" xr:uid="{B7317B5B-56BE-4141-8A09-4218E8409C67}"/>
    <hyperlink ref="H120" r:id="rId63" xr:uid="{A239D6D4-72A1-D744-8C92-3E114BAFBF56}"/>
    <hyperlink ref="H121" r:id="rId64" xr:uid="{4DA86893-B428-1844-ACDF-5CCA1312337D}"/>
    <hyperlink ref="H122" r:id="rId65" xr:uid="{3A819890-1700-024B-81AB-0F2AC7BDE2B9}"/>
    <hyperlink ref="H123" r:id="rId66" xr:uid="{93CEFECB-C369-BC4D-BCCE-8EA078B68D8B}"/>
    <hyperlink ref="H127" r:id="rId67" xr:uid="{64F62828-9A67-8447-ADDA-9A9BB84A521D}"/>
    <hyperlink ref="H130" r:id="rId68" xr:uid="{37058634-EA4A-D643-926A-323E39B87E50}"/>
    <hyperlink ref="H131" r:id="rId69" xr:uid="{1D05F273-A078-7645-91E9-10DD20D985CA}"/>
    <hyperlink ref="H132" r:id="rId70" xr:uid="{E9489293-8E24-C64F-8340-4205794B1DD0}"/>
    <hyperlink ref="H133" r:id="rId71" xr:uid="{56B5C01A-B644-B54E-B577-875FF25BC58C}"/>
    <hyperlink ref="H136" r:id="rId72" xr:uid="{09E6DE2A-FC78-8640-9146-AD5776E9E146}"/>
    <hyperlink ref="H138" r:id="rId73" xr:uid="{55E1B29C-2A01-804F-8903-746DD0B6D4BF}"/>
    <hyperlink ref="H139" r:id="rId74" xr:uid="{D501009C-0461-8147-92A1-4025B4C9E98D}"/>
    <hyperlink ref="H142" r:id="rId75" xr:uid="{B135DD0A-EB76-ED48-8976-7ADE3BC14051}"/>
    <hyperlink ref="H143" r:id="rId76" xr:uid="{23EBA98A-0280-E54A-AE4A-2A6258F2FA32}"/>
    <hyperlink ref="H144" r:id="rId77" xr:uid="{586E05E7-2C16-4F4B-871A-33DC1C79944B}"/>
    <hyperlink ref="H145" r:id="rId78" xr:uid="{734C049B-3F80-3948-991C-56331B8155DC}"/>
    <hyperlink ref="H146" r:id="rId79" xr:uid="{3635A290-233C-A047-A390-C91A93BB29C6}"/>
    <hyperlink ref="H148" r:id="rId80" xr:uid="{3E72BE27-6A3B-6849-AD7A-3C821A0E16A4}"/>
    <hyperlink ref="H151" r:id="rId81" xr:uid="{7E3FB2E5-3B95-EA47-8515-24D7D44F0FF0}"/>
    <hyperlink ref="H153" r:id="rId82" xr:uid="{8A55D2B2-17D5-564E-BE8D-D9612CFC60C1}"/>
    <hyperlink ref="H154" r:id="rId83" xr:uid="{D1EE8C22-897B-0C4B-A21E-FB4D49872AAE}"/>
    <hyperlink ref="H155" r:id="rId84" xr:uid="{C88BE704-F1FA-374C-96F1-EE794B061399}"/>
    <hyperlink ref="H158" r:id="rId85" xr:uid="{45D3774D-8F3B-F541-B4E7-EDB92058B1E6}"/>
    <hyperlink ref="H159" r:id="rId86" xr:uid="{86450F81-D77B-F743-B68D-FA4CFB315C26}"/>
    <hyperlink ref="H160" r:id="rId87" xr:uid="{E30E325D-A8F0-AB4A-8A43-B185D98E5820}"/>
    <hyperlink ref="H163" r:id="rId88" xr:uid="{4DEBBE8F-4E58-054E-A8C0-285866AD52A4}"/>
    <hyperlink ref="H164" r:id="rId89" xr:uid="{22319296-507F-BF4E-92CD-187FAE6B86E6}"/>
    <hyperlink ref="H165" r:id="rId90" xr:uid="{EAFF295D-9FF0-6F4B-AD66-1E145AB62CE4}"/>
    <hyperlink ref="H168" r:id="rId91" xr:uid="{3E8E2CDA-36DE-0F48-9953-E9EFBE7942F7}"/>
    <hyperlink ref="H171" r:id="rId92" xr:uid="{834B37A3-F93A-B941-A555-77D1FE6CEB50}"/>
    <hyperlink ref="H172" r:id="rId93" xr:uid="{83863002-725A-7A40-8D2B-244591A682CC}"/>
    <hyperlink ref="H173" r:id="rId94" xr:uid="{F7442A12-D51D-754B-9A1E-DF6F260822E2}"/>
    <hyperlink ref="H174" r:id="rId95" xr:uid="{6DACFA14-FFC2-2D47-849A-F8CFD67A5C30}"/>
    <hyperlink ref="H176" r:id="rId96" xr:uid="{A1947066-6E7D-1A42-B09F-707040CD87E9}"/>
    <hyperlink ref="H179" r:id="rId97" xr:uid="{2985CD85-ADF0-4545-A0EE-A660B5E9C2CB}"/>
    <hyperlink ref="H181" r:id="rId98" xr:uid="{C1257FA6-6743-6747-9678-B1C077B7DFEB}"/>
    <hyperlink ref="H182" r:id="rId99" xr:uid="{5EF0168C-B630-3444-BBF0-7C7D7DA4A082}"/>
    <hyperlink ref="H185" r:id="rId100" xr:uid="{F6EC7F61-6F23-0242-80CA-23097641B900}"/>
    <hyperlink ref="H186" r:id="rId101" xr:uid="{B7B2B793-8C92-744B-9839-9DB6F2D7ACE1}"/>
    <hyperlink ref="H187" r:id="rId102" xr:uid="{67A58E75-5C78-5549-83DC-993129F3BD79}"/>
    <hyperlink ref="H193" r:id="rId103" xr:uid="{1D764B85-06E3-9645-BE3B-198DAD3296DC}"/>
    <hyperlink ref="H194" r:id="rId104" xr:uid="{897119A0-AFE7-354C-BA69-04A8651C7FBD}"/>
    <hyperlink ref="H196" r:id="rId105" xr:uid="{FA2B8F1C-F097-534A-AEFC-73F63AADEDA6}"/>
    <hyperlink ref="H199" r:id="rId106" xr:uid="{C552571F-6B0A-C747-A353-C3E6E4847BFF}"/>
    <hyperlink ref="H201" r:id="rId107" xr:uid="{09EEA995-E084-6A44-A7EA-0FE1C2F1440E}"/>
    <hyperlink ref="H79" r:id="rId108" xr:uid="{E7922697-0B8C-DE42-AA2F-166A822FB1D7}"/>
  </hyperlink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KRYCÍ LIST</vt:lpstr>
      <vt:lpstr>SOUPIS DODÁVEK A PRACÍ</vt:lpstr>
      <vt:lpstr>DÍLČÍ SOUPIS - OSVĚTLENÍ</vt:lpstr>
      <vt:lpstr>DÍLČÍ SOUPIS - AV TECHNIKA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Albrecht</dc:creator>
  <cp:keywords/>
  <dc:description/>
  <cp:lastModifiedBy>Löfflerová Marta</cp:lastModifiedBy>
  <cp:lastPrinted>2024-05-27T10:51:47Z</cp:lastPrinted>
  <dcterms:created xsi:type="dcterms:W3CDTF">2017-02-09T08:43:17Z</dcterms:created>
  <dcterms:modified xsi:type="dcterms:W3CDTF">2025-08-01T05:42:53Z</dcterms:modified>
  <cp:category/>
</cp:coreProperties>
</file>