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ml-my.sharepoint.com/personal/zora_rakosova_muml_cz/Documents/Dokumenty/DOKUMENTY RÁKOSOVÁ/RADA MĚSTA A ZASTUPITELSTVO/2025/ZÁVLAHA KOLONÁDA REALIZACE/"/>
    </mc:Choice>
  </mc:AlternateContent>
  <xr:revisionPtr revIDLastSave="109" documentId="8_{D0F888BF-7726-4B5A-928A-510334B99CC5}" xr6:coauthVersionLast="47" xr6:coauthVersionMax="47" xr10:uidLastSave="{670B118E-1935-479B-A69F-4F35B928E76E}"/>
  <bookViews>
    <workbookView xWindow="-120" yWindow="-120" windowWidth="29040" windowHeight="15720" xr2:uid="{51F605E9-117C-48ED-A207-BB28D1717A1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D93" i="1"/>
  <c r="G5" i="1"/>
  <c r="G90" i="1"/>
  <c r="G91" i="1"/>
  <c r="G92" i="1"/>
  <c r="G89" i="1"/>
  <c r="G88" i="1"/>
  <c r="G86" i="1"/>
  <c r="G83" i="1" s="1"/>
  <c r="G85" i="1"/>
  <c r="G84" i="1"/>
  <c r="G81" i="1"/>
  <c r="G87" i="1" l="1"/>
  <c r="G82" i="1" l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0" i="1" s="1"/>
  <c r="G22" i="1"/>
  <c r="G21" i="1"/>
  <c r="G19" i="1"/>
  <c r="G18" i="1" s="1"/>
  <c r="E19" i="1"/>
  <c r="G17" i="1"/>
  <c r="G16" i="1"/>
  <c r="G15" i="1"/>
  <c r="G14" i="1"/>
  <c r="G13" i="1"/>
  <c r="G12" i="1"/>
  <c r="E12" i="1"/>
  <c r="E11" i="1"/>
  <c r="G11" i="1" s="1"/>
  <c r="G10" i="1"/>
  <c r="E10" i="1"/>
  <c r="E9" i="1"/>
  <c r="G9" i="1" s="1"/>
  <c r="G8" i="1"/>
  <c r="G7" i="1"/>
  <c r="G6" i="1" l="1"/>
</calcChain>
</file>

<file path=xl/sharedStrings.xml><?xml version="1.0" encoding="utf-8"?>
<sst xmlns="http://schemas.openxmlformats.org/spreadsheetml/2006/main" count="261" uniqueCount="184">
  <si>
    <t>ČP</t>
  </si>
  <si>
    <t>Kód položky</t>
  </si>
  <si>
    <t>Plný popis</t>
  </si>
  <si>
    <t>MJ</t>
  </si>
  <si>
    <t>Množství</t>
  </si>
  <si>
    <t>J. cena indexovaná</t>
  </si>
  <si>
    <t>HSV</t>
  </si>
  <si>
    <t>Práce a dodávky HSV</t>
  </si>
  <si>
    <t>1</t>
  </si>
  <si>
    <t>Zemní práce</t>
  </si>
  <si>
    <t>Hloubení rýh pro závlahy rýhovačem hloubky do 30 cm šířky do 15 cm délky přes 800 m</t>
  </si>
  <si>
    <t>m</t>
  </si>
  <si>
    <t>133211012</t>
  </si>
  <si>
    <t>Hloubení šachet v nesoudržných horninách třídy těžitelnosti I skupiny 3 při překopech inženýrských sítí objemu do 10 m3 ručně</t>
  </si>
  <si>
    <t>m3</t>
  </si>
  <si>
    <t>174111101</t>
  </si>
  <si>
    <t>Zásyp jam, šachet rýh nebo kolem objektů sypaninou se zhutněním ručně</t>
  </si>
  <si>
    <t>174111109</t>
  </si>
  <si>
    <t>Příplatek k zásypu za ruční prohození sypaniny sítem</t>
  </si>
  <si>
    <t>175111101</t>
  </si>
  <si>
    <t>Obsypání potrubí ručně sypaninou bez prohození, uloženou do 3 m</t>
  </si>
  <si>
    <t>175111109</t>
  </si>
  <si>
    <t xml:space="preserve">	Příplatek k obsypání potrubí za ruční prohození sypaniny, uložené do 3 m</t>
  </si>
  <si>
    <t>Neřízený zemní protlak strojně průměru přes 110 do 125 mm v hornině třídy těžitelnosti I a II skupiny 3 a 4</t>
  </si>
  <si>
    <t>Startovací jáma pro protlak výkop včetně zásypu strojně v hornině tř. těžitelnosti II skupiny 5</t>
  </si>
  <si>
    <t>kus</t>
  </si>
  <si>
    <t>Demontáž dlažby z kamene k dalšímu použití z tvrdých kamenů kladených do malty</t>
  </si>
  <si>
    <t>m2</t>
  </si>
  <si>
    <t>Očištění kostek kamenných malých z rozebraných dlažeb při elektromontážích</t>
  </si>
  <si>
    <t>460921212</t>
  </si>
  <si>
    <t>Kladení dlažby po překopech při elektromontážích z kostek kamenných drobných do lože z kameniva</t>
  </si>
  <si>
    <t>4</t>
  </si>
  <si>
    <t>Vodorovné konstrukce</t>
  </si>
  <si>
    <t>451595111</t>
  </si>
  <si>
    <t xml:space="preserve">	Lože pod potrubí otevřený výkop z prohozeného výkopku</t>
  </si>
  <si>
    <t>Trubní vedení</t>
  </si>
  <si>
    <t>8PCD01</t>
  </si>
  <si>
    <t>Montáž potrubí pro závlahy v otevřeném výkopu HDPE (PE80/PE100) d32</t>
  </si>
  <si>
    <t>8PCD02</t>
  </si>
  <si>
    <t>Trubka tlaková PE HD (PE80) d 32 x 2,0 mm PN 8</t>
  </si>
  <si>
    <t>877162001</t>
  </si>
  <si>
    <t>Montáž svěrných spojek na vodovodním potrubí z trub d 32</t>
  </si>
  <si>
    <t>8PCD03</t>
  </si>
  <si>
    <t>Svěrné šroubovací tvarovky pro PE32</t>
  </si>
  <si>
    <t>sada</t>
  </si>
  <si>
    <t>8PCD04</t>
  </si>
  <si>
    <t>Montáž potrubí pro závlahy v otevřeném výkopu HDPE (PE80/PE100) d40</t>
  </si>
  <si>
    <t>8PCD05</t>
  </si>
  <si>
    <t>Trubka tlaková PE HD (PE80) d 40 x 2,4 mm PN 10</t>
  </si>
  <si>
    <t>877172001</t>
  </si>
  <si>
    <t>Montáž svěrných spojek na vodovodním potrubí z trub d 40</t>
  </si>
  <si>
    <t>8PCD06</t>
  </si>
  <si>
    <t>Svěrné šroubovací tvarovky pro PE40</t>
  </si>
  <si>
    <t>879311101</t>
  </si>
  <si>
    <t>Montáž a nastavení postřikovače včetně napojení na rozvodné potrubí rozprašovacího napojení 1/2"</t>
  </si>
  <si>
    <t>8PCD07</t>
  </si>
  <si>
    <t>Výsuvný postřikovač 1/2" vč. regulace tlaku 2,1bary, zpětný ventil, výsuv 10cm</t>
  </si>
  <si>
    <t>8PCD08</t>
  </si>
  <si>
    <t>Výsuvný postřikovač 1/2" vč. regulace tlaku 3,1bary, zpětný ventil, výsuv 30cm</t>
  </si>
  <si>
    <t>8PCD09</t>
  </si>
  <si>
    <t>Výsuvný postřikovač 1/2" vč. regulace tlaku 3,1bary, zpětný ventil, výsuv 10cm</t>
  </si>
  <si>
    <t>879311102</t>
  </si>
  <si>
    <t>Montáž a nastavení trysky pro postřikovač rozprašovací</t>
  </si>
  <si>
    <t>8PCD10</t>
  </si>
  <si>
    <t>Rozprašovací tryska, 2,1bar, dostřik 1,2x4,6m, pravý roh</t>
  </si>
  <si>
    <t>8PCD11</t>
  </si>
  <si>
    <t>Rozprašovací tryska, 2,1bar, dostřik 1,2x4,6m, levý roh</t>
  </si>
  <si>
    <t>8PCD12</t>
  </si>
  <si>
    <t>Rozprašovací tryska, 2,1bar, dostřik 1,2x4,6m, střed</t>
  </si>
  <si>
    <t>8PCD13</t>
  </si>
  <si>
    <t>Rotační tryska 3,1bar, dostřik 5,5m; 45°-270°</t>
  </si>
  <si>
    <t>8PCD14</t>
  </si>
  <si>
    <t>Rotační tryska, 3,1bar, dostřik 7,3m; 45°-270°</t>
  </si>
  <si>
    <t>8PCD15</t>
  </si>
  <si>
    <t>Rotační tryska 3,1 bar, dostřik 1,5x4,5m, pravý roh</t>
  </si>
  <si>
    <t>8PCD16</t>
  </si>
  <si>
    <t>Rotační tryska 3,1 bar, dostřik 1,5x4,5m, levý roh</t>
  </si>
  <si>
    <t>8PCD17</t>
  </si>
  <si>
    <t>Rotační tryska 3,1 bar, dostřik 1,5x9,0m, střed</t>
  </si>
  <si>
    <t>8PCD18</t>
  </si>
  <si>
    <t>Rotační tryska 3,1 bar, dostřik 3,0m, 90°-210°</t>
  </si>
  <si>
    <t>879311201</t>
  </si>
  <si>
    <t>Montáž a nastavení postřikovače rotorového napojení 3/4"</t>
  </si>
  <si>
    <t>8PCD19</t>
  </si>
  <si>
    <t>Výs. postřikovač 3/4", 3,1 bar, výsuv 10cm</t>
  </si>
  <si>
    <t>8PCD20</t>
  </si>
  <si>
    <t>Hadicová spojka, 1/2"</t>
  </si>
  <si>
    <t>8PCD21</t>
  </si>
  <si>
    <t>Hadicová spojka, 3/4"</t>
  </si>
  <si>
    <t>8PCD22</t>
  </si>
  <si>
    <t>Hadicová spojka rovná 3/4"</t>
  </si>
  <si>
    <t>8PCD23</t>
  </si>
  <si>
    <t xml:space="preserve">Integrovaný připojovací pas 32mm s nástrčnou koncovkou </t>
  </si>
  <si>
    <t>8PCD24</t>
  </si>
  <si>
    <t>Flexibilní potrubí 30m role</t>
  </si>
  <si>
    <t>8PCD25</t>
  </si>
  <si>
    <t>Ventilová šachtice kulatá s ventilem 3/4"</t>
  </si>
  <si>
    <t>8PCD26</t>
  </si>
  <si>
    <t>Montáž ventilové šachty kulaté Ø 349mm, V 254mm</t>
  </si>
  <si>
    <t>8PCD27</t>
  </si>
  <si>
    <r>
      <t xml:space="preserve">Ventilová šachtice PE-HD kulatá </t>
    </r>
    <r>
      <rPr>
        <sz val="8"/>
        <color indexed="30"/>
        <rFont val="Arial"/>
        <family val="2"/>
        <charset val="238"/>
      </rPr>
      <t>Ø 349mm, V 254mm</t>
    </r>
  </si>
  <si>
    <t>8PCD28</t>
  </si>
  <si>
    <t>Montáž ventilové šachty standardní obdélníková rozměru do 50x38 cm</t>
  </si>
  <si>
    <t>8PCD29</t>
  </si>
  <si>
    <t>Ventilová šachtice PE-HD (dxšxv)  554x422x305mm</t>
  </si>
  <si>
    <t>8PCD30</t>
  </si>
  <si>
    <t>Montáž ventilové šachty standardní obdélníková rozměru do 64x50 cm</t>
  </si>
  <si>
    <t>8PCD31</t>
  </si>
  <si>
    <t>Ventilová šachtice PE-HD (dxšxv)  668x504x307mm</t>
  </si>
  <si>
    <t>899921111</t>
  </si>
  <si>
    <t>Montáž elektromagnetického ventilu pro závlahový systém 1"</t>
  </si>
  <si>
    <t>899921112</t>
  </si>
  <si>
    <t>Montáž sestavy dvou elektromagnetických ventilů pro závlahový systém 1"</t>
  </si>
  <si>
    <t>899921113</t>
  </si>
  <si>
    <t>Montáž sestavy tří elektromagnetických ventilů pro závlahový systém 1"</t>
  </si>
  <si>
    <t>899921114</t>
  </si>
  <si>
    <t>Montáž sestavy čtyř elektromagnetických ventilů pro závlahový systém 1"</t>
  </si>
  <si>
    <t>8PCD32</t>
  </si>
  <si>
    <t>El. ventil 1", 24V solenoid, přímé/úhlové napojení</t>
  </si>
  <si>
    <t>8PCD33</t>
  </si>
  <si>
    <t>PVC T-kus</t>
  </si>
  <si>
    <t>8PCD34</t>
  </si>
  <si>
    <t xml:space="preserve">Vodotěsné konektory, max. 3x4,0 mm2 </t>
  </si>
  <si>
    <t>899923101</t>
  </si>
  <si>
    <t>Sestava pro zazimování závlahového systému</t>
  </si>
  <si>
    <t>899921149</t>
  </si>
  <si>
    <t>Montáž filtru závlahového systému</t>
  </si>
  <si>
    <t>8PCD35</t>
  </si>
  <si>
    <t>Filtr Tavlit 1" AG diskový, 120 mesh, PN10</t>
  </si>
  <si>
    <t>8PCD36</t>
  </si>
  <si>
    <t>Kulový ventil 1" vnitřní závit, bez vypouštění/PN16</t>
  </si>
  <si>
    <t>8PCD37</t>
  </si>
  <si>
    <t>Mosazná vsuvka 1" vnější závit, PN 16</t>
  </si>
  <si>
    <t>8PCD38</t>
  </si>
  <si>
    <t>Mosazný T-kus 1" IG, PN 16</t>
  </si>
  <si>
    <t>8PCD39</t>
  </si>
  <si>
    <t>Mosazná zpětná klapka 1" (klapka mosaz)</t>
  </si>
  <si>
    <t>899922503</t>
  </si>
  <si>
    <t xml:space="preserve">	Montáž a nastavení řídicí jednotky závlahového systému napájené ze sítě v interiéru do 24 sekcí</t>
  </si>
  <si>
    <t>8PCD40</t>
  </si>
  <si>
    <t>Základní el. ovl. jednotka 230V WiFi, 4 sekce, max kapacita až 22 sekcí</t>
  </si>
  <si>
    <t>8PCD41</t>
  </si>
  <si>
    <t>Rozšiřující modul pro 6 sekcí-(max. kapac.22sekcí)</t>
  </si>
  <si>
    <t>8PCD42</t>
  </si>
  <si>
    <t>CYKY5x1,5mm2</t>
  </si>
  <si>
    <t>8PCD43</t>
  </si>
  <si>
    <t>Montáž čidla srážek kabelového/bezdrátového, nastavení a připojení k jednotce</t>
  </si>
  <si>
    <t>8PCD44</t>
  </si>
  <si>
    <t xml:space="preserve">Kabelové čidlo srážek </t>
  </si>
  <si>
    <t>8PCD45</t>
  </si>
  <si>
    <t>Nástavec pro čidlo srážek</t>
  </si>
  <si>
    <t>8PCD46</t>
  </si>
  <si>
    <t>Montáž chránícího potrubí</t>
  </si>
  <si>
    <t>8PCD47</t>
  </si>
  <si>
    <t>Chránící potrubí PVC KG 125x1,0</t>
  </si>
  <si>
    <t>899924111</t>
  </si>
  <si>
    <t>Tlaková zkouška závlahového potrubí z LDPE nebo HDPE DN do 32</t>
  </si>
  <si>
    <t>899924121</t>
  </si>
  <si>
    <t>Tlaková zkouška závlahového potrubí z LDPE nebo HDPE DN od 32 do DN 63</t>
  </si>
  <si>
    <t>899924202</t>
  </si>
  <si>
    <t>Zprovoznění a odzkoušení závlahy přes 500 m2 zavlažované plochy</t>
  </si>
  <si>
    <t>2</t>
  </si>
  <si>
    <t>3</t>
  </si>
  <si>
    <t>916331111-1</t>
  </si>
  <si>
    <t>13511112-1</t>
  </si>
  <si>
    <t>13021014</t>
  </si>
  <si>
    <t>tyč ocelová kruhová žebírková DIN 488 jakost B500B (10 505) výztuž do betonu D 14mm</t>
  </si>
  <si>
    <t>t</t>
  </si>
  <si>
    <t>Obruby z ocelové pásoviny</t>
  </si>
  <si>
    <t>oc.pásovina 80x5</t>
  </si>
  <si>
    <t xml:space="preserve">Osazení lemu z oc.pásoviny </t>
  </si>
  <si>
    <t>Vegetační úpravy</t>
  </si>
  <si>
    <t>5</t>
  </si>
  <si>
    <t>Sloupnutí drnu před instalací závlahového potrubí délky pruhu přes 800 m</t>
  </si>
  <si>
    <t>Vrácení sloupnutého drnu na původní místo délky pruhu přes 800 m</t>
  </si>
  <si>
    <t>11130-1111</t>
  </si>
  <si>
    <t>doplnění substrátu, dosypání k nově zakládané ocelové obrubě</t>
  </si>
  <si>
    <t>R</t>
  </si>
  <si>
    <t>trávníkový substrát, nebo kátrovaná ornice</t>
  </si>
  <si>
    <t>Sejmutí drnu na okrajích záhonů + 10% délky  okolí obrub</t>
  </si>
  <si>
    <t>Celková cena bez DPH</t>
  </si>
  <si>
    <t>CENA CELKEM bez DPH</t>
  </si>
  <si>
    <t>CENA CELKEM vč. 21%  DPH</t>
  </si>
  <si>
    <t>VÝKAZ VÝMĚR - REALIZACE ZÁVLAHOVÉHO SYSTÉMU - KOLONÁDNÍ PROSTOR                        MARIÁNSKÉ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</si>
</sst>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#,##0;"/>
    <numFmt numFmtId="165" formatCode="#,##0.000"/>
    <numFmt numFmtId="170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8" tint="-0.249977111117893"/>
      <name val="Tahoma"/>
      <family val="2"/>
    </font>
    <font>
      <sz val="8"/>
      <color rgb="FF000000"/>
      <name val="Tahoma"/>
      <family val="2"/>
      <charset val="238"/>
    </font>
    <font>
      <sz val="8"/>
      <color rgb="FF0065CE"/>
      <name val="Tahoma"/>
      <family val="2"/>
    </font>
    <font>
      <sz val="8"/>
      <name val="Tahoma"/>
      <family val="2"/>
    </font>
    <font>
      <sz val="8"/>
      <color indexed="30"/>
      <name val="Arial"/>
      <family val="2"/>
      <charset val="238"/>
    </font>
    <font>
      <sz val="8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ahoma"/>
      <family val="2"/>
      <charset val="238"/>
    </font>
    <font>
      <i/>
      <sz val="8"/>
      <color rgb="FF0000FF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shrinkToFit="1" readingOrder="1"/>
    </xf>
    <xf numFmtId="164" fontId="2" fillId="0" borderId="1" xfId="0" applyNumberFormat="1" applyFont="1" applyBorder="1" applyAlignment="1">
      <alignment horizontal="right" vertical="center" readingOrder="1"/>
    </xf>
    <xf numFmtId="49" fontId="3" fillId="0" borderId="1" xfId="0" applyNumberFormat="1" applyFont="1" applyBorder="1" applyAlignment="1">
      <alignment horizontal="left" vertical="center" readingOrder="1"/>
    </xf>
    <xf numFmtId="49" fontId="3" fillId="0" borderId="1" xfId="0" applyNumberFormat="1" applyFont="1" applyBorder="1" applyAlignment="1">
      <alignment horizontal="left" vertical="top" wrapText="1" shrinkToFit="1" readingOrder="1"/>
    </xf>
    <xf numFmtId="165" fontId="3" fillId="0" borderId="1" xfId="0" applyNumberFormat="1" applyFont="1" applyBorder="1" applyAlignment="1">
      <alignment horizontal="right" vertical="center" readingOrder="1"/>
    </xf>
    <xf numFmtId="4" fontId="3" fillId="0" borderId="1" xfId="0" applyNumberFormat="1" applyFont="1" applyBorder="1" applyAlignment="1">
      <alignment horizontal="right" vertical="center" readingOrder="1"/>
    </xf>
    <xf numFmtId="3" fontId="1" fillId="0" borderId="1" xfId="0" applyNumberFormat="1" applyFont="1" applyBorder="1" applyAlignment="1">
      <alignment horizontal="right" vertical="center" readingOrder="1"/>
    </xf>
    <xf numFmtId="49" fontId="1" fillId="0" borderId="1" xfId="0" applyNumberFormat="1" applyFont="1" applyBorder="1" applyAlignment="1">
      <alignment horizontal="left" vertical="center" readingOrder="1"/>
    </xf>
    <xf numFmtId="49" fontId="1" fillId="0" borderId="1" xfId="0" applyNumberFormat="1" applyFont="1" applyBorder="1" applyAlignment="1">
      <alignment horizontal="left" vertical="top" wrapText="1" shrinkToFit="1" readingOrder="1"/>
    </xf>
    <xf numFmtId="165" fontId="1" fillId="0" borderId="1" xfId="0" applyNumberFormat="1" applyFont="1" applyBorder="1" applyAlignment="1">
      <alignment horizontal="right" vertical="center" readingOrder="1"/>
    </xf>
    <xf numFmtId="4" fontId="1" fillId="0" borderId="1" xfId="0" applyNumberFormat="1" applyFont="1" applyBorder="1" applyAlignment="1">
      <alignment horizontal="right" vertical="center" readingOrder="1"/>
    </xf>
    <xf numFmtId="49" fontId="4" fillId="0" borderId="1" xfId="0" applyNumberFormat="1" applyFont="1" applyBorder="1" applyAlignment="1">
      <alignment horizontal="left" vertical="top" wrapText="1" shrinkToFit="1" readingOrder="1"/>
    </xf>
    <xf numFmtId="49" fontId="5" fillId="0" borderId="1" xfId="0" applyNumberFormat="1" applyFont="1" applyBorder="1" applyAlignment="1">
      <alignment horizontal="left" vertical="top" wrapText="1" shrinkToFit="1" readingOrder="1"/>
    </xf>
    <xf numFmtId="4" fontId="6" fillId="0" borderId="1" xfId="0" applyNumberFormat="1" applyFont="1" applyBorder="1" applyAlignment="1">
      <alignment horizontal="righ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49" fontId="3" fillId="3" borderId="1" xfId="0" applyNumberFormat="1" applyFont="1" applyFill="1" applyBorder="1" applyAlignment="1">
      <alignment horizontal="left" vertical="top" wrapText="1" shrinkToFit="1" readingOrder="1"/>
    </xf>
    <xf numFmtId="165" fontId="3" fillId="3" borderId="1" xfId="0" applyNumberFormat="1" applyFont="1" applyFill="1" applyBorder="1" applyAlignment="1">
      <alignment horizontal="right" vertical="center" readingOrder="1"/>
    </xf>
    <xf numFmtId="4" fontId="3" fillId="3" borderId="1" xfId="0" applyNumberFormat="1" applyFont="1" applyFill="1" applyBorder="1" applyAlignment="1">
      <alignment horizontal="right" vertical="center" readingOrder="1"/>
    </xf>
    <xf numFmtId="164" fontId="3" fillId="3" borderId="1" xfId="0" applyNumberFormat="1" applyFont="1" applyFill="1" applyBorder="1" applyAlignment="1">
      <alignment horizontal="right" vertical="center" readingOrder="1"/>
    </xf>
    <xf numFmtId="3" fontId="1" fillId="0" borderId="1" xfId="0" applyNumberFormat="1" applyFont="1" applyFill="1" applyBorder="1" applyAlignment="1">
      <alignment horizontal="right" vertical="center" readingOrder="1"/>
    </xf>
    <xf numFmtId="0" fontId="0" fillId="0" borderId="1" xfId="0" applyBorder="1"/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/>
    <xf numFmtId="0" fontId="13" fillId="0" borderId="1" xfId="0" applyFont="1" applyBorder="1"/>
    <xf numFmtId="49" fontId="4" fillId="0" borderId="1" xfId="0" applyNumberFormat="1" applyFont="1" applyBorder="1" applyAlignment="1">
      <alignment horizontal="left" vertical="center" readingOrder="1"/>
    </xf>
    <xf numFmtId="0" fontId="1" fillId="0" borderId="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right" vertical="center" readingOrder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5" fillId="4" borderId="1" xfId="0" applyFont="1" applyFill="1" applyBorder="1" applyAlignment="1">
      <alignment horizontal="center"/>
    </xf>
    <xf numFmtId="170" fontId="15" fillId="4" borderId="2" xfId="0" applyNumberFormat="1" applyFont="1" applyFill="1" applyBorder="1" applyAlignment="1">
      <alignment horizontal="right"/>
    </xf>
    <xf numFmtId="170" fontId="15" fillId="4" borderId="3" xfId="0" applyNumberFormat="1" applyFont="1" applyFill="1" applyBorder="1" applyAlignment="1">
      <alignment horizontal="right"/>
    </xf>
    <xf numFmtId="170" fontId="15" fillId="4" borderId="4" xfId="0" applyNumberFormat="1" applyFont="1" applyFill="1" applyBorder="1" applyAlignment="1">
      <alignment horizontal="right"/>
    </xf>
    <xf numFmtId="0" fontId="16" fillId="4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9754-FF3C-4561-9354-D1C62B1169AC}">
  <dimension ref="A2:G94"/>
  <sheetViews>
    <sheetView tabSelected="1" workbookViewId="0">
      <selection activeCell="H7" sqref="H7"/>
    </sheetView>
  </sheetViews>
  <sheetFormatPr defaultRowHeight="15" x14ac:dyDescent="0.25"/>
  <cols>
    <col min="1" max="1" width="3" customWidth="1"/>
    <col min="2" max="2" width="10.42578125" customWidth="1"/>
    <col min="3" max="3" width="40.7109375" customWidth="1"/>
    <col min="4" max="4" width="6" customWidth="1"/>
  </cols>
  <sheetData>
    <row r="2" spans="1:7" ht="30.75" customHeight="1" x14ac:dyDescent="0.25">
      <c r="A2" s="39" t="s">
        <v>183</v>
      </c>
      <c r="B2" s="39"/>
      <c r="C2" s="39"/>
      <c r="D2" s="39"/>
      <c r="E2" s="39"/>
      <c r="F2" s="39"/>
      <c r="G2" s="39"/>
    </row>
    <row r="4" spans="1:7" ht="31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180</v>
      </c>
    </row>
    <row r="5" spans="1:7" x14ac:dyDescent="0.25">
      <c r="A5" s="2">
        <v>0</v>
      </c>
      <c r="B5" s="3" t="s">
        <v>6</v>
      </c>
      <c r="C5" s="4" t="s">
        <v>7</v>
      </c>
      <c r="D5" s="3"/>
      <c r="E5" s="5"/>
      <c r="F5" s="6"/>
      <c r="G5" s="6">
        <f>G6+G18+G20+G83+G87</f>
        <v>0</v>
      </c>
    </row>
    <row r="6" spans="1:7" x14ac:dyDescent="0.25">
      <c r="A6" s="15">
        <v>0</v>
      </c>
      <c r="B6" s="16" t="s">
        <v>8</v>
      </c>
      <c r="C6" s="17" t="s">
        <v>9</v>
      </c>
      <c r="D6" s="16"/>
      <c r="E6" s="18"/>
      <c r="F6" s="19"/>
      <c r="G6" s="19">
        <f>SUM(G7:G17)</f>
        <v>0</v>
      </c>
    </row>
    <row r="7" spans="1:7" ht="21" x14ac:dyDescent="0.25">
      <c r="A7" s="7">
        <v>1</v>
      </c>
      <c r="B7" s="8">
        <v>132153421</v>
      </c>
      <c r="C7" s="9" t="s">
        <v>10</v>
      </c>
      <c r="D7" s="8" t="s">
        <v>11</v>
      </c>
      <c r="E7" s="10">
        <v>900</v>
      </c>
      <c r="F7" s="11"/>
      <c r="G7" s="11">
        <f>E7*F7</f>
        <v>0</v>
      </c>
    </row>
    <row r="8" spans="1:7" ht="31.5" x14ac:dyDescent="0.25">
      <c r="A8" s="7">
        <v>2</v>
      </c>
      <c r="B8" s="8" t="s">
        <v>12</v>
      </c>
      <c r="C8" s="9" t="s">
        <v>13</v>
      </c>
      <c r="D8" s="8" t="s">
        <v>14</v>
      </c>
      <c r="E8" s="10">
        <v>3.6</v>
      </c>
      <c r="F8" s="11"/>
      <c r="G8" s="11">
        <f>E8*F8</f>
        <v>0</v>
      </c>
    </row>
    <row r="9" spans="1:7" ht="21" x14ac:dyDescent="0.25">
      <c r="A9" s="7">
        <v>3</v>
      </c>
      <c r="B9" s="8" t="s">
        <v>15</v>
      </c>
      <c r="C9" s="9" t="s">
        <v>16</v>
      </c>
      <c r="D9" s="8" t="s">
        <v>14</v>
      </c>
      <c r="E9" s="10">
        <f>0.2*0.15*E7+E8</f>
        <v>30.6</v>
      </c>
      <c r="F9" s="11"/>
      <c r="G9" s="11">
        <f t="shared" ref="G9:G19" si="0">E9*F9</f>
        <v>0</v>
      </c>
    </row>
    <row r="10" spans="1:7" x14ac:dyDescent="0.25">
      <c r="A10" s="7">
        <v>4</v>
      </c>
      <c r="B10" s="8" t="s">
        <v>17</v>
      </c>
      <c r="C10" s="9" t="s">
        <v>18</v>
      </c>
      <c r="D10" s="8" t="s">
        <v>14</v>
      </c>
      <c r="E10" s="10">
        <f>0.2*0.15*E7+E8</f>
        <v>30.6</v>
      </c>
      <c r="F10" s="11"/>
      <c r="G10" s="11">
        <f t="shared" si="0"/>
        <v>0</v>
      </c>
    </row>
    <row r="11" spans="1:7" ht="21" x14ac:dyDescent="0.25">
      <c r="A11" s="7">
        <v>5</v>
      </c>
      <c r="B11" s="8" t="s">
        <v>19</v>
      </c>
      <c r="C11" s="9" t="s">
        <v>20</v>
      </c>
      <c r="D11" s="8" t="s">
        <v>14</v>
      </c>
      <c r="E11" s="10">
        <f>0.1*0.15*E7</f>
        <v>13.5</v>
      </c>
      <c r="F11" s="11"/>
      <c r="G11" s="11">
        <f t="shared" si="0"/>
        <v>0</v>
      </c>
    </row>
    <row r="12" spans="1:7" ht="21" x14ac:dyDescent="0.25">
      <c r="A12" s="7">
        <v>6</v>
      </c>
      <c r="B12" s="8" t="s">
        <v>21</v>
      </c>
      <c r="C12" s="9" t="s">
        <v>22</v>
      </c>
      <c r="D12" s="8" t="s">
        <v>14</v>
      </c>
      <c r="E12" s="10">
        <f>0.1*0.15*E7</f>
        <v>13.5</v>
      </c>
      <c r="F12" s="11"/>
      <c r="G12" s="11">
        <f t="shared" si="0"/>
        <v>0</v>
      </c>
    </row>
    <row r="13" spans="1:7" ht="21" x14ac:dyDescent="0.25">
      <c r="A13" s="7">
        <v>7</v>
      </c>
      <c r="B13" s="8">
        <v>141720016</v>
      </c>
      <c r="C13" s="12" t="s">
        <v>23</v>
      </c>
      <c r="D13" s="8" t="s">
        <v>11</v>
      </c>
      <c r="E13" s="10">
        <v>30</v>
      </c>
      <c r="F13" s="11"/>
      <c r="G13" s="11">
        <f t="shared" si="0"/>
        <v>0</v>
      </c>
    </row>
    <row r="14" spans="1:7" ht="21" x14ac:dyDescent="0.25">
      <c r="A14" s="7">
        <v>8</v>
      </c>
      <c r="B14" s="8">
        <v>460633114</v>
      </c>
      <c r="C14" s="12" t="s">
        <v>24</v>
      </c>
      <c r="D14" s="8" t="s">
        <v>25</v>
      </c>
      <c r="E14" s="10">
        <v>4</v>
      </c>
      <c r="F14" s="11"/>
      <c r="G14" s="11">
        <f t="shared" si="0"/>
        <v>0</v>
      </c>
    </row>
    <row r="15" spans="1:7" ht="21" x14ac:dyDescent="0.25">
      <c r="A15" s="7">
        <v>9</v>
      </c>
      <c r="B15" s="8">
        <v>772524811</v>
      </c>
      <c r="C15" s="12" t="s">
        <v>26</v>
      </c>
      <c r="D15" s="8" t="s">
        <v>27</v>
      </c>
      <c r="E15" s="10">
        <v>5.2</v>
      </c>
      <c r="F15" s="11"/>
      <c r="G15" s="11">
        <f t="shared" si="0"/>
        <v>0</v>
      </c>
    </row>
    <row r="16" spans="1:7" ht="21" x14ac:dyDescent="0.25">
      <c r="A16" s="7">
        <v>10</v>
      </c>
      <c r="B16" s="8">
        <v>460911112</v>
      </c>
      <c r="C16" s="12" t="s">
        <v>28</v>
      </c>
      <c r="D16" s="8" t="s">
        <v>27</v>
      </c>
      <c r="E16" s="10">
        <v>5.2</v>
      </c>
      <c r="F16" s="11"/>
      <c r="G16" s="11">
        <f t="shared" si="0"/>
        <v>0</v>
      </c>
    </row>
    <row r="17" spans="1:7" ht="21" x14ac:dyDescent="0.25">
      <c r="A17" s="7">
        <v>11</v>
      </c>
      <c r="B17" s="8" t="s">
        <v>29</v>
      </c>
      <c r="C17" s="12" t="s">
        <v>30</v>
      </c>
      <c r="D17" s="8" t="s">
        <v>27</v>
      </c>
      <c r="E17" s="10">
        <v>5.2</v>
      </c>
      <c r="F17" s="11"/>
      <c r="G17" s="11">
        <f t="shared" si="0"/>
        <v>0</v>
      </c>
    </row>
    <row r="18" spans="1:7" x14ac:dyDescent="0.25">
      <c r="A18" s="20"/>
      <c r="B18" s="16" t="s">
        <v>161</v>
      </c>
      <c r="C18" s="17" t="s">
        <v>32</v>
      </c>
      <c r="D18" s="16"/>
      <c r="E18" s="18"/>
      <c r="F18" s="19"/>
      <c r="G18" s="19">
        <f>SUM(G19:G19)</f>
        <v>0</v>
      </c>
    </row>
    <row r="19" spans="1:7" ht="21" x14ac:dyDescent="0.25">
      <c r="A19" s="7">
        <v>12</v>
      </c>
      <c r="B19" s="8" t="s">
        <v>33</v>
      </c>
      <c r="C19" s="9" t="s">
        <v>34</v>
      </c>
      <c r="D19" s="8" t="s">
        <v>14</v>
      </c>
      <c r="E19" s="10">
        <f>0.15*0.05*E7</f>
        <v>6.75</v>
      </c>
      <c r="F19" s="11"/>
      <c r="G19" s="11">
        <f t="shared" si="0"/>
        <v>0</v>
      </c>
    </row>
    <row r="20" spans="1:7" x14ac:dyDescent="0.25">
      <c r="A20" s="20">
        <v>0</v>
      </c>
      <c r="B20" s="16" t="s">
        <v>162</v>
      </c>
      <c r="C20" s="17" t="s">
        <v>35</v>
      </c>
      <c r="D20" s="16"/>
      <c r="E20" s="18"/>
      <c r="F20" s="19"/>
      <c r="G20" s="19">
        <f>SUM(G21:G82)</f>
        <v>0</v>
      </c>
    </row>
    <row r="21" spans="1:7" ht="21" x14ac:dyDescent="0.25">
      <c r="A21" s="7">
        <v>13</v>
      </c>
      <c r="B21" s="8" t="s">
        <v>36</v>
      </c>
      <c r="C21" s="13" t="s">
        <v>37</v>
      </c>
      <c r="D21" s="8" t="s">
        <v>11</v>
      </c>
      <c r="E21" s="10">
        <v>1130</v>
      </c>
      <c r="F21" s="11"/>
      <c r="G21" s="11">
        <f t="shared" ref="G21:G81" si="1">E21*F21</f>
        <v>0</v>
      </c>
    </row>
    <row r="22" spans="1:7" x14ac:dyDescent="0.25">
      <c r="A22" s="7">
        <v>14</v>
      </c>
      <c r="B22" s="8" t="s">
        <v>38</v>
      </c>
      <c r="C22" s="13" t="s">
        <v>39</v>
      </c>
      <c r="D22" s="8" t="s">
        <v>11</v>
      </c>
      <c r="E22" s="10">
        <v>1130</v>
      </c>
      <c r="F22" s="11"/>
      <c r="G22" s="11">
        <f t="shared" si="1"/>
        <v>0</v>
      </c>
    </row>
    <row r="23" spans="1:7" ht="21" x14ac:dyDescent="0.25">
      <c r="A23" s="7">
        <v>15</v>
      </c>
      <c r="B23" s="8" t="s">
        <v>40</v>
      </c>
      <c r="C23" s="9" t="s">
        <v>41</v>
      </c>
      <c r="D23" s="8" t="s">
        <v>25</v>
      </c>
      <c r="E23" s="10">
        <v>100</v>
      </c>
      <c r="F23" s="11"/>
      <c r="G23" s="11">
        <f t="shared" si="1"/>
        <v>0</v>
      </c>
    </row>
    <row r="24" spans="1:7" x14ac:dyDescent="0.25">
      <c r="A24" s="7">
        <v>16</v>
      </c>
      <c r="B24" s="8" t="s">
        <v>42</v>
      </c>
      <c r="C24" s="13" t="s">
        <v>43</v>
      </c>
      <c r="D24" s="8" t="s">
        <v>44</v>
      </c>
      <c r="E24" s="10">
        <v>1</v>
      </c>
      <c r="F24" s="11"/>
      <c r="G24" s="11">
        <f t="shared" si="1"/>
        <v>0</v>
      </c>
    </row>
    <row r="25" spans="1:7" ht="21" x14ac:dyDescent="0.25">
      <c r="A25" s="7">
        <v>17</v>
      </c>
      <c r="B25" s="8" t="s">
        <v>45</v>
      </c>
      <c r="C25" s="13" t="s">
        <v>46</v>
      </c>
      <c r="D25" s="8" t="s">
        <v>11</v>
      </c>
      <c r="E25" s="10">
        <v>200</v>
      </c>
      <c r="F25" s="14"/>
      <c r="G25" s="11">
        <f t="shared" si="1"/>
        <v>0</v>
      </c>
    </row>
    <row r="26" spans="1:7" x14ac:dyDescent="0.25">
      <c r="A26" s="7">
        <v>18</v>
      </c>
      <c r="B26" s="8" t="s">
        <v>47</v>
      </c>
      <c r="C26" s="13" t="s">
        <v>48</v>
      </c>
      <c r="D26" s="8" t="s">
        <v>11</v>
      </c>
      <c r="E26" s="10">
        <v>200</v>
      </c>
      <c r="F26" s="14"/>
      <c r="G26" s="11">
        <f t="shared" si="1"/>
        <v>0</v>
      </c>
    </row>
    <row r="27" spans="1:7" ht="21" x14ac:dyDescent="0.25">
      <c r="A27" s="7">
        <v>19</v>
      </c>
      <c r="B27" s="8" t="s">
        <v>49</v>
      </c>
      <c r="C27" s="9" t="s">
        <v>50</v>
      </c>
      <c r="D27" s="8" t="s">
        <v>25</v>
      </c>
      <c r="E27" s="10">
        <v>50</v>
      </c>
      <c r="F27" s="14"/>
      <c r="G27" s="11">
        <f t="shared" si="1"/>
        <v>0</v>
      </c>
    </row>
    <row r="28" spans="1:7" x14ac:dyDescent="0.25">
      <c r="A28" s="7">
        <v>20</v>
      </c>
      <c r="B28" s="8" t="s">
        <v>51</v>
      </c>
      <c r="C28" s="13" t="s">
        <v>52</v>
      </c>
      <c r="D28" s="8" t="s">
        <v>44</v>
      </c>
      <c r="E28" s="10">
        <v>1</v>
      </c>
      <c r="F28" s="14"/>
      <c r="G28" s="11">
        <f t="shared" si="1"/>
        <v>0</v>
      </c>
    </row>
    <row r="29" spans="1:7" ht="21" x14ac:dyDescent="0.25">
      <c r="A29" s="7">
        <v>21</v>
      </c>
      <c r="B29" s="8" t="s">
        <v>53</v>
      </c>
      <c r="C29" s="9" t="s">
        <v>54</v>
      </c>
      <c r="D29" s="8" t="s">
        <v>25</v>
      </c>
      <c r="E29" s="10">
        <v>207</v>
      </c>
      <c r="F29" s="11"/>
      <c r="G29" s="11">
        <f t="shared" si="1"/>
        <v>0</v>
      </c>
    </row>
    <row r="30" spans="1:7" ht="21" x14ac:dyDescent="0.25">
      <c r="A30" s="7">
        <v>22</v>
      </c>
      <c r="B30" s="8" t="s">
        <v>55</v>
      </c>
      <c r="C30" s="13" t="s">
        <v>56</v>
      </c>
      <c r="D30" s="8" t="s">
        <v>25</v>
      </c>
      <c r="E30" s="10">
        <v>86</v>
      </c>
      <c r="F30" s="11"/>
      <c r="G30" s="11">
        <f t="shared" si="1"/>
        <v>0</v>
      </c>
    </row>
    <row r="31" spans="1:7" ht="21" x14ac:dyDescent="0.25">
      <c r="A31" s="7">
        <v>23</v>
      </c>
      <c r="B31" s="8" t="s">
        <v>57</v>
      </c>
      <c r="C31" s="13" t="s">
        <v>58</v>
      </c>
      <c r="D31" s="8" t="s">
        <v>25</v>
      </c>
      <c r="E31" s="10">
        <v>74</v>
      </c>
      <c r="F31" s="11"/>
      <c r="G31" s="11">
        <f t="shared" si="1"/>
        <v>0</v>
      </c>
    </row>
    <row r="32" spans="1:7" ht="21" x14ac:dyDescent="0.25">
      <c r="A32" s="7">
        <v>24</v>
      </c>
      <c r="B32" s="8" t="s">
        <v>59</v>
      </c>
      <c r="C32" s="13" t="s">
        <v>60</v>
      </c>
      <c r="D32" s="8" t="s">
        <v>25</v>
      </c>
      <c r="E32" s="10">
        <v>47</v>
      </c>
      <c r="F32" s="11"/>
      <c r="G32" s="11">
        <f t="shared" si="1"/>
        <v>0</v>
      </c>
    </row>
    <row r="33" spans="1:7" x14ac:dyDescent="0.25">
      <c r="A33" s="7">
        <v>25</v>
      </c>
      <c r="B33" s="8" t="s">
        <v>61</v>
      </c>
      <c r="C33" s="9" t="s">
        <v>62</v>
      </c>
      <c r="D33" s="8" t="s">
        <v>25</v>
      </c>
      <c r="E33" s="10">
        <v>207</v>
      </c>
      <c r="F33" s="11"/>
      <c r="G33" s="11">
        <f t="shared" si="1"/>
        <v>0</v>
      </c>
    </row>
    <row r="34" spans="1:7" ht="21" x14ac:dyDescent="0.25">
      <c r="A34" s="7">
        <v>26</v>
      </c>
      <c r="B34" s="8" t="s">
        <v>63</v>
      </c>
      <c r="C34" s="13" t="s">
        <v>64</v>
      </c>
      <c r="D34" s="8" t="s">
        <v>25</v>
      </c>
      <c r="E34" s="10">
        <v>14</v>
      </c>
      <c r="F34" s="11"/>
      <c r="G34" s="11">
        <f t="shared" si="1"/>
        <v>0</v>
      </c>
    </row>
    <row r="35" spans="1:7" x14ac:dyDescent="0.25">
      <c r="A35" s="7">
        <v>27</v>
      </c>
      <c r="B35" s="8" t="s">
        <v>65</v>
      </c>
      <c r="C35" s="13" t="s">
        <v>66</v>
      </c>
      <c r="D35" s="8" t="s">
        <v>25</v>
      </c>
      <c r="E35" s="10">
        <v>14</v>
      </c>
      <c r="F35" s="11"/>
      <c r="G35" s="11">
        <f t="shared" si="1"/>
        <v>0</v>
      </c>
    </row>
    <row r="36" spans="1:7" x14ac:dyDescent="0.25">
      <c r="A36" s="7">
        <v>28</v>
      </c>
      <c r="B36" s="8" t="s">
        <v>67</v>
      </c>
      <c r="C36" s="13" t="s">
        <v>68</v>
      </c>
      <c r="D36" s="8" t="s">
        <v>25</v>
      </c>
      <c r="E36" s="10">
        <v>58</v>
      </c>
      <c r="F36" s="11"/>
      <c r="G36" s="11">
        <f t="shared" si="1"/>
        <v>0</v>
      </c>
    </row>
    <row r="37" spans="1:7" x14ac:dyDescent="0.25">
      <c r="A37" s="7">
        <v>29</v>
      </c>
      <c r="B37" s="8" t="s">
        <v>69</v>
      </c>
      <c r="C37" s="13" t="s">
        <v>70</v>
      </c>
      <c r="D37" s="8" t="s">
        <v>25</v>
      </c>
      <c r="E37" s="10">
        <v>33</v>
      </c>
      <c r="F37" s="11"/>
      <c r="G37" s="11">
        <f t="shared" si="1"/>
        <v>0</v>
      </c>
    </row>
    <row r="38" spans="1:7" x14ac:dyDescent="0.25">
      <c r="A38" s="7">
        <v>30</v>
      </c>
      <c r="B38" s="8" t="s">
        <v>71</v>
      </c>
      <c r="C38" s="13" t="s">
        <v>72</v>
      </c>
      <c r="D38" s="8" t="s">
        <v>25</v>
      </c>
      <c r="E38" s="10">
        <v>2</v>
      </c>
      <c r="F38" s="11"/>
      <c r="G38" s="11">
        <f t="shared" si="1"/>
        <v>0</v>
      </c>
    </row>
    <row r="39" spans="1:7" x14ac:dyDescent="0.25">
      <c r="A39" s="7">
        <v>31</v>
      </c>
      <c r="B39" s="8" t="s">
        <v>73</v>
      </c>
      <c r="C39" s="13" t="s">
        <v>74</v>
      </c>
      <c r="D39" s="8" t="s">
        <v>25</v>
      </c>
      <c r="E39" s="10">
        <v>14</v>
      </c>
      <c r="F39" s="11"/>
      <c r="G39" s="11">
        <f t="shared" si="1"/>
        <v>0</v>
      </c>
    </row>
    <row r="40" spans="1:7" x14ac:dyDescent="0.25">
      <c r="A40" s="7">
        <v>32</v>
      </c>
      <c r="B40" s="8" t="s">
        <v>75</v>
      </c>
      <c r="C40" s="13" t="s">
        <v>76</v>
      </c>
      <c r="D40" s="8" t="s">
        <v>25</v>
      </c>
      <c r="E40" s="10">
        <v>14</v>
      </c>
      <c r="F40" s="11"/>
      <c r="G40" s="11">
        <f t="shared" si="1"/>
        <v>0</v>
      </c>
    </row>
    <row r="41" spans="1:7" x14ac:dyDescent="0.25">
      <c r="A41" s="7">
        <v>33</v>
      </c>
      <c r="B41" s="8" t="s">
        <v>77</v>
      </c>
      <c r="C41" s="13" t="s">
        <v>78</v>
      </c>
      <c r="D41" s="8" t="s">
        <v>25</v>
      </c>
      <c r="E41" s="10">
        <v>46</v>
      </c>
      <c r="F41" s="11"/>
      <c r="G41" s="11">
        <f t="shared" si="1"/>
        <v>0</v>
      </c>
    </row>
    <row r="42" spans="1:7" x14ac:dyDescent="0.25">
      <c r="A42" s="7">
        <v>34</v>
      </c>
      <c r="B42" s="8" t="s">
        <v>79</v>
      </c>
      <c r="C42" s="13" t="s">
        <v>80</v>
      </c>
      <c r="D42" s="8" t="s">
        <v>25</v>
      </c>
      <c r="E42" s="10">
        <v>12</v>
      </c>
      <c r="F42" s="11"/>
      <c r="G42" s="11">
        <f t="shared" si="1"/>
        <v>0</v>
      </c>
    </row>
    <row r="43" spans="1:7" ht="21" x14ac:dyDescent="0.25">
      <c r="A43" s="7">
        <v>35</v>
      </c>
      <c r="B43" s="8" t="s">
        <v>81</v>
      </c>
      <c r="C43" s="9" t="s">
        <v>82</v>
      </c>
      <c r="D43" s="8" t="s">
        <v>25</v>
      </c>
      <c r="E43" s="10">
        <v>34</v>
      </c>
      <c r="F43" s="11"/>
      <c r="G43" s="11">
        <f t="shared" si="1"/>
        <v>0</v>
      </c>
    </row>
    <row r="44" spans="1:7" x14ac:dyDescent="0.25">
      <c r="A44" s="7">
        <v>36</v>
      </c>
      <c r="B44" s="8" t="s">
        <v>83</v>
      </c>
      <c r="C44" s="13" t="s">
        <v>84</v>
      </c>
      <c r="D44" s="8" t="s">
        <v>25</v>
      </c>
      <c r="E44" s="10">
        <v>34</v>
      </c>
      <c r="F44" s="11"/>
      <c r="G44" s="11">
        <f t="shared" si="1"/>
        <v>0</v>
      </c>
    </row>
    <row r="45" spans="1:7" x14ac:dyDescent="0.25">
      <c r="A45" s="7">
        <v>37</v>
      </c>
      <c r="B45" s="8" t="s">
        <v>85</v>
      </c>
      <c r="C45" s="13" t="s">
        <v>86</v>
      </c>
      <c r="D45" s="8" t="s">
        <v>25</v>
      </c>
      <c r="E45" s="10">
        <v>220</v>
      </c>
      <c r="F45" s="11"/>
      <c r="G45" s="11">
        <f t="shared" si="1"/>
        <v>0</v>
      </c>
    </row>
    <row r="46" spans="1:7" x14ac:dyDescent="0.25">
      <c r="A46" s="7">
        <v>38</v>
      </c>
      <c r="B46" s="8" t="s">
        <v>87</v>
      </c>
      <c r="C46" s="13" t="s">
        <v>88</v>
      </c>
      <c r="D46" s="8" t="s">
        <v>25</v>
      </c>
      <c r="E46" s="10">
        <v>40</v>
      </c>
      <c r="F46" s="11"/>
      <c r="G46" s="11">
        <f t="shared" si="1"/>
        <v>0</v>
      </c>
    </row>
    <row r="47" spans="1:7" x14ac:dyDescent="0.25">
      <c r="A47" s="7">
        <v>39</v>
      </c>
      <c r="B47" s="8" t="s">
        <v>89</v>
      </c>
      <c r="C47" s="13" t="s">
        <v>90</v>
      </c>
      <c r="D47" s="8" t="s">
        <v>25</v>
      </c>
      <c r="E47" s="10">
        <v>70</v>
      </c>
      <c r="F47" s="11"/>
      <c r="G47" s="11">
        <f t="shared" si="1"/>
        <v>0</v>
      </c>
    </row>
    <row r="48" spans="1:7" ht="21" x14ac:dyDescent="0.25">
      <c r="A48" s="7">
        <v>40</v>
      </c>
      <c r="B48" s="8" t="s">
        <v>91</v>
      </c>
      <c r="C48" s="13" t="s">
        <v>92</v>
      </c>
      <c r="D48" s="8" t="s">
        <v>25</v>
      </c>
      <c r="E48" s="10">
        <v>190</v>
      </c>
      <c r="F48" s="11"/>
      <c r="G48" s="11">
        <f t="shared" si="1"/>
        <v>0</v>
      </c>
    </row>
    <row r="49" spans="1:7" x14ac:dyDescent="0.25">
      <c r="A49" s="7">
        <v>41</v>
      </c>
      <c r="B49" s="8" t="s">
        <v>93</v>
      </c>
      <c r="C49" s="13" t="s">
        <v>94</v>
      </c>
      <c r="D49" s="8" t="s">
        <v>25</v>
      </c>
      <c r="E49" s="10">
        <v>10</v>
      </c>
      <c r="F49" s="11"/>
      <c r="G49" s="11">
        <f t="shared" si="1"/>
        <v>0</v>
      </c>
    </row>
    <row r="50" spans="1:7" x14ac:dyDescent="0.25">
      <c r="A50" s="7">
        <v>42</v>
      </c>
      <c r="B50" s="8" t="s">
        <v>95</v>
      </c>
      <c r="C50" s="13" t="s">
        <v>96</v>
      </c>
      <c r="D50" s="8" t="s">
        <v>25</v>
      </c>
      <c r="E50" s="10">
        <v>2</v>
      </c>
      <c r="F50" s="14"/>
      <c r="G50" s="11">
        <f t="shared" si="1"/>
        <v>0</v>
      </c>
    </row>
    <row r="51" spans="1:7" x14ac:dyDescent="0.25">
      <c r="A51" s="7">
        <v>43</v>
      </c>
      <c r="B51" s="8" t="s">
        <v>97</v>
      </c>
      <c r="C51" s="13" t="s">
        <v>98</v>
      </c>
      <c r="D51" s="8" t="s">
        <v>25</v>
      </c>
      <c r="E51" s="10">
        <v>1</v>
      </c>
      <c r="F51" s="11"/>
      <c r="G51" s="11">
        <f t="shared" si="1"/>
        <v>0</v>
      </c>
    </row>
    <row r="52" spans="1:7" x14ac:dyDescent="0.25">
      <c r="A52" s="7">
        <v>44</v>
      </c>
      <c r="B52" s="8" t="s">
        <v>99</v>
      </c>
      <c r="C52" s="13" t="s">
        <v>100</v>
      </c>
      <c r="D52" s="8" t="s">
        <v>25</v>
      </c>
      <c r="E52" s="10">
        <v>1</v>
      </c>
      <c r="F52" s="14"/>
      <c r="G52" s="11">
        <f t="shared" si="1"/>
        <v>0</v>
      </c>
    </row>
    <row r="53" spans="1:7" ht="21" x14ac:dyDescent="0.25">
      <c r="A53" s="7">
        <v>45</v>
      </c>
      <c r="B53" s="8" t="s">
        <v>101</v>
      </c>
      <c r="C53" s="13" t="s">
        <v>102</v>
      </c>
      <c r="D53" s="8" t="s">
        <v>25</v>
      </c>
      <c r="E53" s="10">
        <v>5</v>
      </c>
      <c r="F53" s="11"/>
      <c r="G53" s="11">
        <f t="shared" si="1"/>
        <v>0</v>
      </c>
    </row>
    <row r="54" spans="1:7" x14ac:dyDescent="0.25">
      <c r="A54" s="7">
        <v>46</v>
      </c>
      <c r="B54" s="8" t="s">
        <v>103</v>
      </c>
      <c r="C54" s="13" t="s">
        <v>104</v>
      </c>
      <c r="D54" s="8" t="s">
        <v>25</v>
      </c>
      <c r="E54" s="10">
        <v>5</v>
      </c>
      <c r="F54" s="11"/>
      <c r="G54" s="11">
        <f t="shared" si="1"/>
        <v>0</v>
      </c>
    </row>
    <row r="55" spans="1:7" ht="21" x14ac:dyDescent="0.25">
      <c r="A55" s="7">
        <v>47</v>
      </c>
      <c r="B55" s="8" t="s">
        <v>105</v>
      </c>
      <c r="C55" s="13" t="s">
        <v>106</v>
      </c>
      <c r="D55" s="8" t="s">
        <v>25</v>
      </c>
      <c r="E55" s="10">
        <v>3</v>
      </c>
      <c r="F55" s="11"/>
      <c r="G55" s="11">
        <f t="shared" si="1"/>
        <v>0</v>
      </c>
    </row>
    <row r="56" spans="1:7" x14ac:dyDescent="0.25">
      <c r="A56" s="7">
        <v>48</v>
      </c>
      <c r="B56" s="8" t="s">
        <v>107</v>
      </c>
      <c r="C56" s="13" t="s">
        <v>108</v>
      </c>
      <c r="D56" s="8" t="s">
        <v>25</v>
      </c>
      <c r="E56" s="10">
        <v>3</v>
      </c>
      <c r="F56" s="11"/>
      <c r="G56" s="11">
        <f t="shared" si="1"/>
        <v>0</v>
      </c>
    </row>
    <row r="57" spans="1:7" ht="21" x14ac:dyDescent="0.25">
      <c r="A57" s="7">
        <v>49</v>
      </c>
      <c r="B57" s="8" t="s">
        <v>109</v>
      </c>
      <c r="C57" s="9" t="s">
        <v>110</v>
      </c>
      <c r="D57" s="8" t="s">
        <v>25</v>
      </c>
      <c r="E57" s="10">
        <v>1</v>
      </c>
      <c r="F57" s="11"/>
      <c r="G57" s="11">
        <f t="shared" si="1"/>
        <v>0</v>
      </c>
    </row>
    <row r="58" spans="1:7" ht="21" x14ac:dyDescent="0.25">
      <c r="A58" s="7">
        <v>50</v>
      </c>
      <c r="B58" s="8" t="s">
        <v>111</v>
      </c>
      <c r="C58" s="9" t="s">
        <v>112</v>
      </c>
      <c r="D58" s="8" t="s">
        <v>25</v>
      </c>
      <c r="E58" s="10">
        <v>2</v>
      </c>
      <c r="F58" s="11"/>
      <c r="G58" s="11">
        <f t="shared" si="1"/>
        <v>0</v>
      </c>
    </row>
    <row r="59" spans="1:7" ht="21" x14ac:dyDescent="0.25">
      <c r="A59" s="7">
        <v>51</v>
      </c>
      <c r="B59" s="8" t="s">
        <v>113</v>
      </c>
      <c r="C59" s="9" t="s">
        <v>114</v>
      </c>
      <c r="D59" s="8" t="s">
        <v>25</v>
      </c>
      <c r="E59" s="10">
        <v>3</v>
      </c>
      <c r="F59" s="11"/>
      <c r="G59" s="11">
        <f t="shared" si="1"/>
        <v>0</v>
      </c>
    </row>
    <row r="60" spans="1:7" ht="21" x14ac:dyDescent="0.25">
      <c r="A60" s="7">
        <v>52</v>
      </c>
      <c r="B60" s="8" t="s">
        <v>115</v>
      </c>
      <c r="C60" s="9" t="s">
        <v>116</v>
      </c>
      <c r="D60" s="8" t="s">
        <v>25</v>
      </c>
      <c r="E60" s="10">
        <v>2</v>
      </c>
      <c r="F60" s="11"/>
      <c r="G60" s="11">
        <f t="shared" si="1"/>
        <v>0</v>
      </c>
    </row>
    <row r="61" spans="1:7" x14ac:dyDescent="0.25">
      <c r="A61" s="7">
        <v>53</v>
      </c>
      <c r="B61" s="8" t="s">
        <v>117</v>
      </c>
      <c r="C61" s="13" t="s">
        <v>118</v>
      </c>
      <c r="D61" s="8" t="s">
        <v>25</v>
      </c>
      <c r="E61" s="10">
        <v>23</v>
      </c>
      <c r="F61" s="11"/>
      <c r="G61" s="11">
        <f t="shared" si="1"/>
        <v>0</v>
      </c>
    </row>
    <row r="62" spans="1:7" x14ac:dyDescent="0.25">
      <c r="A62" s="7">
        <v>54</v>
      </c>
      <c r="B62" s="8" t="s">
        <v>119</v>
      </c>
      <c r="C62" s="13" t="s">
        <v>120</v>
      </c>
      <c r="D62" s="8" t="s">
        <v>25</v>
      </c>
      <c r="E62" s="10">
        <v>14</v>
      </c>
      <c r="F62" s="11"/>
      <c r="G62" s="11">
        <f t="shared" si="1"/>
        <v>0</v>
      </c>
    </row>
    <row r="63" spans="1:7" x14ac:dyDescent="0.25">
      <c r="A63" s="7">
        <v>55</v>
      </c>
      <c r="B63" s="8" t="s">
        <v>121</v>
      </c>
      <c r="C63" s="13" t="s">
        <v>122</v>
      </c>
      <c r="D63" s="8" t="s">
        <v>25</v>
      </c>
      <c r="E63" s="10">
        <v>40</v>
      </c>
      <c r="F63" s="11"/>
      <c r="G63" s="11">
        <f t="shared" si="1"/>
        <v>0</v>
      </c>
    </row>
    <row r="64" spans="1:7" x14ac:dyDescent="0.25">
      <c r="A64" s="7">
        <v>56</v>
      </c>
      <c r="B64" s="8" t="s">
        <v>123</v>
      </c>
      <c r="C64" s="9" t="s">
        <v>124</v>
      </c>
      <c r="D64" s="8" t="s">
        <v>25</v>
      </c>
      <c r="E64" s="10">
        <v>1</v>
      </c>
      <c r="F64" s="11"/>
      <c r="G64" s="11">
        <f t="shared" si="1"/>
        <v>0</v>
      </c>
    </row>
    <row r="65" spans="1:7" x14ac:dyDescent="0.25">
      <c r="A65" s="7">
        <v>57</v>
      </c>
      <c r="B65" s="8" t="s">
        <v>125</v>
      </c>
      <c r="C65" s="9" t="s">
        <v>126</v>
      </c>
      <c r="D65" s="8" t="s">
        <v>25</v>
      </c>
      <c r="E65" s="10">
        <v>1</v>
      </c>
      <c r="F65" s="11"/>
      <c r="G65" s="11">
        <f t="shared" si="1"/>
        <v>0</v>
      </c>
    </row>
    <row r="66" spans="1:7" x14ac:dyDescent="0.25">
      <c r="A66" s="7">
        <v>58</v>
      </c>
      <c r="B66" s="8" t="s">
        <v>127</v>
      </c>
      <c r="C66" s="13" t="s">
        <v>128</v>
      </c>
      <c r="D66" s="8" t="s">
        <v>25</v>
      </c>
      <c r="E66" s="10">
        <v>1</v>
      </c>
      <c r="F66" s="11"/>
      <c r="G66" s="11">
        <f t="shared" si="1"/>
        <v>0</v>
      </c>
    </row>
    <row r="67" spans="1:7" x14ac:dyDescent="0.25">
      <c r="A67" s="7">
        <v>59</v>
      </c>
      <c r="B67" s="8" t="s">
        <v>129</v>
      </c>
      <c r="C67" s="13" t="s">
        <v>130</v>
      </c>
      <c r="D67" s="8" t="s">
        <v>25</v>
      </c>
      <c r="E67" s="10">
        <v>4</v>
      </c>
      <c r="F67" s="11"/>
      <c r="G67" s="11">
        <f t="shared" si="1"/>
        <v>0</v>
      </c>
    </row>
    <row r="68" spans="1:7" x14ac:dyDescent="0.25">
      <c r="A68" s="7">
        <v>60</v>
      </c>
      <c r="B68" s="8" t="s">
        <v>131</v>
      </c>
      <c r="C68" s="13" t="s">
        <v>132</v>
      </c>
      <c r="D68" s="8" t="s">
        <v>25</v>
      </c>
      <c r="E68" s="10">
        <v>3</v>
      </c>
      <c r="F68" s="11"/>
      <c r="G68" s="11">
        <f t="shared" si="1"/>
        <v>0</v>
      </c>
    </row>
    <row r="69" spans="1:7" x14ac:dyDescent="0.25">
      <c r="A69" s="7">
        <v>61</v>
      </c>
      <c r="B69" s="8" t="s">
        <v>133</v>
      </c>
      <c r="C69" s="13" t="s">
        <v>134</v>
      </c>
      <c r="D69" s="8" t="s">
        <v>25</v>
      </c>
      <c r="E69" s="10">
        <v>1</v>
      </c>
      <c r="F69" s="11"/>
      <c r="G69" s="11">
        <f t="shared" si="1"/>
        <v>0</v>
      </c>
    </row>
    <row r="70" spans="1:7" x14ac:dyDescent="0.25">
      <c r="A70" s="7">
        <v>62</v>
      </c>
      <c r="B70" s="8" t="s">
        <v>135</v>
      </c>
      <c r="C70" s="13" t="s">
        <v>136</v>
      </c>
      <c r="D70" s="8" t="s">
        <v>25</v>
      </c>
      <c r="E70" s="10">
        <v>1</v>
      </c>
      <c r="F70" s="11"/>
      <c r="G70" s="11">
        <f t="shared" si="1"/>
        <v>0</v>
      </c>
    </row>
    <row r="71" spans="1:7" ht="21" x14ac:dyDescent="0.25">
      <c r="A71" s="7">
        <v>63</v>
      </c>
      <c r="B71" s="8" t="s">
        <v>137</v>
      </c>
      <c r="C71" s="9" t="s">
        <v>138</v>
      </c>
      <c r="D71" s="8" t="s">
        <v>25</v>
      </c>
      <c r="E71" s="10">
        <v>1</v>
      </c>
      <c r="F71" s="14"/>
      <c r="G71" s="11">
        <f t="shared" si="1"/>
        <v>0</v>
      </c>
    </row>
    <row r="72" spans="1:7" ht="21" x14ac:dyDescent="0.25">
      <c r="A72" s="7">
        <v>64</v>
      </c>
      <c r="B72" s="8" t="s">
        <v>139</v>
      </c>
      <c r="C72" s="13" t="s">
        <v>140</v>
      </c>
      <c r="D72" s="8" t="s">
        <v>25</v>
      </c>
      <c r="E72" s="10">
        <v>1</v>
      </c>
      <c r="F72" s="11"/>
      <c r="G72" s="11">
        <f t="shared" si="1"/>
        <v>0</v>
      </c>
    </row>
    <row r="73" spans="1:7" x14ac:dyDescent="0.25">
      <c r="A73" s="7">
        <v>65</v>
      </c>
      <c r="B73" s="8" t="s">
        <v>141</v>
      </c>
      <c r="C73" s="13" t="s">
        <v>142</v>
      </c>
      <c r="D73" s="8" t="s">
        <v>25</v>
      </c>
      <c r="E73" s="10">
        <v>2</v>
      </c>
      <c r="F73" s="11"/>
      <c r="G73" s="11">
        <f t="shared" si="1"/>
        <v>0</v>
      </c>
    </row>
    <row r="74" spans="1:7" x14ac:dyDescent="0.25">
      <c r="A74" s="7">
        <v>66</v>
      </c>
      <c r="B74" s="8" t="s">
        <v>143</v>
      </c>
      <c r="C74" s="13" t="s">
        <v>144</v>
      </c>
      <c r="D74" s="8" t="s">
        <v>11</v>
      </c>
      <c r="E74" s="10">
        <v>570</v>
      </c>
      <c r="F74" s="11"/>
      <c r="G74" s="11">
        <f t="shared" si="1"/>
        <v>0</v>
      </c>
    </row>
    <row r="75" spans="1:7" ht="21" x14ac:dyDescent="0.25">
      <c r="A75" s="7">
        <v>67</v>
      </c>
      <c r="B75" s="8" t="s">
        <v>145</v>
      </c>
      <c r="C75" s="13" t="s">
        <v>146</v>
      </c>
      <c r="D75" s="8" t="s">
        <v>25</v>
      </c>
      <c r="E75" s="10">
        <v>1</v>
      </c>
      <c r="F75" s="14"/>
      <c r="G75" s="11">
        <f t="shared" si="1"/>
        <v>0</v>
      </c>
    </row>
    <row r="76" spans="1:7" x14ac:dyDescent="0.25">
      <c r="A76" s="7">
        <v>68</v>
      </c>
      <c r="B76" s="8" t="s">
        <v>147</v>
      </c>
      <c r="C76" s="13" t="s">
        <v>148</v>
      </c>
      <c r="D76" s="8" t="s">
        <v>25</v>
      </c>
      <c r="E76" s="10">
        <v>1</v>
      </c>
      <c r="F76" s="14"/>
      <c r="G76" s="11">
        <f t="shared" si="1"/>
        <v>0</v>
      </c>
    </row>
    <row r="77" spans="1:7" x14ac:dyDescent="0.25">
      <c r="A77" s="7">
        <v>69</v>
      </c>
      <c r="B77" s="8" t="s">
        <v>149</v>
      </c>
      <c r="C77" s="13" t="s">
        <v>150</v>
      </c>
      <c r="D77" s="8" t="s">
        <v>25</v>
      </c>
      <c r="E77" s="10">
        <v>1</v>
      </c>
      <c r="F77" s="14"/>
      <c r="G77" s="11">
        <f t="shared" si="1"/>
        <v>0</v>
      </c>
    </row>
    <row r="78" spans="1:7" x14ac:dyDescent="0.25">
      <c r="A78" s="7">
        <v>70</v>
      </c>
      <c r="B78" s="8" t="s">
        <v>151</v>
      </c>
      <c r="C78" s="13" t="s">
        <v>152</v>
      </c>
      <c r="D78" s="8" t="s">
        <v>11</v>
      </c>
      <c r="E78" s="10">
        <v>60</v>
      </c>
      <c r="F78" s="14"/>
      <c r="G78" s="11">
        <f t="shared" si="1"/>
        <v>0</v>
      </c>
    </row>
    <row r="79" spans="1:7" x14ac:dyDescent="0.25">
      <c r="A79" s="7">
        <v>71</v>
      </c>
      <c r="B79" s="8" t="s">
        <v>153</v>
      </c>
      <c r="C79" s="13" t="s">
        <v>154</v>
      </c>
      <c r="D79" s="8" t="s">
        <v>11</v>
      </c>
      <c r="E79" s="10">
        <v>60</v>
      </c>
      <c r="F79" s="14"/>
      <c r="G79" s="11">
        <f t="shared" si="1"/>
        <v>0</v>
      </c>
    </row>
    <row r="80" spans="1:7" ht="21" x14ac:dyDescent="0.25">
      <c r="A80" s="7">
        <v>72</v>
      </c>
      <c r="B80" s="8" t="s">
        <v>155</v>
      </c>
      <c r="C80" s="9" t="s">
        <v>156</v>
      </c>
      <c r="D80" s="8" t="s">
        <v>11</v>
      </c>
      <c r="E80" s="10">
        <v>1130</v>
      </c>
      <c r="F80" s="14"/>
      <c r="G80" s="11">
        <f t="shared" si="1"/>
        <v>0</v>
      </c>
    </row>
    <row r="81" spans="1:7" ht="21" x14ac:dyDescent="0.25">
      <c r="A81" s="7">
        <v>73</v>
      </c>
      <c r="B81" s="8" t="s">
        <v>157</v>
      </c>
      <c r="C81" s="9" t="s">
        <v>158</v>
      </c>
      <c r="D81" s="8" t="s">
        <v>11</v>
      </c>
      <c r="E81" s="10">
        <v>200</v>
      </c>
      <c r="F81" s="14"/>
      <c r="G81" s="11">
        <f>E81*F81</f>
        <v>0</v>
      </c>
    </row>
    <row r="82" spans="1:7" ht="21" x14ac:dyDescent="0.25">
      <c r="A82" s="7">
        <v>74</v>
      </c>
      <c r="B82" s="8" t="s">
        <v>159</v>
      </c>
      <c r="C82" s="9" t="s">
        <v>160</v>
      </c>
      <c r="D82" s="8" t="s">
        <v>25</v>
      </c>
      <c r="E82" s="10">
        <v>1</v>
      </c>
      <c r="F82" s="14"/>
      <c r="G82" s="11">
        <f>E82*F82</f>
        <v>0</v>
      </c>
    </row>
    <row r="83" spans="1:7" x14ac:dyDescent="0.25">
      <c r="A83" s="20">
        <v>0</v>
      </c>
      <c r="B83" s="16" t="s">
        <v>31</v>
      </c>
      <c r="C83" s="17" t="s">
        <v>168</v>
      </c>
      <c r="D83" s="16"/>
      <c r="E83" s="18"/>
      <c r="F83" s="19"/>
      <c r="G83" s="19">
        <f>G84+G85+G86</f>
        <v>0</v>
      </c>
    </row>
    <row r="84" spans="1:7" ht="22.5" x14ac:dyDescent="0.25">
      <c r="A84" s="21">
        <v>75</v>
      </c>
      <c r="B84" s="23" t="s">
        <v>163</v>
      </c>
      <c r="C84" s="25" t="s">
        <v>170</v>
      </c>
      <c r="D84" s="8" t="s">
        <v>11</v>
      </c>
      <c r="E84" s="27">
        <v>298</v>
      </c>
      <c r="F84" s="28"/>
      <c r="G84" s="11">
        <f t="shared" ref="G84:G92" si="2">E84*F84</f>
        <v>0</v>
      </c>
    </row>
    <row r="85" spans="1:7" ht="22.5" x14ac:dyDescent="0.25">
      <c r="A85" s="21">
        <v>76</v>
      </c>
      <c r="B85" s="24" t="s">
        <v>164</v>
      </c>
      <c r="C85" s="26" t="s">
        <v>169</v>
      </c>
      <c r="D85" s="8" t="s">
        <v>11</v>
      </c>
      <c r="E85" s="28">
        <v>298</v>
      </c>
      <c r="F85" s="28"/>
      <c r="G85" s="11">
        <f t="shared" si="2"/>
        <v>0</v>
      </c>
    </row>
    <row r="86" spans="1:7" ht="21" x14ac:dyDescent="0.25">
      <c r="A86" s="21">
        <v>77</v>
      </c>
      <c r="B86" s="24" t="s">
        <v>165</v>
      </c>
      <c r="C86" s="26" t="s">
        <v>166</v>
      </c>
      <c r="D86" s="8" t="s">
        <v>167</v>
      </c>
      <c r="E86" s="28">
        <v>0.29799999999999999</v>
      </c>
      <c r="F86" s="28"/>
      <c r="G86" s="11">
        <f t="shared" si="2"/>
        <v>0</v>
      </c>
    </row>
    <row r="87" spans="1:7" x14ac:dyDescent="0.25">
      <c r="A87" s="20">
        <v>0</v>
      </c>
      <c r="B87" s="16" t="s">
        <v>172</v>
      </c>
      <c r="C87" s="17" t="s">
        <v>171</v>
      </c>
      <c r="D87" s="16"/>
      <c r="E87" s="18"/>
      <c r="F87" s="19"/>
      <c r="G87" s="19">
        <f>G88+G89+G90+G91+G92</f>
        <v>0</v>
      </c>
    </row>
    <row r="88" spans="1:7" ht="21" x14ac:dyDescent="0.25">
      <c r="A88" s="27">
        <v>78</v>
      </c>
      <c r="B88" s="30">
        <v>111351113</v>
      </c>
      <c r="C88" s="31" t="s">
        <v>173</v>
      </c>
      <c r="D88" s="8" t="s">
        <v>11</v>
      </c>
      <c r="E88" s="32">
        <v>880</v>
      </c>
      <c r="F88" s="22"/>
      <c r="G88" s="11">
        <f t="shared" si="2"/>
        <v>0</v>
      </c>
    </row>
    <row r="89" spans="1:7" ht="21" x14ac:dyDescent="0.25">
      <c r="A89" s="28">
        <v>79</v>
      </c>
      <c r="B89" s="30">
        <v>181511113</v>
      </c>
      <c r="C89" s="31" t="s">
        <v>174</v>
      </c>
      <c r="D89" s="8" t="s">
        <v>11</v>
      </c>
      <c r="E89" s="32">
        <v>880</v>
      </c>
      <c r="F89" s="22"/>
      <c r="G89" s="11">
        <f t="shared" si="2"/>
        <v>0</v>
      </c>
    </row>
    <row r="90" spans="1:7" x14ac:dyDescent="0.25">
      <c r="A90" s="28">
        <v>80</v>
      </c>
      <c r="B90" s="27" t="s">
        <v>175</v>
      </c>
      <c r="C90" s="27" t="s">
        <v>179</v>
      </c>
      <c r="D90" s="29" t="s">
        <v>27</v>
      </c>
      <c r="E90" s="27">
        <v>32.5</v>
      </c>
      <c r="F90" s="27"/>
      <c r="G90" s="11">
        <f t="shared" si="2"/>
        <v>0</v>
      </c>
    </row>
    <row r="91" spans="1:7" ht="22.5" x14ac:dyDescent="0.25">
      <c r="A91" s="28">
        <v>81</v>
      </c>
      <c r="B91" s="27" t="s">
        <v>177</v>
      </c>
      <c r="C91" s="33" t="s">
        <v>176</v>
      </c>
      <c r="D91" s="29" t="s">
        <v>27</v>
      </c>
      <c r="E91" s="27">
        <v>32.5</v>
      </c>
      <c r="F91" s="27"/>
      <c r="G91" s="11">
        <f t="shared" si="2"/>
        <v>0</v>
      </c>
    </row>
    <row r="92" spans="1:7" x14ac:dyDescent="0.25">
      <c r="A92" s="28">
        <v>82</v>
      </c>
      <c r="B92" s="34" t="s">
        <v>177</v>
      </c>
      <c r="C92" s="34" t="s">
        <v>178</v>
      </c>
      <c r="D92" s="29" t="s">
        <v>14</v>
      </c>
      <c r="E92" s="27">
        <v>5</v>
      </c>
      <c r="F92" s="27"/>
      <c r="G92" s="11">
        <f t="shared" si="2"/>
        <v>0</v>
      </c>
    </row>
    <row r="93" spans="1:7" x14ac:dyDescent="0.25">
      <c r="A93" s="35" t="s">
        <v>181</v>
      </c>
      <c r="B93" s="35"/>
      <c r="C93" s="35"/>
      <c r="D93" s="36">
        <f>G5</f>
        <v>0</v>
      </c>
      <c r="E93" s="37"/>
      <c r="F93" s="37"/>
      <c r="G93" s="38"/>
    </row>
    <row r="94" spans="1:7" x14ac:dyDescent="0.25">
      <c r="A94" s="35" t="s">
        <v>182</v>
      </c>
      <c r="B94" s="35"/>
      <c r="C94" s="35"/>
      <c r="D94" s="36">
        <f>D93*1.21</f>
        <v>0</v>
      </c>
      <c r="E94" s="37"/>
      <c r="F94" s="37"/>
      <c r="G94" s="38"/>
    </row>
  </sheetData>
  <mergeCells count="5">
    <mergeCell ref="A93:C93"/>
    <mergeCell ref="A94:C94"/>
    <mergeCell ref="D93:G93"/>
    <mergeCell ref="D94:G94"/>
    <mergeCell ref="A2:G2"/>
  </mergeCells>
  <phoneticPr fontId="14" type="noConversion"/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Rákosová Zora</dc:creator>
  <cp:lastModifiedBy>Rákosová Zora</cp:lastModifiedBy>
  <cp:lastPrinted>2025-09-15T11:00:46Z</cp:lastPrinted>
  <dcterms:created xsi:type="dcterms:W3CDTF">2025-09-15T07:56:37Z</dcterms:created>
  <dcterms:modified xsi:type="dcterms:W3CDTF">2025-09-15T11:00:48Z</dcterms:modified>
</cp:coreProperties>
</file>