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7" firstSheet="1" activeTab="2"/>
  </bookViews>
  <sheets>
    <sheet name="titulka slepý" sheetId="1" r:id="rId1"/>
    <sheet name="rekapitulace" sheetId="2" r:id="rId2"/>
    <sheet name="SO 01" sheetId="3" r:id="rId3"/>
    <sheet name="SO 02" sheetId="4" r:id="rId4"/>
    <sheet name="SO 03" sheetId="5" r:id="rId5"/>
  </sheets>
  <definedNames>
    <definedName name="Excel_BuiltIn_Print_Area_1_1" localSheetId="3">'SO 02'!$A$1:$G$66</definedName>
    <definedName name="Excel_BuiltIn_Print_Area_1_1" localSheetId="4">'SO 03'!$A$1:$G$98</definedName>
    <definedName name="Excel_BuiltIn_Print_Area_1_1">'SO 01'!$A$1:$G$153</definedName>
    <definedName name="_xlnm.Print_Area" localSheetId="2">'SO 01'!$A$1:$I$142</definedName>
    <definedName name="_xlnm.Print_Area" localSheetId="3">'SO 02'!$A$1:$I$55</definedName>
    <definedName name="_xlnm.Print_Area" localSheetId="4">'SO 03'!$A$1:$I$87</definedName>
  </definedNames>
  <calcPr fullCalcOnLoad="1"/>
</workbook>
</file>

<file path=xl/sharedStrings.xml><?xml version="1.0" encoding="utf-8"?>
<sst xmlns="http://schemas.openxmlformats.org/spreadsheetml/2006/main" count="773" uniqueCount="328">
  <si>
    <t>KOMPLEXNÍ REVITALIZACE CENTRÁLNÍCH PARKŮ V MARIÁNSKÝCH LÁZNÍCH</t>
  </si>
  <si>
    <t>LISTOPAD 2012</t>
  </si>
  <si>
    <t xml:space="preserve">Ateliér zahradní a krajinářské architektury, Mariánské Lázně </t>
  </si>
  <si>
    <t>Ing. Vladimír Dufek, Kollárova 218, 354 71 Velká Hleďsebe, e-mail: vl.dufek@seznam.cz</t>
  </si>
  <si>
    <t>Ing.Tomáš Prinz, DiS, Květná 4,  350 02 Cheb, e-mail: prinz@email.cz</t>
  </si>
  <si>
    <t>REKAPITULACE:</t>
  </si>
  <si>
    <t>Přímé realizační výdaje</t>
  </si>
  <si>
    <t>MJ</t>
  </si>
  <si>
    <t>jednotek</t>
  </si>
  <si>
    <t xml:space="preserve">celkem Kč OP ŽP </t>
  </si>
  <si>
    <t>DPH 20%</t>
  </si>
  <si>
    <t>celkem vč. DPH 20%</t>
  </si>
  <si>
    <t>SO 01 VEGETAČNÍ ÚPRAVY</t>
  </si>
  <si>
    <t>1. PŘÍPRAVNÉ PRÁCE VEGETAČNÍCH ÚPRAV</t>
  </si>
  <si>
    <t>kpl.</t>
  </si>
  <si>
    <t>1.2. Úprava plochy po odstraněných keřových skupinách</t>
  </si>
  <si>
    <t>1.3. Příprava ploch pro založení trávníků</t>
  </si>
  <si>
    <t>2. VEGETAČNÍ ÚPRAVY - TRÁVNÍKY, VÝSADBY, OŠETŘOVÁNÍ</t>
  </si>
  <si>
    <t>2.1. Založení trávníku parkového výsevem</t>
  </si>
  <si>
    <t xml:space="preserve">SO 02 DEMOLICE BETONOVÝCH TERAS SLUNEČNÍ STRÁNĚ </t>
  </si>
  <si>
    <t>SO 03 REDUKCE ASFALTOVÝCH CHODNÍKŮ</t>
  </si>
  <si>
    <t xml:space="preserve">Cena celkem s DPH (20%) </t>
  </si>
  <si>
    <t>Další výdaje:</t>
  </si>
  <si>
    <t>Výdaje na přípravu projektu (max 5% z celkových přímých realizačních výdajů)</t>
  </si>
  <si>
    <t>Činnost odborného technického dozoru (max. 3% z celkových přímých realizačních výdajů)</t>
  </si>
  <si>
    <t>Rozpočtová rezerva (max.5% z celkových přímých realizačních výdajů)</t>
  </si>
  <si>
    <t>CENA CELKEM (PŘÍMÉ REALIZAČNÍ A DALŠÍ VÝDAJE):</t>
  </si>
  <si>
    <t>Cena celkem</t>
  </si>
  <si>
    <t>P.č.</t>
  </si>
  <si>
    <t>číslo položky</t>
  </si>
  <si>
    <t>popis</t>
  </si>
  <si>
    <t>jedn.cena ÚRS</t>
  </si>
  <si>
    <t>jedn.cena OP ŽP</t>
  </si>
  <si>
    <t>celkem cena  OP ŽP</t>
  </si>
  <si>
    <t>A</t>
  </si>
  <si>
    <t>Ceník OP ŽP</t>
  </si>
  <si>
    <t xml:space="preserve">Pokácení stromu s rozřezáním a odstraněním větví a kmene listnatého a průměru kmene na řezné ploše pařezu 10-20cm </t>
  </si>
  <si>
    <t>ks</t>
  </si>
  <si>
    <t>B</t>
  </si>
  <si>
    <t>Pokácení stromu s rozřezáním a odstraněním větví a kmene listnatého a průměru kmene na řezné ploše pařezu 20 – 30cm</t>
  </si>
  <si>
    <t>C</t>
  </si>
  <si>
    <t>Pokácení stromu s rozřezáním a odstraněním větví a kmene listnatého a průměru kmene  na řezné ploše pařezu 30 – 40cm</t>
  </si>
  <si>
    <t>D</t>
  </si>
  <si>
    <t>Pokácení stromu s rozřezáním a odstraněním větví a kmene listnatého a průměru kmene  na řezné ploše pařezu 40 – 50cm</t>
  </si>
  <si>
    <t>E</t>
  </si>
  <si>
    <t>Pokácení stromu s rozřezáním a odstraněním větví a kmene listnatého a průměru kmene na řezné ploše pařezu 50 – 60cm</t>
  </si>
  <si>
    <t>F</t>
  </si>
  <si>
    <t>Pokácení stromu s rozřezáním a odstraněním větví a kmene listnatého a průměru kmene 60 -70cm</t>
  </si>
  <si>
    <t>G</t>
  </si>
  <si>
    <t>Pokácení stromu s rozřezáním a odstraněním větví a kmene listnatého a průměru kmene na řezné ploše pařezu 70 – 80cm</t>
  </si>
  <si>
    <t>H</t>
  </si>
  <si>
    <t>Pokácení stromu s rozřezáním a odstraněním větví a kmene listnatého a průměru kmene  na řezné ploše pařezu 80 – 90cm</t>
  </si>
  <si>
    <t>CH</t>
  </si>
  <si>
    <t>Odstranění náletových dřevin do 10cm v průměru kmene na řezné ploše</t>
  </si>
  <si>
    <t>ha</t>
  </si>
  <si>
    <t>Odstranění pařezu odfrézováním  (včetně kořenových náběhů) až do hloubky 300 mm je součástí položek pokácení stromů</t>
  </si>
  <si>
    <t xml:space="preserve">celkem kácení </t>
  </si>
  <si>
    <t>1.</t>
  </si>
  <si>
    <t>122 20-1101</t>
  </si>
  <si>
    <t>Odkopávky nezapažené v hor. 3 do 100 m3 (329+54+48+67m2=498m2 x 0,15)</t>
  </si>
  <si>
    <t>2.</t>
  </si>
  <si>
    <t>122 20-1109</t>
  </si>
  <si>
    <t>Příplatek za lepivost - odkopávky v hor. 3</t>
  </si>
  <si>
    <t>3.</t>
  </si>
  <si>
    <t>167 10-1102</t>
  </si>
  <si>
    <t>Nakládání výkopku z hor.1-4 v množství nad 100 m3</t>
  </si>
  <si>
    <t>4.</t>
  </si>
  <si>
    <t>162 60-1101</t>
  </si>
  <si>
    <t>Vodorovné přemístění výkopku z hor.1-4 do 4000 m</t>
  </si>
  <si>
    <t>5.</t>
  </si>
  <si>
    <t>185 80-2113</t>
  </si>
  <si>
    <t>Hnojení půdy kompostem v rovině -  plochy výkopků (498 m2x0,15=74,7m3x1,6=119,5t)</t>
  </si>
  <si>
    <t>t</t>
  </si>
  <si>
    <t>6.</t>
  </si>
  <si>
    <t>103 11 100</t>
  </si>
  <si>
    <t>Dodání kompostu v tl. 15 cm</t>
  </si>
  <si>
    <t>celkem úprava ploch</t>
  </si>
  <si>
    <t>184 80-2111</t>
  </si>
  <si>
    <t>Chemické odplevelení půdy před založením trávníku postřikem totálním herbicidem naširoko (min. týden po seči)</t>
  </si>
  <si>
    <r>
      <t>m</t>
    </r>
    <r>
      <rPr>
        <vertAlign val="superscript"/>
        <sz val="9"/>
        <rFont val="Arial"/>
        <family val="2"/>
      </rPr>
      <t>2</t>
    </r>
  </si>
  <si>
    <t>185 80-3411</t>
  </si>
  <si>
    <t>Vyhrabání trávníku s uložením shrabků na hromady, naložením na dopravní prostředek, odvoz do 20km, rovina nebo svah do 1:5</t>
  </si>
  <si>
    <t>183 40-3113</t>
  </si>
  <si>
    <t xml:space="preserve">Obdělání půdy frézováním </t>
  </si>
  <si>
    <t>Hnojení půdy nebo trávníku kondicionérem s rozprostřením hnojiva v rovině nebo na svahu do 1:5 v dávce 100g/m2</t>
  </si>
  <si>
    <t>R</t>
  </si>
  <si>
    <t xml:space="preserve">dodání totálního herbicidu </t>
  </si>
  <si>
    <t>l</t>
  </si>
  <si>
    <t>7.</t>
  </si>
  <si>
    <t>8.</t>
  </si>
  <si>
    <t xml:space="preserve">dodání kondicionéru  </t>
  </si>
  <si>
    <t>kg</t>
  </si>
  <si>
    <t>celkem příprava ploch pro založení trávníků</t>
  </si>
  <si>
    <t>2. VEGETAČNÍ ÚPRAVY – TRÁVNÍKY, VÝSADBY, OŠETŘOVÁNÍ</t>
  </si>
  <si>
    <t>založení trávníku zahradnickým způsobem (včetně osiva)</t>
  </si>
  <si>
    <t xml:space="preserve">celkem založení trávníku parkového výsevem </t>
  </si>
  <si>
    <t xml:space="preserve">Výsadba alejového stromu s balem (v ceně je obsaženo hloubení jámy 1x1x1m, ošetření řezem před výsadbou, výsadba se 100% výměnou půdy včetně dodání substrátu, kotvení 3 kůly o průměru 6cm včetně kůlů, zhotovení obalu z juty včetně dodání juty) </t>
  </si>
  <si>
    <t>Výsadba nadstandardního parkového stromu s balem (v ceně je obsaženo hloubení jámy 2x2x1m, ošetření řezem před výsadbou, výsadba se 100% výměnou půdy včetně dodání substrátu, kotvení 3 kůly o průměru 8cm včetně kůlů, zhotovení obalu z juty včetně dodání juty)</t>
  </si>
  <si>
    <t>velikost</t>
  </si>
  <si>
    <t>rostlinný materiál</t>
  </si>
  <si>
    <t>Acer platanoides</t>
  </si>
  <si>
    <t>16/18 cm</t>
  </si>
  <si>
    <t>Betula jacquemontii</t>
  </si>
  <si>
    <t xml:space="preserve">Fagus sylvatica  </t>
  </si>
  <si>
    <t>Fagus sylvatica ´Tricolor´</t>
  </si>
  <si>
    <t>Tilia cordata</t>
  </si>
  <si>
    <t>mezisoučet</t>
  </si>
  <si>
    <t>Náklady na sazenici (alejový strom OK 16-18 cm; s balem)</t>
  </si>
  <si>
    <t>materiál</t>
  </si>
  <si>
    <t>Acer campestre, obv. 30/35 cm</t>
  </si>
  <si>
    <t>Náklady na sazenici  (alejový strom OK 30-35 cm; s balem)</t>
  </si>
  <si>
    <t xml:space="preserve">celkem výsadba stromů </t>
  </si>
  <si>
    <t>Výsadba keře kontejner (v ceně je obsaženo hloubení jámy, ošetření řezem před výsadbou, výsadba s 50% výměnou půdy včetně dodání substrátu, mulčování dřevin folií proti prorůstání plevelů včetně materiálu, mulčování drcenou borkou včetně materiálu)</t>
  </si>
  <si>
    <t>specifikace rostlin</t>
  </si>
  <si>
    <t>Clematis ´Madame le Coulture´</t>
  </si>
  <si>
    <t>2l</t>
  </si>
  <si>
    <t>Clematis ´Nelly Moser´</t>
  </si>
  <si>
    <t>Clematis alpina (modrý)</t>
  </si>
  <si>
    <t xml:space="preserve">Rosa ´Bad Worishofen 2005´ </t>
  </si>
  <si>
    <t>Rosa ´Bremer Stadtmusikanten´</t>
  </si>
  <si>
    <t>5l</t>
  </si>
  <si>
    <t>Rosa ´Dagmar Hastrup´</t>
  </si>
  <si>
    <t>Rosa ´Gelbe Dagmar Hastrup´</t>
  </si>
  <si>
    <t>Rosa ´Hansa´</t>
  </si>
  <si>
    <t>9.</t>
  </si>
  <si>
    <t>Rosa ´Knirps´</t>
  </si>
  <si>
    <t>10.</t>
  </si>
  <si>
    <t xml:space="preserve">Rosa ´Innocencia´ </t>
  </si>
  <si>
    <t>11.</t>
  </si>
  <si>
    <t>Rosa ´Kordes Rose Aloha´</t>
  </si>
  <si>
    <t>12.</t>
  </si>
  <si>
    <t>Rosa ´Kosmos´</t>
  </si>
  <si>
    <t>13.</t>
  </si>
  <si>
    <t>Rosa ´Muscola´</t>
  </si>
  <si>
    <t>14.</t>
  </si>
  <si>
    <t>Rosa ´Pepita´</t>
  </si>
  <si>
    <t>15.</t>
  </si>
  <si>
    <t>Rosa ´Red Eden Rose´</t>
  </si>
  <si>
    <t>16.</t>
  </si>
  <si>
    <t>Rosa ´Weise Immense´</t>
  </si>
  <si>
    <t>17.</t>
  </si>
  <si>
    <t>Rosa ´Westerland´</t>
  </si>
  <si>
    <t>18.</t>
  </si>
  <si>
    <t>Rosa multiflora</t>
  </si>
  <si>
    <t>Náklady na sazenici (keř nebo popínavá rostlina  - kontejnerované)</t>
  </si>
  <si>
    <t>celkem Goethovo náměstí - výsadba keřů s 50% výměnou půdy</t>
  </si>
  <si>
    <t>Cotoneaster dammeri ´Coral Beauty´</t>
  </si>
  <si>
    <t>1l</t>
  </si>
  <si>
    <t>Euonymus fortunei</t>
  </si>
  <si>
    <t>9cm</t>
  </si>
  <si>
    <t>Hedera helix</t>
  </si>
  <si>
    <t>Rosa ´Diamant´</t>
  </si>
  <si>
    <t>Rosa ´Gartenfreude´</t>
  </si>
  <si>
    <t>Rosa ´Gebruder Grim´</t>
  </si>
  <si>
    <t>Rosa ´Home Garden´</t>
  </si>
  <si>
    <t>Rosa ´Neon´</t>
  </si>
  <si>
    <t>Berberis th. ´Red Chif´ soliter.</t>
  </si>
  <si>
    <t>150/180</t>
  </si>
  <si>
    <t>Buddleja davidii ´Empire Blue´</t>
  </si>
  <si>
    <t>60/80</t>
  </si>
  <si>
    <t>Buddleja davidii ´Peace´</t>
  </si>
  <si>
    <t>Euonymus alatus ´Compactus´</t>
  </si>
  <si>
    <t>40/60</t>
  </si>
  <si>
    <t>Hydrangea arb. ´Anabelle´</t>
  </si>
  <si>
    <t>Rhododendron jelínk.hybr. (mix. barev)</t>
  </si>
  <si>
    <t>Rhododendron K.H. (3 ks ´Feurwerk´, 3 ks ´Silver Slipper´)</t>
  </si>
  <si>
    <t>120/150</t>
  </si>
  <si>
    <t>Rhododendron luteum</t>
  </si>
  <si>
    <t>celkem Kolonádní prostor – sluneční stráň - výsadba keřů s 50% výměnou půdy</t>
  </si>
  <si>
    <t>Cotoneaster horizontalis ´Robusta´</t>
  </si>
  <si>
    <t>80/100</t>
  </si>
  <si>
    <t>Cytissus ´Firefly´</t>
  </si>
  <si>
    <t>Cytissus praecox ´Algold´</t>
  </si>
  <si>
    <t>Hedera helix ´Arborescens´</t>
  </si>
  <si>
    <t>20/30</t>
  </si>
  <si>
    <t>Hydrangea arborescens ´Anabelle´</t>
  </si>
  <si>
    <t>Hydrangea arborescens ´Unique´</t>
  </si>
  <si>
    <t>Hydrangea paniculata ´Grandiflora´</t>
  </si>
  <si>
    <t>Rhododendron (azalky mix. Jelínkovy hybr.)</t>
  </si>
  <si>
    <t>40/50</t>
  </si>
  <si>
    <t xml:space="preserve">Rhododendron Knapp Hill ´Gibraltar´ soliter. </t>
  </si>
  <si>
    <t xml:space="preserve">Hedera helix </t>
  </si>
  <si>
    <t>celkem Okolí Chopinova pomníku - výsadba keřů s 50% výměnou půdy</t>
  </si>
  <si>
    <t>jedn.cena OPŽP</t>
  </si>
  <si>
    <t>celkem cena  OPŽP</t>
  </si>
  <si>
    <t xml:space="preserve">Ořezy – ošetřování stromů I.kategorie </t>
  </si>
  <si>
    <t xml:space="preserve">Ořezy – ošetřování stromů II.kategorie </t>
  </si>
  <si>
    <t>celkem ošetření stromů</t>
  </si>
  <si>
    <t xml:space="preserve">Poznámka: </t>
  </si>
  <si>
    <t xml:space="preserve">Položky pod označením v sloupci P.č.velkým písmenem jsou položky vycházející z ceníku OPŽP. Pokud tato položka není evidována v tomto ceníku, je naceňována ve výši 80% ceny vycházející z ceníků ÚRS. Tyto položky jsou označeny v P.č.číslicí. </t>
  </si>
  <si>
    <r>
      <t>m</t>
    </r>
    <r>
      <rPr>
        <vertAlign val="superscript"/>
        <sz val="11"/>
        <rFont val="Arial"/>
        <family val="2"/>
      </rPr>
      <t>3</t>
    </r>
  </si>
  <si>
    <t xml:space="preserve">2.2. Výsadba stromů na kolonádě a v parku pod kolonádou </t>
  </si>
  <si>
    <t>2.3. Goethovo náměstí – výsadba keřů</t>
  </si>
  <si>
    <t>2.4. Kolonádní prostor – sluneční stráň – výsadba keřů</t>
  </si>
  <si>
    <t>2.5. Okolí Chopinova pomníku – výsadba keřů</t>
  </si>
  <si>
    <t>Odstranění krytu z mozaikových vápencových kostek, vč. očištění kostek, odvozu a uložení vytěžených hmot na skládku, vč. uložení kostek na meziskládku do 20 m</t>
  </si>
  <si>
    <t xml:space="preserve">Odstranění základu z betonu, vč. vodorovného přemístění a uložení na skládku </t>
  </si>
  <si>
    <t xml:space="preserve">Vybourání stupňů schodišťových, vč. očištění, vodorovného přemístění a uložení na skládku TDS </t>
  </si>
  <si>
    <t>m</t>
  </si>
  <si>
    <t>Vybourání stupňů schodišťových, vč. očištění, vodorovného přemístění a uložení na meziskládku pro zpětné uložení – 7x(3x1,2) + 2x(7x1,2)=42,0 m</t>
  </si>
  <si>
    <t xml:space="preserve">Odkopávky pro komunikace v hor 3 – 4 ( 50/50 % ), vč. vodorovného přemístění a uložení na meziskládku </t>
  </si>
  <si>
    <t>Ztížení odkopávek v blízkosti podzemních inž. sítí - 5%</t>
  </si>
  <si>
    <t xml:space="preserve">Svahování trvalých svahů </t>
  </si>
  <si>
    <t>Lem chodníku z jedné řady kostek kamenných drobných 120x120mm,  s osazením do lože z betonu B 15 tl. 150 mm s boční opěrou – podél dlážděných chodníků</t>
  </si>
  <si>
    <t xml:space="preserve">Základ z betonu B15, vč. zemních prací </t>
  </si>
  <si>
    <t>Osazení stupňů schodišťových do lože z cementové malty, vč. podkladu z betonu B12 tl. 120 mm s vloženou sítí 100x100x4 mm při obou okrajích, vč. podkladu ze štěrkodrti tl. 100 mm a úpravy pláně</t>
  </si>
  <si>
    <t xml:space="preserve">Obrubník trachytový tl. 80 mm, vč. osazení do lože z betonu </t>
  </si>
  <si>
    <t>-     schodiště stezka 9 – 1,1x2x7 + 2,4x2x2=25,0 m</t>
  </si>
  <si>
    <t>Vybourání stávající vpusti, vč. odvozu a uložení hmot na skládku –3 ks</t>
  </si>
  <si>
    <t>Vpust liniová N100 vč. osazení s litinovou mříží pro zatížení B - LV9-1 – 2,0 m</t>
  </si>
  <si>
    <t>Přípojka vpusti DN 150 z trub PVC, vč, zemních prací - 3,0 m</t>
  </si>
  <si>
    <t>Připojení vpusti na stávající přípojku - m</t>
  </si>
  <si>
    <t>Výšková úprava stávajících poklopů nebo mříží</t>
  </si>
  <si>
    <t>Výšková úprava stávajících krycích hrnců – odhadem – 2 ks</t>
  </si>
  <si>
    <t xml:space="preserve">Oprava obkladu z trachytových desek tl. 50 mm´, osazovaných na kotvičky </t>
  </si>
  <si>
    <t xml:space="preserve"> Přesun hmot pro komunikace</t>
  </si>
  <si>
    <t>%</t>
  </si>
  <si>
    <t>Poplatek za uložení na skládku je součástí jednotkové ceny každé položky, která obsahuje zemní práce, uložení zeminy nebo hmot na skládku, pokud není uvedeno jinak.</t>
  </si>
  <si>
    <t>JSOU-LI VE VÝKRESOVÉ DOKUMENTACI ODKAZY NA OBCHODNÍ JMÉNO (KONKRÉTNÍ VÝROBEK), PROJEKTANT V SOULADU S §44, ODST. 9, ZÁKONA Č.137/2006 SB. PŘIPOUŠTÍ POUŽITÍ JINÝCH, KVALITATIVNĚ A TECHNICKY OBDOBNÝCH ŘEŠENÍ S TÍM, ŽE UVEDENÝ VÝROBEK JE NUTNO CHÁPAT JAKO MINIMÁLNÍ TECHNICKÝ STANDARD.</t>
  </si>
  <si>
    <t xml:space="preserve">U VŠECH POUŽÍVANÝCH VÝROBKŮ A MATERIÁLŮ JE OD DODAVATELŮ VYŽADOVÁNO "UJIŠTĚNÍ O VYDÁNÍ PROHLÁŠENÍ O SHODĚ" PODLE USTANOVENÍ §13, ODST. 5, ZÁKONA Č.22/1997 SB. VE ZNĚNÍ POZDĚJŠÍCH PŘEDPISŮ. </t>
  </si>
  <si>
    <t>KOMPLEXNÍ REVITALIZACE CENTRÁLNÍCH PARKŮ V MARIÁNSKÝCH LÁZNÍCH – ČÁST IV</t>
  </si>
  <si>
    <t xml:space="preserve">Cena celkem s DPH (mezisoučet) 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</si>
  <si>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</si>
  <si>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sluneční terasy -  celkem 234,65+66,4+49,8+64,8+39,2+42,0=496,85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                     </t>
    </r>
  </si>
  <si>
    <r>
      <t>pro zpětné uložení - 234,65+42,0= 276,65 m</t>
    </r>
    <r>
      <rPr>
        <vertAlign val="superscript"/>
        <sz val="11"/>
        <color indexed="8"/>
        <rFont val="Arial"/>
        <family val="2"/>
      </rPr>
      <t>2</t>
    </r>
  </si>
  <si>
    <r>
      <t>Odstranění krytu z mozaikových vápencových kostek, vč. očištění kostek, odvozu a uložení vytěžených hmot na skládku – nepoužité kostky - 496,85-(234,65+42,0) = 220,2 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</si>
  <si>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</si>
  <si>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r>
      <t>Odstranění nadzákladového zdiva z betonu, vč. vodorovného přemístění a uložení na skládku – terasy – 359,8 x0,3=107,9 m</t>
    </r>
    <r>
      <rPr>
        <vertAlign val="superscript"/>
        <sz val="11"/>
        <color indexed="8"/>
        <rFont val="Arial"/>
        <family val="2"/>
      </rPr>
      <t>3</t>
    </r>
  </si>
  <si>
    <r>
      <t>Odstranění obkladu z kamene měkkého ( trachyt  ) tl. do 60 mm, vč. očištění, vč. vodorovného přemístění a uložení vybouraných hmot na skládku, vč. vodorovného přemístění a uložení desek na skládku TDS – terasy – h=0,8 m – 8,0+32,0+54,0+16,3+50,5+68,5+50,3+49,5= 329,1x0,8=263,3m</t>
    </r>
    <r>
      <rPr>
        <vertAlign val="superscript"/>
        <sz val="11"/>
        <color indexed="8"/>
        <rFont val="Arial"/>
        <family val="2"/>
      </rPr>
      <t>2</t>
    </r>
  </si>
  <si>
    <r>
      <t>Bourání zdiva smíšeného ve vykopávkách, vč. vodor. přemístění a uložení hmot na skládku – předpoklad původních konstrukcí ve zpevněných plochách – předpoklad – 3 m</t>
    </r>
    <r>
      <rPr>
        <vertAlign val="superscript"/>
        <sz val="11"/>
        <color indexed="8"/>
        <rFont val="Arial"/>
        <family val="2"/>
      </rPr>
      <t>3</t>
    </r>
  </si>
  <si>
    <r>
      <t>Odstranění zeminy z rabátek „slunečních teras“, vč. naložení, odvozu a uložení na skládku – 263x2,0x0,5=263,0 m</t>
    </r>
    <r>
      <rPr>
        <vertAlign val="superscript"/>
        <sz val="11"/>
        <color indexed="8"/>
        <rFont val="Arial"/>
        <family val="2"/>
      </rPr>
      <t>3</t>
    </r>
  </si>
  <si>
    <r>
      <t>Pokládka dlažby z mozaikových kostek vápencových,  kladených do vějířů, s ložem z drti 4-8 tl. 30 mm ve směsi s cementem 3:1, vč. podkladu z mechanicky zpevněného kameniva MZK prům. tl. 120 mm, vč. úpravy pláně se zhutněním – s využitím stávajících kostek – sluneční terasy – 234,65+42,0 = 276,65 m</t>
    </r>
    <r>
      <rPr>
        <vertAlign val="superscript"/>
        <sz val="11"/>
        <color indexed="8"/>
        <rFont val="Arial"/>
        <family val="2"/>
      </rPr>
      <t>2</t>
    </r>
  </si>
  <si>
    <r>
      <t>Rozšíření podkladu ze štěrkodrti tl. 200 mm pod obrubníkem – 0,35x235,0= 82,25m</t>
    </r>
    <r>
      <rPr>
        <vertAlign val="superscript"/>
        <sz val="11"/>
        <color indexed="8"/>
        <rFont val="Arial"/>
        <family val="2"/>
      </rPr>
      <t>2</t>
    </r>
  </si>
  <si>
    <r>
      <t>-  na ponechávaných zídkách – odhad 5,0 m</t>
    </r>
    <r>
      <rPr>
        <vertAlign val="superscript"/>
        <sz val="11"/>
        <color indexed="8"/>
        <rFont val="Arial"/>
        <family val="2"/>
      </rPr>
      <t>2</t>
    </r>
  </si>
  <si>
    <t>převod</t>
  </si>
  <si>
    <t>-          stezka 9 – 7x3x1,2 + 2x7x1,2=42,0 m</t>
  </si>
  <si>
    <r>
      <t xml:space="preserve">–          </t>
    </r>
    <r>
      <rPr>
        <sz val="11"/>
        <color indexed="8"/>
        <rFont val="Arial"/>
        <family val="2"/>
      </rPr>
      <t>nová schodiště - stezka 9 - 0,40x1,2x0,9 x(7+2)=3,9 m</t>
    </r>
    <r>
      <rPr>
        <vertAlign val="superscript"/>
        <sz val="11"/>
        <color indexed="8"/>
        <rFont val="Arial"/>
        <family val="2"/>
      </rPr>
      <t>3</t>
    </r>
  </si>
  <si>
    <t>jedn.</t>
  </si>
  <si>
    <t xml:space="preserve">Vytrhání obrubníků betonových záhonových , vč. vodorovného přemístění a uložení vybouraných hmot na skládku - podél chodníků </t>
  </si>
  <si>
    <t>chodník pod Lázeňskou ulicí – 172,3 m</t>
  </si>
  <si>
    <t xml:space="preserve">Vytrhání obrubníků kamenných chodníkových ležatých, vč. vodorovného přemístění a uložení vybouraných hmot na skládku, vč. vodor. přemístění a uložení obrubníků na skládku </t>
  </si>
  <si>
    <t>celkem 274,4 m – 219,5=54,9 m</t>
  </si>
  <si>
    <t xml:space="preserve">Vytrhání obrubníků kamenných chodníkových ležatých, vč. vodorovného přemístění a uložení vybouraných hmot lože na skládku, vč. očištění a vodor. přemístění a uložení obrubníků na meziskládku do 20 m </t>
  </si>
  <si>
    <t>původní obruby – 274,4 m, z toho použitelné 80% ….            219,5 m</t>
  </si>
  <si>
    <t xml:space="preserve">Uložení sypaniny do násypů nezhutněných, vč. naložení v zemníku, vč. vodorovného přemístění, vč. složení </t>
  </si>
  <si>
    <t>vyrovnání terénu podél komunikací</t>
  </si>
  <si>
    <t xml:space="preserve">Uložení sypaniny do násypů nezhutněných, vč. naložení v zemníku, vč. vodorovného přemístění, vč. složení, vč. nákupu  </t>
  </si>
  <si>
    <t xml:space="preserve">Drenáže z trub PVC-U 100, vč. výkopu rýhy 0,40*0,45 m, vč. vodorovného přemístění a uložení zeminy na skládku, vč. zásypu rýhy štěrkodrtí 8-16 </t>
  </si>
  <si>
    <t xml:space="preserve">Obrubník kamenný ležatý 250/200, vč. uložení do lože z betonu B15 </t>
  </si>
  <si>
    <t>chybí …………………………………………………………………………..84,35 m</t>
  </si>
  <si>
    <t>větev 2 – 19,5 m</t>
  </si>
  <si>
    <t>větev 3 – 14,8 m</t>
  </si>
  <si>
    <t>větev 1 – 6,05 m</t>
  </si>
  <si>
    <t>Uložení obrubníku kamenného ležatého 250/200 mm do lože z betonu B15 s boční opěrou</t>
  </si>
  <si>
    <t xml:space="preserve">Lem chodníku z jedné řady kostek kamenných velkých 160x160mm,  s osazením do lože z betonu B 15 tl. 150 mm s boční opěrou – podél pískových chodníků </t>
  </si>
  <si>
    <t>Konstrukce chodníku s krytem z mozaikových kostek žulových štípaných, kladených do vějířů, s ložem z drti 4-8 tl. 30 mm, vč. podkladu z mechanicky zpevněného kameniva MZK tl. 120 mm, vč. podkladu ze štěrkodrti tl. 120 mm,  vč. podkladu ze štěrkodrti tl. 120 mm, vč. úpravy pláně se zhutněním – ostatní chodníky</t>
  </si>
  <si>
    <t>Konstrukce chodníku s krytem hlinitopísčitým tl. do 50 mm, vč. podkladu ze štěrkodrti 16-32 tl. 150 mm, vč. podkladu ze štěrkodrti 0-32 prům. tl. 130 mm, vč. zhutnění pláně -</t>
  </si>
  <si>
    <t xml:space="preserve">Rozšíření podkladu ze štěrkodrti tl. 200 mm pod obrubníkem </t>
  </si>
  <si>
    <t>(124,7+219,5+248,3)x0,4=443,5 m</t>
  </si>
  <si>
    <t xml:space="preserve">Spára mezi starým a novým krytem řezaná do hl. 0,1 m, vč. zalití živičnou zálivkou </t>
  </si>
  <si>
    <t xml:space="preserve">Vybourání stávající vpusti, vč. odvozu a uložení hmot na skládku, vč. zaslepení přípojky </t>
  </si>
  <si>
    <t>Vpusť uliční s litinovou mříží pro zatížení B, vč. zemních prací, vč. podkladu z betonu B10 tl. 100 mm, vč. obsypu štěrkopískem se zhutněním po 250 mm- 3 ks</t>
  </si>
  <si>
    <t>Připojení vpusti na stávající přípojku DN 150– 3x1,5=4,5 m, vč. zemních prací</t>
  </si>
  <si>
    <t xml:space="preserve">Výšková úprava stávajících krycích hrnců </t>
  </si>
  <si>
    <t xml:space="preserve">Odstranění dopravní značky vč. sloupku a základu  </t>
  </si>
  <si>
    <t xml:space="preserve">Přemístění ukazatele orientačního systému, vč. základu z betonu a zemních prací </t>
  </si>
  <si>
    <t xml:space="preserve">Očištění krytu živičného </t>
  </si>
  <si>
    <r>
      <t>terasy 592,1x0,5x0,8=236,84 m</t>
    </r>
    <r>
      <rPr>
        <vertAlign val="superscript"/>
        <sz val="11"/>
        <color indexed="8"/>
        <rFont val="Arial"/>
        <family val="2"/>
      </rPr>
      <t>3</t>
    </r>
  </si>
  <si>
    <r>
      <t>h=0,3 m – 32,0+51,0+43,0+49,0=175,0x0,3 =52,5m</t>
    </r>
    <r>
      <rPr>
        <vertAlign val="superscript"/>
        <sz val="11"/>
        <color indexed="8"/>
        <rFont val="Arial"/>
        <family val="2"/>
      </rPr>
      <t>2</t>
    </r>
  </si>
  <si>
    <r>
      <t>průměrná výška 0,5–24x2,0 + 14x2x1,0 + 3x2x2,0=88,0x0,5=44,0m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,  celkem -  359,8 m</t>
    </r>
    <r>
      <rPr>
        <vertAlign val="superscript"/>
        <sz val="11"/>
        <color indexed="8"/>
        <rFont val="Arial"/>
        <family val="2"/>
      </rPr>
      <t>2</t>
    </r>
  </si>
  <si>
    <t>terasy – (14x3x1,2) + (3x7x1,2)=75,6 m</t>
  </si>
  <si>
    <r>
      <t>úprava terénu po terasách – 268,0 m</t>
    </r>
    <r>
      <rPr>
        <vertAlign val="superscript"/>
        <sz val="11"/>
        <color indexed="8"/>
        <rFont val="Arial"/>
        <family val="2"/>
      </rPr>
      <t>3</t>
    </r>
  </si>
  <si>
    <t>větev 9 – 235,0</t>
  </si>
  <si>
    <r>
      <t>Odstranění stávajícího krytu živičného tl. do 100 mm přes 200 m</t>
    </r>
    <r>
      <rPr>
        <vertAlign val="superscript"/>
        <sz val="11"/>
        <color indexed="8"/>
        <rFont val="Arial"/>
        <family val="2"/>
      </rPr>
      <t xml:space="preserve">2  </t>
    </r>
    <r>
      <rPr>
        <sz val="11"/>
        <color indexed="8"/>
        <rFont val="Arial"/>
        <family val="2"/>
      </rPr>
      <t xml:space="preserve">,vč. vodorovného přemístění a uložení na skládku   </t>
    </r>
  </si>
  <si>
    <r>
      <t>Odstranění stávajícího krytu živičného tl. do 50 mm přes 200 m</t>
    </r>
    <r>
      <rPr>
        <vertAlign val="superscript"/>
        <sz val="11"/>
        <color indexed="8"/>
        <rFont val="Arial"/>
        <family val="2"/>
      </rPr>
      <t xml:space="preserve">2  </t>
    </r>
    <r>
      <rPr>
        <sz val="11"/>
        <color indexed="8"/>
        <rFont val="Arial"/>
        <family val="2"/>
      </rPr>
      <t xml:space="preserve">, vč. podkladu z kameniva do 200 mm, vč. vodorovného přemístění a uložení na skládku   - stávající živičné chodníky </t>
    </r>
  </si>
  <si>
    <r>
      <t>Odstranění stávajícího krytu z kostek kamenných přes 200 m</t>
    </r>
    <r>
      <rPr>
        <vertAlign val="superscript"/>
        <sz val="11"/>
        <color indexed="8"/>
        <rFont val="Arial"/>
        <family val="2"/>
      </rPr>
      <t xml:space="preserve">2  </t>
    </r>
    <r>
      <rPr>
        <sz val="11"/>
        <color indexed="8"/>
        <rFont val="Arial"/>
        <family val="2"/>
      </rPr>
      <t>, vč. očištění kostek, vč. vodorovného přemístění a uložení hmot a kostek na skládku ( v majetku investora ) – předpoklad pod živičným krytem</t>
    </r>
  </si>
  <si>
    <r>
      <t>Odstranění stávajícího podkladu z kameniva tl. do 200 mm přes 200 m</t>
    </r>
    <r>
      <rPr>
        <vertAlign val="superscript"/>
        <sz val="11"/>
        <color indexed="8"/>
        <rFont val="Arial"/>
        <family val="2"/>
      </rPr>
      <t xml:space="preserve">2  </t>
    </r>
    <r>
      <rPr>
        <sz val="11"/>
        <color indexed="8"/>
        <rFont val="Arial"/>
        <family val="2"/>
      </rPr>
      <t xml:space="preserve">, vč. vodorovného přemístění a uložení na skládku   </t>
    </r>
  </si>
  <si>
    <r>
      <t>Bourání zdiva smíšeného ve vykopávkách, vč. vodor. přemístění a uložení hmot na skládku – předpoklad původních konstrukcí ve zpevněných plochách – předpoklad – 3,0 m</t>
    </r>
    <r>
      <rPr>
        <vertAlign val="superscript"/>
        <sz val="11"/>
        <color indexed="8"/>
        <rFont val="Arial"/>
        <family val="2"/>
      </rPr>
      <t>3</t>
    </r>
  </si>
  <si>
    <r>
      <t>celkem 895,9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x prům. tl. 0,25=223,9 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</si>
  <si>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>ornice podél komunikací – 895,9x0,15= 134,4 m</t>
    </r>
    <r>
      <rPr>
        <vertAlign val="superscript"/>
        <sz val="11"/>
        <color indexed="8"/>
        <rFont val="Arial"/>
        <family val="2"/>
      </rPr>
      <t>2</t>
    </r>
  </si>
  <si>
    <r>
      <t>Ochrana stromu dřevěným bedněním do výšky 2,0m, vč. odstranění 2,0x1,2x4x4 =38,4  m</t>
    </r>
    <r>
      <rPr>
        <vertAlign val="superscript"/>
        <sz val="11"/>
        <color indexed="8"/>
        <rFont val="Arial"/>
        <family val="2"/>
      </rPr>
      <t>2</t>
    </r>
  </si>
  <si>
    <r>
      <t>chodník podél větve 1 vlevo – 62,3+3,00+2,8=68,1 m</t>
    </r>
    <r>
      <rPr>
        <vertAlign val="superscript"/>
        <sz val="11"/>
        <color indexed="8"/>
        <rFont val="Arial"/>
        <family val="2"/>
      </rPr>
      <t>2</t>
    </r>
  </si>
  <si>
    <r>
      <rPr>
        <sz val="11"/>
        <color indexed="8"/>
        <rFont val="Arial"/>
        <family val="2"/>
      </rPr>
      <t>chodník podél větve 1 vpravo a podél Lázeňské ul. – 196,4 m</t>
    </r>
    <r>
      <rPr>
        <vertAlign val="superscript"/>
        <sz val="11"/>
        <color indexed="8"/>
        <rFont val="Arial"/>
        <family val="2"/>
      </rPr>
      <t>2</t>
    </r>
  </si>
  <si>
    <r>
      <rPr>
        <sz val="11"/>
        <color indexed="8"/>
        <rFont val="Arial"/>
        <family val="2"/>
      </rPr>
      <t>chodník nad Lázeňskou (souběžný) – 130,6 m</t>
    </r>
    <r>
      <rPr>
        <vertAlign val="super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+118,2 = 248,8 m</t>
    </r>
    <r>
      <rPr>
        <vertAlign val="superscript"/>
        <sz val="11"/>
        <color indexed="8"/>
        <rFont val="Arial"/>
        <family val="2"/>
      </rPr>
      <t>2</t>
    </r>
  </si>
  <si>
    <r>
      <rPr>
        <sz val="11"/>
        <color indexed="8"/>
        <rFont val="Arial"/>
        <family val="2"/>
      </rPr>
      <t>chodník pod Lázeňskou ulicí – 393,2 m</t>
    </r>
    <r>
      <rPr>
        <vertAlign val="superscript"/>
        <sz val="11"/>
        <color indexed="8"/>
        <rFont val="Arial"/>
        <family val="2"/>
      </rPr>
      <t>2</t>
    </r>
  </si>
  <si>
    <r>
      <t>komunikace – Lázeňská ulice – 257,8+135,5+65,4=458,7 m</t>
    </r>
    <r>
      <rPr>
        <vertAlign val="superscript"/>
        <sz val="11"/>
        <color indexed="8"/>
        <rFont val="Arial"/>
        <family val="2"/>
      </rPr>
      <t>2</t>
    </r>
  </si>
  <si>
    <r>
      <t>komunikace podél západní fasády kostelu – 4,4+80,2=84,6 m</t>
    </r>
    <r>
      <rPr>
        <vertAlign val="superscript"/>
        <sz val="11"/>
        <color indexed="8"/>
        <rFont val="Arial"/>
        <family val="2"/>
      </rPr>
      <t>2</t>
    </r>
  </si>
  <si>
    <r>
      <t>pod chodníkem – 906,1 m</t>
    </r>
    <r>
      <rPr>
        <vertAlign val="superscript"/>
        <sz val="11"/>
        <color indexed="8"/>
        <rFont val="Arial"/>
        <family val="2"/>
      </rPr>
      <t>2</t>
    </r>
  </si>
  <si>
    <r>
      <t>pod komunikací – 543,3 m</t>
    </r>
    <r>
      <rPr>
        <vertAlign val="superscript"/>
        <sz val="11"/>
        <color indexed="8"/>
        <rFont val="Arial"/>
        <family val="2"/>
      </rPr>
      <t>2</t>
    </r>
  </si>
  <si>
    <t>chodník podél větve 1 vlevo –36,9+5,3=42,2 m</t>
  </si>
  <si>
    <t>chodník podél větve 1 vpravo a podél Lázeňské ul. – 84,6 m</t>
  </si>
  <si>
    <t>chodník nad Lázeňskou (souběžný) – 95,9 m</t>
  </si>
  <si>
    <t>komunikace – Lázeňská ulice – 88,4 +46,1+51,5+5,7 = 191,7 m</t>
  </si>
  <si>
    <t>komunikace podél západní fasády kostelu – 38,4+44,3 =82,7 m</t>
  </si>
  <si>
    <r>
      <t>podél větve 1 – 60,0+149,0=209,0 m</t>
    </r>
    <r>
      <rPr>
        <vertAlign val="superscript"/>
        <sz val="11"/>
        <color indexed="8"/>
        <rFont val="Arial"/>
        <family val="2"/>
      </rPr>
      <t>2</t>
    </r>
  </si>
  <si>
    <r>
      <t>podél větve 2 – 2,9+75,1+120,5=198,5 m</t>
    </r>
    <r>
      <rPr>
        <vertAlign val="superscript"/>
        <sz val="11"/>
        <color indexed="8"/>
        <rFont val="Arial"/>
        <family val="2"/>
      </rPr>
      <t>2</t>
    </r>
  </si>
  <si>
    <r>
      <t>podél větve 3 – 234,4+91,4 = 325,8 m</t>
    </r>
    <r>
      <rPr>
        <vertAlign val="superscript"/>
        <sz val="11"/>
        <color indexed="8"/>
        <rFont val="Arial"/>
        <family val="2"/>
      </rPr>
      <t>2</t>
    </r>
  </si>
  <si>
    <r>
      <t>podél větve 4 – 22,4+80,3+25,4+6,9+7,6 = 142,6 m</t>
    </r>
    <r>
      <rPr>
        <vertAlign val="superscript"/>
        <sz val="11"/>
        <color indexed="8"/>
        <rFont val="Arial"/>
        <family val="2"/>
      </rPr>
      <t>2</t>
    </r>
  </si>
  <si>
    <t>podél pískového chodníku – 66,2+44,5=110,7 m</t>
  </si>
  <si>
    <t>nově osazované – 46,1+44,3+62,15+59,7+63,7+27,9= 303,85 m</t>
  </si>
  <si>
    <t>větev 3 – 51,9+46,6 =98,5 m</t>
  </si>
  <si>
    <t>větev 4 – 73,4+76,4=149,8 m</t>
  </si>
  <si>
    <r>
      <rPr>
        <sz val="11"/>
        <color indexed="8"/>
        <rFont val="Arial"/>
        <family val="2"/>
      </rPr>
      <t>větev 5 – 5,9 m</t>
    </r>
    <r>
      <rPr>
        <vertAlign val="superscript"/>
        <sz val="11"/>
        <color indexed="8"/>
        <rFont val="Arial"/>
        <family val="2"/>
      </rPr>
      <t>2</t>
    </r>
  </si>
  <si>
    <r>
      <rPr>
        <sz val="11"/>
        <color indexed="8"/>
        <rFont val="Arial"/>
        <family val="2"/>
      </rPr>
      <t>větev 3 – 26,3+8,0=34,3 m</t>
    </r>
    <r>
      <rPr>
        <vertAlign val="superscript"/>
        <sz val="11"/>
        <color indexed="8"/>
        <rFont val="Arial"/>
        <family val="2"/>
      </rPr>
      <t>2</t>
    </r>
  </si>
  <si>
    <r>
      <rPr>
        <sz val="11"/>
        <color indexed="8"/>
        <rFont val="Arial"/>
        <family val="2"/>
      </rPr>
      <t>větev 2 – 49,3 m</t>
    </r>
    <r>
      <rPr>
        <vertAlign val="superscript"/>
        <sz val="11"/>
        <color indexed="8"/>
        <rFont val="Arial"/>
        <family val="2"/>
      </rPr>
      <t>2</t>
    </r>
  </si>
  <si>
    <r>
      <rPr>
        <sz val="11"/>
        <color indexed="8"/>
        <rFont val="Arial"/>
        <family val="2"/>
      </rPr>
      <t>větev 4 – 79,2+135,8+33,20=248,2 m</t>
    </r>
    <r>
      <rPr>
        <vertAlign val="superscript"/>
        <sz val="11"/>
        <color indexed="8"/>
        <rFont val="Arial"/>
        <family val="2"/>
      </rPr>
      <t>2</t>
    </r>
  </si>
  <si>
    <r>
      <rPr>
        <sz val="11"/>
        <color indexed="8"/>
        <rFont val="Arial"/>
        <family val="2"/>
      </rPr>
      <t>větev 3 – 125,1 m</t>
    </r>
    <r>
      <rPr>
        <vertAlign val="superscript"/>
        <sz val="11"/>
        <color indexed="8"/>
        <rFont val="Arial"/>
        <family val="2"/>
      </rPr>
      <t>2</t>
    </r>
  </si>
  <si>
    <t>větev 1 – 116,2 +46,1+6,05+1,6=169,95 m</t>
  </si>
  <si>
    <t>větev 2 – 46,4+39,2+19,1=104,7 m</t>
  </si>
  <si>
    <t>větev 5 – 5,7+2,6=8,3 m</t>
  </si>
  <si>
    <t>větev 4 – 6,05+2,2=8,55 m</t>
  </si>
  <si>
    <t>větev 3 – 3,0+1,9+1,9+14,8=21,6 m</t>
  </si>
  <si>
    <t>1.1. Kácení</t>
  </si>
  <si>
    <t>2.6. Ošetření stávajících stromů ve stromořadí, stromů soliterních</t>
  </si>
  <si>
    <t>Vazba v korunách včetně instalace</t>
  </si>
  <si>
    <t>-  ČÁST IV</t>
  </si>
  <si>
    <t>2.2. Výsadba stromů na kolonádě a v parku pod kolonádou se 100% výměnou půdy</t>
  </si>
  <si>
    <t xml:space="preserve">2.3. Goethovo náměstí výsadba keřů s 50% výměnou půdy </t>
  </si>
  <si>
    <t xml:space="preserve">2.4. Kolonádní prostor – sluneční stráň - výsadba keřů s 50% výměnou půdy </t>
  </si>
  <si>
    <t xml:space="preserve">2.5. Okolí Chopinova pomníku – výsadba keřů s 50% výměnou půdy </t>
  </si>
  <si>
    <t>2.6. ošetření stávajících stromů ve stromořadí, stromů soliterních</t>
  </si>
  <si>
    <t>Rozpočet SLEPÝ</t>
  </si>
  <si>
    <t>specifikace stromů, obvod kmene 16/18cm</t>
  </si>
  <si>
    <t>specifikace stromů (parkový strom) nadstandardních obvodů kmene 30-35 cm</t>
  </si>
  <si>
    <t>30/35 cm</t>
  </si>
  <si>
    <t>irelevantní</t>
  </si>
  <si>
    <t>DPH 21%</t>
  </si>
  <si>
    <t xml:space="preserve">Cena celkem s DPH (21%)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</si>
</sst>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#,###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Arial CE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E"/>
      <family val="2"/>
    </font>
    <font>
      <sz val="11"/>
      <name val="DejaVu Serif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name val="DejaVu Serif"/>
      <family val="1"/>
    </font>
    <font>
      <vertAlign val="superscript"/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color rgb="FF00000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>
        <color indexed="8"/>
      </top>
      <bottom style="hair">
        <color indexed="8"/>
      </bottom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/>
      <top/>
      <bottom style="hair"/>
    </border>
    <border>
      <left style="hair"/>
      <right/>
      <top/>
      <bottom style="thin"/>
    </border>
    <border>
      <left/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4" fillId="0" borderId="0" applyBorder="0" applyAlignment="0">
      <protection/>
    </xf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164" fontId="14" fillId="0" borderId="0" applyBorder="0" applyAlignment="0">
      <protection/>
    </xf>
    <xf numFmtId="0" fontId="15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23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right" vertical="center"/>
    </xf>
    <xf numFmtId="4" fontId="22" fillId="17" borderId="10" xfId="0" applyNumberFormat="1" applyFont="1" applyFill="1" applyBorder="1" applyAlignment="1">
      <alignment horizontal="center" vertical="center"/>
    </xf>
    <xf numFmtId="166" fontId="22" fillId="17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66" fontId="22" fillId="0" borderId="1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6" fontId="22" fillId="0" borderId="0" xfId="0" applyNumberFormat="1" applyFont="1" applyAlignment="1">
      <alignment horizontal="right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wrapText="1"/>
    </xf>
    <xf numFmtId="4" fontId="25" fillId="5" borderId="10" xfId="0" applyNumberFormat="1" applyFont="1" applyFill="1" applyBorder="1" applyAlignment="1">
      <alignment wrapText="1"/>
    </xf>
    <xf numFmtId="4" fontId="22" fillId="5" borderId="10" xfId="0" applyNumberFormat="1" applyFont="1" applyFill="1" applyBorder="1" applyAlignment="1">
      <alignment horizontal="center" vertical="center"/>
    </xf>
    <xf numFmtId="166" fontId="22" fillId="5" borderId="10" xfId="0" applyNumberFormat="1" applyFont="1" applyFill="1" applyBorder="1" applyAlignment="1">
      <alignment horizontal="right" vertical="center"/>
    </xf>
    <xf numFmtId="166" fontId="22" fillId="5" borderId="10" xfId="0" applyNumberFormat="1" applyFont="1" applyFill="1" applyBorder="1" applyAlignment="1">
      <alignment horizontal="right"/>
    </xf>
    <xf numFmtId="166" fontId="25" fillId="5" borderId="10" xfId="0" applyNumberFormat="1" applyFont="1" applyFill="1" applyBorder="1" applyAlignment="1">
      <alignment horizontal="right"/>
    </xf>
    <xf numFmtId="166" fontId="22" fillId="0" borderId="0" xfId="0" applyNumberFormat="1" applyFont="1" applyAlignment="1">
      <alignment/>
    </xf>
    <xf numFmtId="49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  <xf numFmtId="49" fontId="25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4" fontId="22" fillId="4" borderId="10" xfId="0" applyNumberFormat="1" applyFont="1" applyFill="1" applyBorder="1" applyAlignment="1">
      <alignment horizontal="center" vertical="center"/>
    </xf>
    <xf numFmtId="4" fontId="22" fillId="4" borderId="10" xfId="0" applyNumberFormat="1" applyFont="1" applyFill="1" applyBorder="1" applyAlignment="1">
      <alignment horizontal="right" vertical="center"/>
    </xf>
    <xf numFmtId="4" fontId="25" fillId="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9" fontId="22" fillId="17" borderId="10" xfId="0" applyNumberFormat="1" applyFont="1" applyFill="1" applyBorder="1" applyAlignment="1">
      <alignment horizontal="center" vertical="center"/>
    </xf>
    <xf numFmtId="4" fontId="22" fillId="17" borderId="10" xfId="0" applyNumberFormat="1" applyFont="1" applyFill="1" applyBorder="1" applyAlignment="1">
      <alignment horizontal="center" vertical="center" wrapText="1"/>
    </xf>
    <xf numFmtId="4" fontId="22" fillId="17" borderId="1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/>
    </xf>
    <xf numFmtId="4" fontId="22" fillId="4" borderId="10" xfId="0" applyNumberFormat="1" applyFont="1" applyFill="1" applyBorder="1" applyAlignment="1">
      <alignment horizontal="center" vertical="center" wrapText="1"/>
    </xf>
    <xf numFmtId="4" fontId="22" fillId="4" borderId="10" xfId="0" applyNumberFormat="1" applyFont="1" applyFill="1" applyBorder="1" applyAlignment="1">
      <alignment horizontal="right" vertical="center"/>
    </xf>
    <xf numFmtId="4" fontId="22" fillId="4" borderId="10" xfId="0" applyNumberFormat="1" applyFont="1" applyFill="1" applyBorder="1" applyAlignment="1">
      <alignment horizontal="right" vertical="center" wrapText="1"/>
    </xf>
    <xf numFmtId="49" fontId="22" fillId="17" borderId="10" xfId="0" applyNumberFormat="1" applyFont="1" applyFill="1" applyBorder="1" applyAlignment="1">
      <alignment horizontal="center" vertical="center"/>
    </xf>
    <xf numFmtId="4" fontId="22" fillId="17" borderId="10" xfId="0" applyNumberFormat="1" applyFont="1" applyFill="1" applyBorder="1" applyAlignment="1">
      <alignment horizontal="center" vertical="center" wrapText="1"/>
    </xf>
    <xf numFmtId="4" fontId="22" fillId="17" borderId="10" xfId="0" applyNumberFormat="1" applyFont="1" applyFill="1" applyBorder="1" applyAlignment="1">
      <alignment horizontal="center" vertical="center"/>
    </xf>
    <xf numFmtId="4" fontId="22" fillId="17" borderId="1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2" fillId="4" borderId="10" xfId="0" applyFont="1" applyFill="1" applyBorder="1" applyAlignment="1">
      <alignment vertical="center" wrapText="1" shrinkToFit="1"/>
    </xf>
    <xf numFmtId="0" fontId="22" fillId="4" borderId="10" xfId="0" applyFont="1" applyFill="1" applyBorder="1" applyAlignment="1">
      <alignment horizontal="center" vertical="center" wrapText="1" shrinkToFit="1"/>
    </xf>
    <xf numFmtId="4" fontId="22" fillId="4" borderId="10" xfId="0" applyNumberFormat="1" applyFont="1" applyFill="1" applyBorder="1" applyAlignment="1">
      <alignment horizontal="center" vertical="center"/>
    </xf>
    <xf numFmtId="4" fontId="22" fillId="4" borderId="10" xfId="0" applyNumberFormat="1" applyFont="1" applyFill="1" applyBorder="1" applyAlignment="1">
      <alignment vertical="center"/>
    </xf>
    <xf numFmtId="4" fontId="25" fillId="4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9" fontId="22" fillId="18" borderId="10" xfId="0" applyNumberFormat="1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 wrapText="1"/>
    </xf>
    <xf numFmtId="4" fontId="22" fillId="18" borderId="10" xfId="0" applyNumberFormat="1" applyFont="1" applyFill="1" applyBorder="1" applyAlignment="1">
      <alignment horizontal="center" vertical="center"/>
    </xf>
    <xf numFmtId="4" fontId="22" fillId="18" borderId="10" xfId="0" applyNumberFormat="1" applyFont="1" applyFill="1" applyBorder="1" applyAlignment="1">
      <alignment horizontal="right" vertical="center"/>
    </xf>
    <xf numFmtId="4" fontId="25" fillId="18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49" fontId="22" fillId="19" borderId="10" xfId="0" applyNumberFormat="1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 wrapText="1"/>
    </xf>
    <xf numFmtId="4" fontId="22" fillId="19" borderId="10" xfId="0" applyNumberFormat="1" applyFont="1" applyFill="1" applyBorder="1" applyAlignment="1">
      <alignment horizontal="center" vertical="center"/>
    </xf>
    <xf numFmtId="4" fontId="22" fillId="19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center" vertical="center" wrapText="1"/>
    </xf>
    <xf numFmtId="4" fontId="25" fillId="19" borderId="10" xfId="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center" vertical="center" wrapText="1"/>
    </xf>
    <xf numFmtId="49" fontId="22" fillId="19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5" fillId="4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4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32" fillId="4" borderId="10" xfId="0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center" vertical="center" wrapText="1"/>
    </xf>
    <xf numFmtId="4" fontId="32" fillId="4" borderId="10" xfId="0" applyNumberFormat="1" applyFont="1" applyFill="1" applyBorder="1" applyAlignment="1">
      <alignment vertical="center" wrapText="1"/>
    </xf>
    <xf numFmtId="4" fontId="25" fillId="4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Fill="1" applyBorder="1" applyAlignment="1">
      <alignment vertical="center" wrapText="1"/>
    </xf>
    <xf numFmtId="4" fontId="25" fillId="17" borderId="10" xfId="0" applyNumberFormat="1" applyFont="1" applyFill="1" applyBorder="1" applyAlignment="1">
      <alignment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4" fontId="25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4" fontId="22" fillId="4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4" fontId="25" fillId="17" borderId="10" xfId="0" applyNumberFormat="1" applyFont="1" applyFill="1" applyBorder="1" applyAlignment="1">
      <alignment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35" fillId="18" borderId="10" xfId="0" applyFont="1" applyFill="1" applyBorder="1" applyAlignment="1">
      <alignment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36" fillId="19" borderId="10" xfId="0" applyFont="1" applyFill="1" applyBorder="1" applyAlignment="1">
      <alignment horizontal="right" vertical="center" wrapText="1"/>
    </xf>
    <xf numFmtId="0" fontId="36" fillId="19" borderId="10" xfId="0" applyFont="1" applyFill="1" applyBorder="1" applyAlignment="1">
      <alignment horizontal="center" vertical="center" wrapText="1"/>
    </xf>
    <xf numFmtId="4" fontId="25" fillId="4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19" borderId="1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 wrapText="1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 wrapText="1"/>
    </xf>
    <xf numFmtId="4" fontId="22" fillId="17" borderId="1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22" fillId="17" borderId="1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22" fillId="18" borderId="10" xfId="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right" vertical="center"/>
    </xf>
    <xf numFmtId="4" fontId="22" fillId="19" borderId="10" xfId="0" applyNumberFormat="1" applyFont="1" applyFill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right"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4" fontId="41" fillId="0" borderId="11" xfId="0" applyNumberFormat="1" applyFont="1" applyBorder="1" applyAlignment="1">
      <alignment horizontal="right" vertical="top" wrapText="1"/>
    </xf>
    <xf numFmtId="4" fontId="22" fillId="0" borderId="11" xfId="0" applyNumberFormat="1" applyFont="1" applyBorder="1" applyAlignment="1">
      <alignment horizontal="right" vertical="top" wrapText="1"/>
    </xf>
    <xf numFmtId="4" fontId="25" fillId="17" borderId="11" xfId="0" applyNumberFormat="1" applyFont="1" applyFill="1" applyBorder="1" applyAlignment="1">
      <alignment horizontal="center" vertical="center" wrapText="1"/>
    </xf>
    <xf numFmtId="4" fontId="22" fillId="17" borderId="11" xfId="0" applyNumberFormat="1" applyFont="1" applyFill="1" applyBorder="1" applyAlignment="1">
      <alignment horizontal="center" vertical="center"/>
    </xf>
    <xf numFmtId="4" fontId="22" fillId="17" borderId="11" xfId="0" applyNumberFormat="1" applyFont="1" applyFill="1" applyBorder="1" applyAlignment="1">
      <alignment horizontal="right" vertical="center"/>
    </xf>
    <xf numFmtId="4" fontId="22" fillId="17" borderId="11" xfId="0" applyNumberFormat="1" applyFont="1" applyFill="1" applyBorder="1" applyAlignment="1">
      <alignment vertical="center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4" fontId="41" fillId="0" borderId="12" xfId="0" applyNumberFormat="1" applyFont="1" applyBorder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4" fontId="41" fillId="0" borderId="13" xfId="0" applyNumberFormat="1" applyFont="1" applyBorder="1" applyAlignment="1">
      <alignment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4" xfId="0" applyFont="1" applyBorder="1" applyAlignment="1">
      <alignment vertical="top" wrapText="1"/>
    </xf>
    <xf numFmtId="4" fontId="41" fillId="0" borderId="14" xfId="0" applyNumberFormat="1" applyFont="1" applyBorder="1" applyAlignment="1">
      <alignment vertical="top" wrapText="1"/>
    </xf>
    <xf numFmtId="4" fontId="22" fillId="0" borderId="12" xfId="0" applyNumberFormat="1" applyFont="1" applyBorder="1" applyAlignment="1">
      <alignment vertical="top" wrapText="1"/>
    </xf>
    <xf numFmtId="4" fontId="22" fillId="0" borderId="14" xfId="0" applyNumberFormat="1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4" fontId="41" fillId="0" borderId="12" xfId="0" applyNumberFormat="1" applyFont="1" applyBorder="1" applyAlignment="1">
      <alignment horizontal="right" vertical="top" wrapText="1"/>
    </xf>
    <xf numFmtId="0" fontId="25" fillId="20" borderId="10" xfId="0" applyFont="1" applyFill="1" applyBorder="1" applyAlignment="1">
      <alignment/>
    </xf>
    <xf numFmtId="0" fontId="26" fillId="20" borderId="10" xfId="0" applyFont="1" applyFill="1" applyBorder="1" applyAlignment="1">
      <alignment horizontal="center" vertical="center"/>
    </xf>
    <xf numFmtId="4" fontId="25" fillId="20" borderId="10" xfId="0" applyNumberFormat="1" applyFont="1" applyFill="1" applyBorder="1" applyAlignment="1">
      <alignment/>
    </xf>
    <xf numFmtId="166" fontId="2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166" fontId="22" fillId="0" borderId="10" xfId="0" applyNumberFormat="1" applyFont="1" applyBorder="1" applyAlignment="1">
      <alignment horizontal="right"/>
    </xf>
    <xf numFmtId="166" fontId="25" fillId="20" borderId="10" xfId="0" applyNumberFormat="1" applyFont="1" applyFill="1" applyBorder="1" applyAlignment="1">
      <alignment/>
    </xf>
    <xf numFmtId="166" fontId="25" fillId="20" borderId="10" xfId="0" applyNumberFormat="1" applyFont="1" applyFill="1" applyBorder="1" applyAlignment="1">
      <alignment horizontal="right"/>
    </xf>
    <xf numFmtId="49" fontId="25" fillId="0" borderId="15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166" fontId="25" fillId="0" borderId="15" xfId="0" applyNumberFormat="1" applyFont="1" applyBorder="1" applyAlignment="1">
      <alignment/>
    </xf>
    <xf numFmtId="166" fontId="25" fillId="0" borderId="15" xfId="0" applyNumberFormat="1" applyFont="1" applyBorder="1" applyAlignment="1">
      <alignment horizontal="right"/>
    </xf>
    <xf numFmtId="49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166" fontId="22" fillId="0" borderId="15" xfId="0" applyNumberFormat="1" applyFont="1" applyBorder="1" applyAlignment="1">
      <alignment/>
    </xf>
    <xf numFmtId="0" fontId="41" fillId="0" borderId="16" xfId="0" applyFont="1" applyBorder="1" applyAlignment="1">
      <alignment horizontal="center" vertical="top" wrapText="1"/>
    </xf>
    <xf numFmtId="4" fontId="41" fillId="0" borderId="17" xfId="0" applyNumberFormat="1" applyFont="1" applyBorder="1" applyAlignment="1">
      <alignment vertical="top" wrapText="1"/>
    </xf>
    <xf numFmtId="0" fontId="41" fillId="0" borderId="18" xfId="0" applyFont="1" applyBorder="1" applyAlignment="1">
      <alignment horizontal="center" vertical="top" wrapText="1"/>
    </xf>
    <xf numFmtId="4" fontId="41" fillId="0" borderId="19" xfId="0" applyNumberFormat="1" applyFont="1" applyBorder="1" applyAlignment="1">
      <alignment vertical="top" wrapText="1"/>
    </xf>
    <xf numFmtId="0" fontId="41" fillId="0" borderId="20" xfId="0" applyFont="1" applyBorder="1" applyAlignment="1">
      <alignment horizontal="center" vertical="top" wrapText="1"/>
    </xf>
    <xf numFmtId="4" fontId="41" fillId="0" borderId="21" xfId="0" applyNumberFormat="1" applyFont="1" applyBorder="1" applyAlignment="1">
      <alignment vertical="top" wrapText="1"/>
    </xf>
    <xf numFmtId="0" fontId="41" fillId="0" borderId="22" xfId="0" applyFont="1" applyBorder="1" applyAlignment="1">
      <alignment horizontal="center" vertical="top" wrapText="1"/>
    </xf>
    <xf numFmtId="4" fontId="41" fillId="0" borderId="23" xfId="0" applyNumberFormat="1" applyFont="1" applyBorder="1" applyAlignment="1">
      <alignment vertical="top" wrapText="1"/>
    </xf>
    <xf numFmtId="49" fontId="25" fillId="0" borderId="24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top" wrapText="1"/>
    </xf>
    <xf numFmtId="0" fontId="41" fillId="0" borderId="28" xfId="0" applyFont="1" applyBorder="1" applyAlignment="1">
      <alignment vertical="top" wrapText="1"/>
    </xf>
    <xf numFmtId="0" fontId="41" fillId="0" borderId="28" xfId="0" applyFont="1" applyBorder="1" applyAlignment="1">
      <alignment horizontal="center" vertical="top" wrapText="1"/>
    </xf>
    <xf numFmtId="4" fontId="22" fillId="0" borderId="28" xfId="0" applyNumberFormat="1" applyFont="1" applyBorder="1" applyAlignment="1">
      <alignment horizontal="right" vertical="top" wrapText="1"/>
    </xf>
    <xf numFmtId="4" fontId="41" fillId="0" borderId="28" xfId="0" applyNumberFormat="1" applyFont="1" applyBorder="1" applyAlignment="1">
      <alignment horizontal="right" vertical="top" wrapText="1"/>
    </xf>
    <xf numFmtId="4" fontId="41" fillId="0" borderId="28" xfId="0" applyNumberFormat="1" applyFont="1" applyBorder="1" applyAlignment="1">
      <alignment vertical="top" wrapText="1"/>
    </xf>
    <xf numFmtId="4" fontId="41" fillId="0" borderId="29" xfId="0" applyNumberFormat="1" applyFont="1" applyBorder="1" applyAlignment="1">
      <alignment vertical="top" wrapText="1"/>
    </xf>
    <xf numFmtId="49" fontId="22" fillId="17" borderId="22" xfId="0" applyNumberFormat="1" applyFont="1" applyFill="1" applyBorder="1" applyAlignment="1">
      <alignment horizontal="center" vertical="center"/>
    </xf>
    <xf numFmtId="4" fontId="25" fillId="17" borderId="23" xfId="0" applyNumberFormat="1" applyFont="1" applyFill="1" applyBorder="1" applyAlignment="1">
      <alignment vertical="center"/>
    </xf>
    <xf numFmtId="49" fontId="22" fillId="17" borderId="27" xfId="0" applyNumberFormat="1" applyFont="1" applyFill="1" applyBorder="1" applyAlignment="1">
      <alignment horizontal="center" vertical="center"/>
    </xf>
    <xf numFmtId="4" fontId="25" fillId="17" borderId="28" xfId="0" applyNumberFormat="1" applyFont="1" applyFill="1" applyBorder="1" applyAlignment="1">
      <alignment horizontal="center" vertical="center" wrapText="1"/>
    </xf>
    <xf numFmtId="4" fontId="22" fillId="17" borderId="28" xfId="0" applyNumberFormat="1" applyFont="1" applyFill="1" applyBorder="1" applyAlignment="1">
      <alignment horizontal="center" vertical="center"/>
    </xf>
    <xf numFmtId="4" fontId="22" fillId="17" borderId="28" xfId="0" applyNumberFormat="1" applyFont="1" applyFill="1" applyBorder="1" applyAlignment="1">
      <alignment horizontal="right" vertical="center"/>
    </xf>
    <xf numFmtId="4" fontId="22" fillId="17" borderId="28" xfId="0" applyNumberFormat="1" applyFont="1" applyFill="1" applyBorder="1" applyAlignment="1">
      <alignment vertical="center"/>
    </xf>
    <xf numFmtId="4" fontId="25" fillId="17" borderId="29" xfId="0" applyNumberFormat="1" applyFont="1" applyFill="1" applyBorder="1" applyAlignment="1">
      <alignment vertical="center"/>
    </xf>
    <xf numFmtId="49" fontId="25" fillId="20" borderId="20" xfId="0" applyNumberFormat="1" applyFont="1" applyFill="1" applyBorder="1" applyAlignment="1">
      <alignment horizontal="center" vertical="center" wrapText="1"/>
    </xf>
    <xf numFmtId="4" fontId="25" fillId="20" borderId="21" xfId="0" applyNumberFormat="1" applyFont="1" applyFill="1" applyBorder="1" applyAlignment="1">
      <alignment horizontal="right" vertical="center" wrapText="1"/>
    </xf>
    <xf numFmtId="49" fontId="25" fillId="20" borderId="27" xfId="0" applyNumberFormat="1" applyFont="1" applyFill="1" applyBorder="1" applyAlignment="1">
      <alignment horizontal="center" vertical="center" wrapText="1"/>
    </xf>
    <xf numFmtId="4" fontId="25" fillId="20" borderId="29" xfId="0" applyNumberFormat="1" applyFont="1" applyFill="1" applyBorder="1" applyAlignment="1">
      <alignment horizontal="right" vertical="center" wrapText="1"/>
    </xf>
    <xf numFmtId="4" fontId="25" fillId="20" borderId="21" xfId="0" applyNumberFormat="1" applyFont="1" applyFill="1" applyBorder="1" applyAlignment="1">
      <alignment horizontal="center" vertical="center" wrapText="1"/>
    </xf>
    <xf numFmtId="49" fontId="22" fillId="17" borderId="30" xfId="0" applyNumberFormat="1" applyFont="1" applyFill="1" applyBorder="1" applyAlignment="1">
      <alignment horizontal="center" vertical="center"/>
    </xf>
    <xf numFmtId="4" fontId="25" fillId="17" borderId="31" xfId="0" applyNumberFormat="1" applyFont="1" applyFill="1" applyBorder="1" applyAlignment="1">
      <alignment horizontal="center" vertical="center" wrapText="1"/>
    </xf>
    <xf numFmtId="4" fontId="22" fillId="17" borderId="31" xfId="0" applyNumberFormat="1" applyFont="1" applyFill="1" applyBorder="1" applyAlignment="1">
      <alignment horizontal="center" vertical="center"/>
    </xf>
    <xf numFmtId="4" fontId="22" fillId="17" borderId="31" xfId="0" applyNumberFormat="1" applyFont="1" applyFill="1" applyBorder="1" applyAlignment="1">
      <alignment horizontal="right" vertical="center"/>
    </xf>
    <xf numFmtId="4" fontId="22" fillId="17" borderId="31" xfId="0" applyNumberFormat="1" applyFont="1" applyFill="1" applyBorder="1" applyAlignment="1">
      <alignment vertical="center"/>
    </xf>
    <xf numFmtId="4" fontId="25" fillId="17" borderId="32" xfId="0" applyNumberFormat="1" applyFont="1" applyFill="1" applyBorder="1" applyAlignment="1">
      <alignment vertical="center"/>
    </xf>
    <xf numFmtId="0" fontId="41" fillId="0" borderId="33" xfId="0" applyFont="1" applyBorder="1" applyAlignment="1">
      <alignment horizontal="left" vertical="top" wrapText="1"/>
    </xf>
    <xf numFmtId="4" fontId="40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28" fillId="0" borderId="0" xfId="0" applyNumberFormat="1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0" fontId="41" fillId="0" borderId="35" xfId="0" applyFont="1" applyBorder="1" applyAlignment="1">
      <alignment horizontal="left" vertical="top" wrapText="1"/>
    </xf>
    <xf numFmtId="0" fontId="41" fillId="0" borderId="36" xfId="0" applyFont="1" applyBorder="1" applyAlignment="1">
      <alignment horizontal="left" vertical="top" wrapText="1"/>
    </xf>
    <xf numFmtId="0" fontId="41" fillId="0" borderId="35" xfId="0" applyFont="1" applyBorder="1" applyAlignment="1">
      <alignment horizontal="left" wrapText="1"/>
    </xf>
    <xf numFmtId="0" fontId="41" fillId="0" borderId="36" xfId="0" applyFont="1" applyBorder="1" applyAlignment="1">
      <alignment horizontal="left" wrapText="1"/>
    </xf>
    <xf numFmtId="0" fontId="42" fillId="0" borderId="35" xfId="0" applyFont="1" applyBorder="1" applyAlignment="1">
      <alignment horizontal="left" vertical="top" wrapText="1"/>
    </xf>
    <xf numFmtId="0" fontId="42" fillId="0" borderId="36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4" fontId="41" fillId="0" borderId="13" xfId="0" applyNumberFormat="1" applyFont="1" applyBorder="1" applyAlignment="1">
      <alignment horizontal="right" vertical="top" wrapText="1"/>
    </xf>
    <xf numFmtId="4" fontId="41" fillId="0" borderId="14" xfId="0" applyNumberFormat="1" applyFont="1" applyBorder="1" applyAlignment="1">
      <alignment horizontal="right" vertical="top" wrapText="1"/>
    </xf>
    <xf numFmtId="4" fontId="22" fillId="0" borderId="12" xfId="0" applyNumberFormat="1" applyFont="1" applyBorder="1" applyAlignment="1">
      <alignment horizontal="right" vertical="top" wrapText="1"/>
    </xf>
    <xf numFmtId="4" fontId="22" fillId="0" borderId="13" xfId="0" applyNumberFormat="1" applyFont="1" applyBorder="1" applyAlignment="1">
      <alignment horizontal="right" vertical="top" wrapText="1"/>
    </xf>
    <xf numFmtId="4" fontId="22" fillId="0" borderId="14" xfId="0" applyNumberFormat="1" applyFont="1" applyBorder="1" applyAlignment="1">
      <alignment horizontal="right" vertical="top" wrapText="1"/>
    </xf>
    <xf numFmtId="0" fontId="22" fillId="0" borderId="33" xfId="0" applyFont="1" applyFill="1" applyBorder="1" applyAlignment="1">
      <alignment vertical="top"/>
    </xf>
    <xf numFmtId="0" fontId="22" fillId="0" borderId="35" xfId="0" applyFont="1" applyFill="1" applyBorder="1" applyAlignment="1">
      <alignment vertical="top"/>
    </xf>
    <xf numFmtId="49" fontId="22" fillId="17" borderId="37" xfId="0" applyNumberFormat="1" applyFont="1" applyFill="1" applyBorder="1" applyAlignment="1">
      <alignment horizontal="center" vertical="center"/>
    </xf>
    <xf numFmtId="4" fontId="25" fillId="17" borderId="38" xfId="0" applyNumberFormat="1" applyFont="1" applyFill="1" applyBorder="1" applyAlignment="1">
      <alignment horizontal="center" vertical="center" wrapText="1"/>
    </xf>
    <xf numFmtId="4" fontId="22" fillId="17" borderId="38" xfId="0" applyNumberFormat="1" applyFont="1" applyFill="1" applyBorder="1" applyAlignment="1">
      <alignment horizontal="center" vertical="center"/>
    </xf>
    <xf numFmtId="4" fontId="22" fillId="17" borderId="38" xfId="0" applyNumberFormat="1" applyFont="1" applyFill="1" applyBorder="1" applyAlignment="1">
      <alignment horizontal="right" vertical="center"/>
    </xf>
    <xf numFmtId="4" fontId="22" fillId="17" borderId="38" xfId="0" applyNumberFormat="1" applyFont="1" applyFill="1" applyBorder="1" applyAlignment="1">
      <alignment vertical="center"/>
    </xf>
    <xf numFmtId="4" fontId="25" fillId="17" borderId="39" xfId="0" applyNumberFormat="1" applyFont="1" applyFill="1" applyBorder="1" applyAlignment="1">
      <alignment vertical="center"/>
    </xf>
    <xf numFmtId="49" fontId="22" fillId="17" borderId="40" xfId="0" applyNumberFormat="1" applyFont="1" applyFill="1" applyBorder="1" applyAlignment="1">
      <alignment horizontal="center" vertical="center"/>
    </xf>
    <xf numFmtId="4" fontId="25" fillId="17" borderId="41" xfId="0" applyNumberFormat="1" applyFont="1" applyFill="1" applyBorder="1" applyAlignment="1">
      <alignment horizontal="center" vertical="center" wrapText="1"/>
    </xf>
    <xf numFmtId="4" fontId="22" fillId="17" borderId="41" xfId="0" applyNumberFormat="1" applyFont="1" applyFill="1" applyBorder="1" applyAlignment="1">
      <alignment horizontal="center" vertical="center"/>
    </xf>
    <xf numFmtId="4" fontId="22" fillId="17" borderId="41" xfId="0" applyNumberFormat="1" applyFont="1" applyFill="1" applyBorder="1" applyAlignment="1">
      <alignment horizontal="right" vertical="center"/>
    </xf>
    <xf numFmtId="4" fontId="22" fillId="17" borderId="41" xfId="0" applyNumberFormat="1" applyFont="1" applyFill="1" applyBorder="1" applyAlignment="1">
      <alignment vertical="center"/>
    </xf>
    <xf numFmtId="4" fontId="25" fillId="17" borderId="42" xfId="0" applyNumberFormat="1" applyFont="1" applyFill="1" applyBorder="1" applyAlignment="1">
      <alignment vertical="center"/>
    </xf>
    <xf numFmtId="49" fontId="22" fillId="17" borderId="43" xfId="0" applyNumberFormat="1" applyFont="1" applyFill="1" applyBorder="1" applyAlignment="1">
      <alignment horizontal="center" vertical="center"/>
    </xf>
    <xf numFmtId="4" fontId="25" fillId="17" borderId="44" xfId="0" applyNumberFormat="1" applyFont="1" applyFill="1" applyBorder="1" applyAlignment="1">
      <alignment horizontal="center" vertical="center" wrapText="1"/>
    </xf>
    <xf numFmtId="4" fontId="22" fillId="17" borderId="44" xfId="0" applyNumberFormat="1" applyFont="1" applyFill="1" applyBorder="1" applyAlignment="1">
      <alignment horizontal="center" vertical="center"/>
    </xf>
    <xf numFmtId="4" fontId="22" fillId="17" borderId="44" xfId="0" applyNumberFormat="1" applyFont="1" applyFill="1" applyBorder="1" applyAlignment="1">
      <alignment horizontal="right" vertical="center"/>
    </xf>
    <xf numFmtId="4" fontId="22" fillId="17" borderId="44" xfId="0" applyNumberFormat="1" applyFont="1" applyFill="1" applyBorder="1" applyAlignment="1">
      <alignment vertical="center"/>
    </xf>
    <xf numFmtId="4" fontId="25" fillId="17" borderId="45" xfId="0" applyNumberFormat="1" applyFont="1" applyFill="1" applyBorder="1" applyAlignment="1">
      <alignment vertical="center"/>
    </xf>
    <xf numFmtId="49" fontId="25" fillId="20" borderId="46" xfId="0" applyNumberFormat="1" applyFont="1" applyFill="1" applyBorder="1" applyAlignment="1">
      <alignment horizontal="center" vertical="top" wrapText="1"/>
    </xf>
    <xf numFmtId="4" fontId="25" fillId="20" borderId="47" xfId="0" applyNumberFormat="1" applyFont="1" applyFill="1" applyBorder="1" applyAlignment="1">
      <alignment horizontal="center" vertical="top" wrapText="1"/>
    </xf>
    <xf numFmtId="4" fontId="41" fillId="0" borderId="17" xfId="0" applyNumberFormat="1" applyFont="1" applyBorder="1" applyAlignment="1">
      <alignment horizontal="right" vertical="top" wrapText="1"/>
    </xf>
    <xf numFmtId="4" fontId="41" fillId="0" borderId="19" xfId="0" applyNumberFormat="1" applyFont="1" applyBorder="1" applyAlignment="1">
      <alignment horizontal="right" vertical="top" wrapText="1"/>
    </xf>
    <xf numFmtId="4" fontId="41" fillId="0" borderId="21" xfId="0" applyNumberFormat="1" applyFont="1" applyBorder="1" applyAlignment="1">
      <alignment horizontal="right" vertical="top" wrapText="1"/>
    </xf>
    <xf numFmtId="4" fontId="41" fillId="0" borderId="23" xfId="0" applyNumberFormat="1" applyFont="1" applyBorder="1" applyAlignment="1">
      <alignment horizontal="right" vertical="top" wrapText="1"/>
    </xf>
    <xf numFmtId="0" fontId="41" fillId="0" borderId="16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4" fontId="25" fillId="0" borderId="25" xfId="0" applyNumberFormat="1" applyFont="1" applyBorder="1" applyAlignment="1">
      <alignment horizontal="center" vertical="center" wrapText="1"/>
    </xf>
    <xf numFmtId="0" fontId="41" fillId="0" borderId="34" xfId="0" applyFont="1" applyBorder="1" applyAlignment="1">
      <alignment horizontal="left" vertical="top" wrapText="1"/>
    </xf>
    <xf numFmtId="0" fontId="41" fillId="0" borderId="35" xfId="0" applyFont="1" applyBorder="1" applyAlignment="1">
      <alignment horizontal="left" vertical="top" wrapText="1"/>
    </xf>
    <xf numFmtId="0" fontId="41" fillId="0" borderId="36" xfId="0" applyFont="1" applyBorder="1" applyAlignment="1">
      <alignment horizontal="left" vertical="top" wrapText="1"/>
    </xf>
    <xf numFmtId="0" fontId="41" fillId="0" borderId="34" xfId="0" applyFont="1" applyBorder="1" applyAlignment="1">
      <alignment vertical="top" wrapText="1"/>
    </xf>
    <xf numFmtId="49" fontId="23" fillId="0" borderId="0" xfId="0" applyNumberFormat="1" applyFont="1" applyAlignment="1">
      <alignment horizontal="center"/>
    </xf>
    <xf numFmtId="4" fontId="22" fillId="17" borderId="41" xfId="0" applyNumberFormat="1" applyFont="1" applyFill="1" applyBorder="1" applyAlignment="1">
      <alignment horizontal="center" vertical="center" wrapText="1"/>
    </xf>
    <xf numFmtId="4" fontId="25" fillId="17" borderId="41" xfId="0" applyNumberFormat="1" applyFont="1" applyFill="1" applyBorder="1" applyAlignment="1">
      <alignment vertical="center" wrapText="1"/>
    </xf>
    <xf numFmtId="49" fontId="22" fillId="17" borderId="48" xfId="0" applyNumberFormat="1" applyFont="1" applyFill="1" applyBorder="1" applyAlignment="1">
      <alignment horizontal="center" vertical="center"/>
    </xf>
    <xf numFmtId="4" fontId="25" fillId="17" borderId="49" xfId="0" applyNumberFormat="1" applyFont="1" applyFill="1" applyBorder="1" applyAlignment="1">
      <alignment vertical="center"/>
    </xf>
    <xf numFmtId="0" fontId="41" fillId="0" borderId="34" xfId="0" applyFont="1" applyBorder="1" applyAlignment="1">
      <alignment horizontal="left" wrapText="1"/>
    </xf>
    <xf numFmtId="0" fontId="41" fillId="0" borderId="50" xfId="0" applyFont="1" applyBorder="1" applyAlignment="1">
      <alignment horizontal="center" vertical="top" wrapText="1"/>
    </xf>
    <xf numFmtId="0" fontId="41" fillId="0" borderId="50" xfId="0" applyFont="1" applyBorder="1" applyAlignment="1">
      <alignment vertical="top" wrapText="1"/>
    </xf>
    <xf numFmtId="4" fontId="41" fillId="0" borderId="50" xfId="0" applyNumberFormat="1" applyFont="1" applyBorder="1" applyAlignment="1">
      <alignment horizontal="right" vertical="top" wrapText="1"/>
    </xf>
    <xf numFmtId="0" fontId="35" fillId="19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49" fontId="22" fillId="0" borderId="10" xfId="0" applyNumberFormat="1" applyFont="1" applyBorder="1" applyAlignment="1">
      <alignment horizontal="left" vertical="center" wrapText="1"/>
    </xf>
    <xf numFmtId="49" fontId="26" fillId="17" borderId="10" xfId="0" applyNumberFormat="1" applyFont="1" applyFill="1" applyBorder="1" applyAlignment="1">
      <alignment horizontal="left" vertical="center"/>
    </xf>
    <xf numFmtId="49" fontId="25" fillId="20" borderId="10" xfId="0" applyNumberFormat="1" applyFont="1" applyFill="1" applyBorder="1" applyAlignment="1">
      <alignment wrapText="1"/>
    </xf>
    <xf numFmtId="49" fontId="25" fillId="21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49" fontId="25" fillId="20" borderId="10" xfId="0" applyNumberFormat="1" applyFont="1" applyFill="1" applyBorder="1" applyAlignment="1">
      <alignment/>
    </xf>
    <xf numFmtId="166" fontId="22" fillId="0" borderId="51" xfId="0" applyNumberFormat="1" applyFont="1" applyBorder="1" applyAlignment="1">
      <alignment horizontal="center"/>
    </xf>
    <xf numFmtId="166" fontId="22" fillId="0" borderId="15" xfId="0" applyNumberFormat="1" applyFont="1" applyBorder="1" applyAlignment="1">
      <alignment horizontal="center"/>
    </xf>
    <xf numFmtId="166" fontId="22" fillId="0" borderId="52" xfId="0" applyNumberFormat="1" applyFont="1" applyBorder="1" applyAlignment="1">
      <alignment horizontal="center"/>
    </xf>
    <xf numFmtId="49" fontId="24" fillId="21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/>
    </xf>
    <xf numFmtId="49" fontId="25" fillId="20" borderId="51" xfId="0" applyNumberFormat="1" applyFont="1" applyFill="1" applyBorder="1" applyAlignment="1">
      <alignment horizontal="left"/>
    </xf>
    <xf numFmtId="49" fontId="25" fillId="20" borderId="15" xfId="0" applyNumberFormat="1" applyFont="1" applyFill="1" applyBorder="1" applyAlignment="1">
      <alignment horizontal="left"/>
    </xf>
    <xf numFmtId="49" fontId="25" fillId="20" borderId="52" xfId="0" applyNumberFormat="1" applyFont="1" applyFill="1" applyBorder="1" applyAlignment="1">
      <alignment horizontal="left"/>
    </xf>
    <xf numFmtId="49" fontId="24" fillId="19" borderId="10" xfId="0" applyNumberFormat="1" applyFont="1" applyFill="1" applyBorder="1" applyAlignment="1">
      <alignment horizontal="left" vertical="center"/>
    </xf>
    <xf numFmtId="49" fontId="24" fillId="19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top" wrapText="1"/>
    </xf>
    <xf numFmtId="49" fontId="24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4" fontId="25" fillId="17" borderId="53" xfId="0" applyNumberFormat="1" applyFont="1" applyFill="1" applyBorder="1" applyAlignment="1">
      <alignment horizontal="left" vertical="center" wrapText="1"/>
    </xf>
    <xf numFmtId="4" fontId="25" fillId="17" borderId="54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 wrapText="1"/>
    </xf>
    <xf numFmtId="4" fontId="25" fillId="17" borderId="55" xfId="0" applyNumberFormat="1" applyFont="1" applyFill="1" applyBorder="1" applyAlignment="1">
      <alignment horizontal="left" vertical="center" wrapText="1"/>
    </xf>
    <xf numFmtId="4" fontId="25" fillId="17" borderId="56" xfId="0" applyNumberFormat="1" applyFont="1" applyFill="1" applyBorder="1" applyAlignment="1">
      <alignment horizontal="left" vertical="center" wrapText="1"/>
    </xf>
    <xf numFmtId="4" fontId="25" fillId="17" borderId="48" xfId="0" applyNumberFormat="1" applyFont="1" applyFill="1" applyBorder="1" applyAlignment="1">
      <alignment horizontal="left" vertical="center" wrapText="1"/>
    </xf>
    <xf numFmtId="4" fontId="25" fillId="17" borderId="49" xfId="0" applyNumberFormat="1" applyFont="1" applyFill="1" applyBorder="1" applyAlignment="1">
      <alignment horizontal="left" vertical="center" wrapText="1"/>
    </xf>
    <xf numFmtId="0" fontId="41" fillId="0" borderId="57" xfId="0" applyFont="1" applyBorder="1" applyAlignment="1">
      <alignment horizontal="left" vertical="top" wrapText="1"/>
    </xf>
    <xf numFmtId="0" fontId="41" fillId="0" borderId="58" xfId="0" applyFont="1" applyBorder="1" applyAlignment="1">
      <alignment horizontal="left" vertical="top" wrapText="1"/>
    </xf>
    <xf numFmtId="0" fontId="41" fillId="0" borderId="48" xfId="0" applyFont="1" applyBorder="1" applyAlignment="1">
      <alignment horizontal="left" vertical="top" wrapText="1"/>
    </xf>
    <xf numFmtId="0" fontId="41" fillId="0" borderId="49" xfId="0" applyFont="1" applyBorder="1" applyAlignment="1">
      <alignment horizontal="left" vertical="top" wrapText="1"/>
    </xf>
    <xf numFmtId="4" fontId="40" fillId="20" borderId="28" xfId="0" applyNumberFormat="1" applyFont="1" applyFill="1" applyBorder="1" applyAlignment="1">
      <alignment horizontal="right" vertical="center" wrapText="1"/>
    </xf>
    <xf numFmtId="4" fontId="25" fillId="20" borderId="53" xfId="0" applyNumberFormat="1" applyFont="1" applyFill="1" applyBorder="1" applyAlignment="1">
      <alignment horizontal="center" vertical="center" wrapText="1"/>
    </xf>
    <xf numFmtId="4" fontId="25" fillId="20" borderId="44" xfId="0" applyNumberFormat="1" applyFont="1" applyFill="1" applyBorder="1" applyAlignment="1">
      <alignment horizontal="center" vertical="center" wrapText="1"/>
    </xf>
    <xf numFmtId="4" fontId="25" fillId="20" borderId="54" xfId="0" applyNumberFormat="1" applyFont="1" applyFill="1" applyBorder="1" applyAlignment="1">
      <alignment horizontal="center" vertical="center" wrapText="1"/>
    </xf>
    <xf numFmtId="4" fontId="25" fillId="0" borderId="59" xfId="0" applyNumberFormat="1" applyFont="1" applyBorder="1" applyAlignment="1">
      <alignment horizontal="center" vertical="center" wrapText="1"/>
    </xf>
    <xf numFmtId="4" fontId="25" fillId="0" borderId="60" xfId="0" applyNumberFormat="1" applyFont="1" applyBorder="1" applyAlignment="1">
      <alignment horizontal="center" vertical="center" wrapText="1"/>
    </xf>
    <xf numFmtId="4" fontId="40" fillId="20" borderId="14" xfId="0" applyNumberFormat="1" applyFont="1" applyFill="1" applyBorder="1" applyAlignment="1">
      <alignment horizontal="right" vertical="center" wrapText="1"/>
    </xf>
    <xf numFmtId="4" fontId="25" fillId="20" borderId="35" xfId="0" applyNumberFormat="1" applyFont="1" applyFill="1" applyBorder="1" applyAlignment="1">
      <alignment horizontal="center" vertical="center" wrapText="1"/>
    </xf>
    <xf numFmtId="4" fontId="25" fillId="20" borderId="61" xfId="0" applyNumberFormat="1" applyFont="1" applyFill="1" applyBorder="1" applyAlignment="1">
      <alignment horizontal="center" vertical="center" wrapText="1"/>
    </xf>
    <xf numFmtId="4" fontId="25" fillId="20" borderId="36" xfId="0" applyNumberFormat="1" applyFont="1" applyFill="1" applyBorder="1" applyAlignment="1">
      <alignment horizontal="center" vertical="center" wrapText="1"/>
    </xf>
    <xf numFmtId="0" fontId="41" fillId="0" borderId="62" xfId="0" applyFont="1" applyBorder="1" applyAlignment="1">
      <alignment horizontal="left" vertical="top" wrapText="1"/>
    </xf>
    <xf numFmtId="0" fontId="41" fillId="0" borderId="63" xfId="0" applyFont="1" applyBorder="1" applyAlignment="1">
      <alignment horizontal="left" vertical="top" wrapText="1"/>
    </xf>
    <xf numFmtId="4" fontId="25" fillId="20" borderId="0" xfId="0" applyNumberFormat="1" applyFont="1" applyFill="1" applyBorder="1" applyAlignment="1">
      <alignment horizontal="center" vertical="top" wrapText="1"/>
    </xf>
    <xf numFmtId="4" fontId="40" fillId="20" borderId="0" xfId="0" applyNumberFormat="1" applyFont="1" applyFill="1" applyBorder="1" applyAlignment="1">
      <alignment horizontal="right" vertical="top" wrapText="1"/>
    </xf>
    <xf numFmtId="0" fontId="41" fillId="0" borderId="33" xfId="0" applyFont="1" applyBorder="1" applyAlignment="1">
      <alignment horizontal="left" vertical="top" wrapText="1"/>
    </xf>
    <xf numFmtId="0" fontId="41" fillId="0" borderId="34" xfId="0" applyFont="1" applyBorder="1" applyAlignment="1">
      <alignment horizontal="left" vertical="top" wrapText="1"/>
    </xf>
    <xf numFmtId="0" fontId="41" fillId="0" borderId="11" xfId="0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0" fontId="41" fillId="0" borderId="36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4" xfId="0" applyFont="1" applyBorder="1" applyAlignment="1">
      <alignment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57" xfId="0" applyFont="1" applyBorder="1" applyAlignment="1">
      <alignment vertical="top" wrapText="1"/>
    </xf>
    <xf numFmtId="0" fontId="41" fillId="0" borderId="58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4" fontId="25" fillId="0" borderId="25" xfId="0" applyNumberFormat="1" applyFont="1" applyBorder="1" applyAlignment="1">
      <alignment horizontal="center" vertical="center" wrapText="1"/>
    </xf>
    <xf numFmtId="4" fontId="25" fillId="17" borderId="38" xfId="0" applyNumberFormat="1" applyFont="1" applyFill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top" wrapText="1"/>
    </xf>
    <xf numFmtId="0" fontId="41" fillId="0" borderId="36" xfId="0" applyFont="1" applyBorder="1" applyAlignment="1">
      <alignment horizontal="left" vertical="top" wrapText="1"/>
    </xf>
    <xf numFmtId="0" fontId="41" fillId="0" borderId="33" xfId="0" applyFont="1" applyBorder="1" applyAlignment="1">
      <alignment vertical="top" wrapText="1"/>
    </xf>
    <xf numFmtId="0" fontId="41" fillId="0" borderId="34" xfId="0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čtyřimísta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třimísta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95250</xdr:rowOff>
    </xdr:from>
    <xdr:to>
      <xdr:col>3</xdr:col>
      <xdr:colOff>361950</xdr:colOff>
      <xdr:row>10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04875"/>
          <a:ext cx="6562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D31"/>
  <sheetViews>
    <sheetView zoomScalePageLayoutView="0" workbookViewId="0" topLeftCell="A1">
      <selection activeCell="B41" sqref="B41"/>
    </sheetView>
  </sheetViews>
  <sheetFormatPr defaultColWidth="11.57421875" defaultRowHeight="12.75"/>
  <cols>
    <col min="1" max="1" width="11.57421875" style="0" customWidth="1"/>
    <col min="2" max="2" width="73.421875" style="0" customWidth="1"/>
  </cols>
  <sheetData>
    <row r="14" spans="1:4" ht="18">
      <c r="A14" s="349" t="s">
        <v>0</v>
      </c>
      <c r="B14" s="349"/>
      <c r="C14" s="349"/>
      <c r="D14" s="349"/>
    </row>
    <row r="15" ht="18">
      <c r="B15" s="339" t="s">
        <v>315</v>
      </c>
    </row>
    <row r="18" ht="23.25">
      <c r="B18" s="1" t="s">
        <v>321</v>
      </c>
    </row>
    <row r="19" ht="12.75">
      <c r="B19" s="2"/>
    </row>
    <row r="20" ht="12.75">
      <c r="B20" s="3" t="s">
        <v>1</v>
      </c>
    </row>
    <row r="21" ht="12.75">
      <c r="B21" s="3"/>
    </row>
    <row r="22" ht="12.75">
      <c r="B22" s="3"/>
    </row>
    <row r="23" ht="12.75">
      <c r="B23" s="3"/>
    </row>
    <row r="29" ht="14.25">
      <c r="B29" s="4" t="s">
        <v>2</v>
      </c>
    </row>
    <row r="30" ht="12.75">
      <c r="B30" s="5" t="s">
        <v>3</v>
      </c>
    </row>
    <row r="31" ht="12.75">
      <c r="B31" s="6" t="s">
        <v>4</v>
      </c>
    </row>
  </sheetData>
  <sheetProtection selectLockedCells="1" selectUnlockedCells="1"/>
  <mergeCells count="1">
    <mergeCell ref="A14:D14"/>
  </mergeCells>
  <printOptions/>
  <pageMargins left="1.7715277777777778" right="0.7875" top="0.7875" bottom="0.78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M19" sqref="M19"/>
    </sheetView>
  </sheetViews>
  <sheetFormatPr defaultColWidth="11.57421875" defaultRowHeight="12.75"/>
  <cols>
    <col min="1" max="2" width="11.57421875" style="7" customWidth="1"/>
    <col min="3" max="3" width="38.421875" style="0" customWidth="1"/>
    <col min="4" max="4" width="5.00390625" style="0" customWidth="1"/>
    <col min="5" max="5" width="6.8515625" style="0" customWidth="1"/>
    <col min="6" max="6" width="18.8515625" style="8" customWidth="1"/>
    <col min="7" max="7" width="13.7109375" style="8" customWidth="1"/>
    <col min="8" max="8" width="22.00390625" style="8" customWidth="1"/>
  </cols>
  <sheetData>
    <row r="1" ht="18">
      <c r="A1" s="9" t="s">
        <v>220</v>
      </c>
    </row>
    <row r="2" ht="18">
      <c r="A2" s="9" t="s">
        <v>5</v>
      </c>
    </row>
    <row r="4" spans="1:8" ht="15.75">
      <c r="A4" s="362" t="s">
        <v>6</v>
      </c>
      <c r="B4" s="362"/>
      <c r="C4" s="362"/>
      <c r="D4" s="362"/>
      <c r="E4" s="362"/>
      <c r="F4" s="362"/>
      <c r="G4" s="362"/>
      <c r="H4" s="362"/>
    </row>
    <row r="5" spans="1:8" s="154" customFormat="1" ht="30" customHeight="1">
      <c r="A5" s="363"/>
      <c r="B5" s="363"/>
      <c r="C5" s="363"/>
      <c r="D5" s="10" t="s">
        <v>7</v>
      </c>
      <c r="E5" s="10" t="s">
        <v>237</v>
      </c>
      <c r="F5" s="11" t="s">
        <v>9</v>
      </c>
      <c r="G5" s="11" t="s">
        <v>326</v>
      </c>
      <c r="H5" s="11" t="s">
        <v>11</v>
      </c>
    </row>
    <row r="6" spans="1:8" s="19" customFormat="1" ht="15">
      <c r="A6" s="365" t="s">
        <v>12</v>
      </c>
      <c r="B6" s="366"/>
      <c r="C6" s="367"/>
      <c r="D6" s="234" t="s">
        <v>14</v>
      </c>
      <c r="E6" s="235">
        <v>1</v>
      </c>
      <c r="F6" s="236">
        <f>SUM(F12:F17,F8:F10)</f>
        <v>0</v>
      </c>
      <c r="G6" s="236">
        <f>SUM(G12:G17,G8:G10)</f>
        <v>0</v>
      </c>
      <c r="H6" s="236">
        <f>SUM(H12:H17,H8:H10)</f>
        <v>0</v>
      </c>
    </row>
    <row r="7" spans="1:8" s="19" customFormat="1" ht="14.25">
      <c r="A7" s="357" t="s">
        <v>13</v>
      </c>
      <c r="B7" s="357"/>
      <c r="C7" s="357"/>
      <c r="D7" s="350"/>
      <c r="E7" s="351"/>
      <c r="F7" s="351"/>
      <c r="G7" s="351"/>
      <c r="H7" s="352"/>
    </row>
    <row r="8" spans="1:8" s="19" customFormat="1" ht="14.25">
      <c r="A8" s="364" t="str">
        <f>'SO 01'!A3</f>
        <v>1.1. Kácení</v>
      </c>
      <c r="B8" s="364"/>
      <c r="C8" s="364"/>
      <c r="D8" s="64" t="s">
        <v>14</v>
      </c>
      <c r="E8" s="238">
        <v>1</v>
      </c>
      <c r="F8" s="237">
        <f>'SO 01'!I15</f>
        <v>0</v>
      </c>
      <c r="G8" s="239">
        <f>F8*0.21</f>
        <v>0</v>
      </c>
      <c r="H8" s="16">
        <f>SUM(F8:G8)</f>
        <v>0</v>
      </c>
    </row>
    <row r="9" spans="1:8" s="19" customFormat="1" ht="14.25">
      <c r="A9" s="357" t="s">
        <v>15</v>
      </c>
      <c r="B9" s="357"/>
      <c r="C9" s="357"/>
      <c r="D9" s="64" t="s">
        <v>14</v>
      </c>
      <c r="E9" s="238">
        <v>1</v>
      </c>
      <c r="F9" s="237">
        <f>'SO 01'!I25</f>
        <v>0</v>
      </c>
      <c r="G9" s="239">
        <f>F9*0.21</f>
        <v>0</v>
      </c>
      <c r="H9" s="16">
        <f>SUM(F9:G9)</f>
        <v>0</v>
      </c>
    </row>
    <row r="10" spans="1:8" s="19" customFormat="1" ht="14.25">
      <c r="A10" s="357" t="s">
        <v>16</v>
      </c>
      <c r="B10" s="357"/>
      <c r="C10" s="357"/>
      <c r="D10" s="64" t="s">
        <v>14</v>
      </c>
      <c r="E10" s="238">
        <v>1</v>
      </c>
      <c r="F10" s="237">
        <f>'SO 01'!I35</f>
        <v>0</v>
      </c>
      <c r="G10" s="239">
        <f>F10*0.21</f>
        <v>0</v>
      </c>
      <c r="H10" s="16">
        <f>SUM(F10:G10)</f>
        <v>0</v>
      </c>
    </row>
    <row r="11" spans="1:8" s="19" customFormat="1" ht="14.25">
      <c r="A11" s="357" t="s">
        <v>17</v>
      </c>
      <c r="B11" s="357"/>
      <c r="C11" s="357"/>
      <c r="D11" s="350"/>
      <c r="E11" s="351"/>
      <c r="F11" s="351"/>
      <c r="G11" s="351"/>
      <c r="H11" s="352"/>
    </row>
    <row r="12" spans="1:8" s="19" customFormat="1" ht="14.25">
      <c r="A12" s="357" t="s">
        <v>18</v>
      </c>
      <c r="B12" s="357"/>
      <c r="C12" s="357"/>
      <c r="D12" s="64" t="s">
        <v>14</v>
      </c>
      <c r="E12" s="238">
        <v>1</v>
      </c>
      <c r="F12" s="237">
        <f>'SO 01'!I42</f>
        <v>0</v>
      </c>
      <c r="G12" s="239">
        <f>F12*0.21</f>
        <v>0</v>
      </c>
      <c r="H12" s="16">
        <f>SUM(F12:G12)</f>
        <v>0</v>
      </c>
    </row>
    <row r="13" spans="1:8" s="19" customFormat="1" ht="14.25">
      <c r="A13" s="357" t="s">
        <v>191</v>
      </c>
      <c r="B13" s="357"/>
      <c r="C13" s="357"/>
      <c r="D13" s="64" t="s">
        <v>14</v>
      </c>
      <c r="E13" s="238">
        <v>1</v>
      </c>
      <c r="F13" s="237">
        <f>'SO 01'!I61</f>
        <v>0</v>
      </c>
      <c r="G13" s="239">
        <f>F13*0.21</f>
        <v>0</v>
      </c>
      <c r="H13" s="16">
        <f>SUM(F13:G13)</f>
        <v>0</v>
      </c>
    </row>
    <row r="14" spans="1:8" s="19" customFormat="1" ht="14.25">
      <c r="A14" s="357" t="s">
        <v>192</v>
      </c>
      <c r="B14" s="357"/>
      <c r="C14" s="357"/>
      <c r="D14" s="64" t="s">
        <v>14</v>
      </c>
      <c r="E14" s="238">
        <v>1</v>
      </c>
      <c r="F14" s="237">
        <f>'SO 01'!I87</f>
        <v>0</v>
      </c>
      <c r="G14" s="239">
        <f>F14*0.21</f>
        <v>0</v>
      </c>
      <c r="H14" s="16">
        <f>SUM(F14:G14)</f>
        <v>0</v>
      </c>
    </row>
    <row r="15" spans="1:8" s="19" customFormat="1" ht="14.25">
      <c r="A15" s="357" t="s">
        <v>193</v>
      </c>
      <c r="B15" s="357"/>
      <c r="C15" s="357"/>
      <c r="D15" s="64" t="s">
        <v>14</v>
      </c>
      <c r="E15" s="238">
        <v>1</v>
      </c>
      <c r="F15" s="237">
        <f>'SO 01'!I111</f>
        <v>0</v>
      </c>
      <c r="G15" s="239">
        <f>F15*0.21</f>
        <v>0</v>
      </c>
      <c r="H15" s="16">
        <f>SUM(F15:G15)</f>
        <v>0</v>
      </c>
    </row>
    <row r="16" spans="1:8" s="19" customFormat="1" ht="14.25">
      <c r="A16" s="357" t="s">
        <v>194</v>
      </c>
      <c r="B16" s="357"/>
      <c r="C16" s="357"/>
      <c r="D16" s="64" t="s">
        <v>14</v>
      </c>
      <c r="E16" s="238">
        <v>1</v>
      </c>
      <c r="F16" s="237">
        <f>'SO 01'!I129</f>
        <v>0</v>
      </c>
      <c r="G16" s="239">
        <f>F16*0.21</f>
        <v>0</v>
      </c>
      <c r="H16" s="16">
        <f>SUM(F16:G16)</f>
        <v>0</v>
      </c>
    </row>
    <row r="17" spans="1:8" s="19" customFormat="1" ht="14.25">
      <c r="A17" s="357" t="s">
        <v>313</v>
      </c>
      <c r="B17" s="357"/>
      <c r="C17" s="357"/>
      <c r="D17" s="64" t="s">
        <v>14</v>
      </c>
      <c r="E17" s="238">
        <v>1</v>
      </c>
      <c r="F17" s="237">
        <f>'SO 01'!I136</f>
        <v>0</v>
      </c>
      <c r="G17" s="239">
        <f>F17*0.21</f>
        <v>0</v>
      </c>
      <c r="H17" s="16">
        <f>SUM(F17:G17)</f>
        <v>0</v>
      </c>
    </row>
    <row r="18" spans="1:8" s="18" customFormat="1" ht="15">
      <c r="A18" s="242"/>
      <c r="B18" s="242"/>
      <c r="C18" s="242"/>
      <c r="D18" s="243"/>
      <c r="E18" s="244"/>
      <c r="F18" s="245"/>
      <c r="G18" s="246"/>
      <c r="H18" s="246"/>
    </row>
    <row r="19" spans="1:8" s="18" customFormat="1" ht="15">
      <c r="A19" s="355" t="s">
        <v>19</v>
      </c>
      <c r="B19" s="355"/>
      <c r="C19" s="355"/>
      <c r="D19" s="234" t="s">
        <v>14</v>
      </c>
      <c r="E19" s="235">
        <v>1</v>
      </c>
      <c r="F19" s="240">
        <f>'SO 02'!I46</f>
        <v>0</v>
      </c>
      <c r="G19" s="241">
        <f>F19*0.21</f>
        <v>0</v>
      </c>
      <c r="H19" s="236">
        <f>SUM(F19:G19)</f>
        <v>0</v>
      </c>
    </row>
    <row r="20" spans="1:8" s="18" customFormat="1" ht="15">
      <c r="A20" s="358" t="s">
        <v>20</v>
      </c>
      <c r="B20" s="358"/>
      <c r="C20" s="358"/>
      <c r="D20" s="234" t="s">
        <v>14</v>
      </c>
      <c r="E20" s="235">
        <v>1</v>
      </c>
      <c r="F20" s="240">
        <f>'SO 03'!I83</f>
        <v>0</v>
      </c>
      <c r="G20" s="241">
        <f>F20*0.21</f>
        <v>0</v>
      </c>
      <c r="H20" s="236">
        <f>SUM(F20:G20)</f>
        <v>0</v>
      </c>
    </row>
    <row r="21" spans="1:8" s="18" customFormat="1" ht="15">
      <c r="A21" s="242"/>
      <c r="B21" s="242"/>
      <c r="C21" s="242"/>
      <c r="D21" s="243"/>
      <c r="E21" s="244"/>
      <c r="F21" s="245"/>
      <c r="G21" s="246"/>
      <c r="H21" s="246"/>
    </row>
    <row r="22" spans="1:8" s="19" customFormat="1" ht="15">
      <c r="A22" s="354" t="s">
        <v>221</v>
      </c>
      <c r="B22" s="354"/>
      <c r="C22" s="354"/>
      <c r="D22" s="12"/>
      <c r="E22" s="12"/>
      <c r="F22" s="13">
        <f>SUM(F6,F19,F20)</f>
        <v>0</v>
      </c>
      <c r="G22" s="13">
        <f>SUM(G6,G19,G20)</f>
        <v>0</v>
      </c>
      <c r="H22" s="13">
        <f>SUM(H6,H19,H20)</f>
        <v>0</v>
      </c>
    </row>
    <row r="23" spans="1:8" s="19" customFormat="1" ht="14.25">
      <c r="A23" s="247"/>
      <c r="B23" s="247"/>
      <c r="C23" s="248"/>
      <c r="D23" s="248"/>
      <c r="E23" s="248"/>
      <c r="F23" s="249"/>
      <c r="G23" s="249"/>
      <c r="H23" s="249"/>
    </row>
    <row r="24" spans="1:8" s="19" customFormat="1" ht="15">
      <c r="A24" s="356" t="s">
        <v>22</v>
      </c>
      <c r="B24" s="356"/>
      <c r="C24" s="356"/>
      <c r="D24" s="356"/>
      <c r="E24" s="356"/>
      <c r="F24" s="356"/>
      <c r="G24" s="356"/>
      <c r="H24" s="356"/>
    </row>
    <row r="25" spans="1:8" s="19" customFormat="1" ht="12.75" customHeight="1">
      <c r="A25" s="353" t="s">
        <v>23</v>
      </c>
      <c r="B25" s="353"/>
      <c r="C25" s="353"/>
      <c r="D25" s="14" t="s">
        <v>14</v>
      </c>
      <c r="E25" s="15">
        <v>1</v>
      </c>
      <c r="F25" s="359" t="s">
        <v>325</v>
      </c>
      <c r="G25" s="360"/>
      <c r="H25" s="361"/>
    </row>
    <row r="26" spans="1:8" s="19" customFormat="1" ht="12.75" customHeight="1">
      <c r="A26" s="353" t="s">
        <v>24</v>
      </c>
      <c r="B26" s="353"/>
      <c r="C26" s="353"/>
      <c r="D26" s="14" t="s">
        <v>14</v>
      </c>
      <c r="E26" s="15">
        <v>1</v>
      </c>
      <c r="F26" s="359" t="s">
        <v>325</v>
      </c>
      <c r="G26" s="360"/>
      <c r="H26" s="361"/>
    </row>
    <row r="27" spans="1:8" s="19" customFormat="1" ht="12.75" customHeight="1">
      <c r="A27" s="353" t="s">
        <v>25</v>
      </c>
      <c r="B27" s="353"/>
      <c r="C27" s="353"/>
      <c r="D27" s="14" t="s">
        <v>14</v>
      </c>
      <c r="E27" s="15">
        <v>1</v>
      </c>
      <c r="F27" s="359" t="s">
        <v>325</v>
      </c>
      <c r="G27" s="360"/>
      <c r="H27" s="361"/>
    </row>
    <row r="28" spans="1:8" s="19" customFormat="1" ht="15">
      <c r="A28" s="354" t="s">
        <v>221</v>
      </c>
      <c r="B28" s="354"/>
      <c r="C28" s="354"/>
      <c r="D28" s="12"/>
      <c r="E28" s="12"/>
      <c r="F28" s="13"/>
      <c r="G28" s="13"/>
      <c r="H28" s="13"/>
    </row>
    <row r="29" spans="1:8" s="19" customFormat="1" ht="14.25">
      <c r="A29" s="17"/>
      <c r="B29" s="17"/>
      <c r="D29" s="20"/>
      <c r="E29" s="20"/>
      <c r="F29" s="21"/>
      <c r="G29" s="21"/>
      <c r="H29" s="21"/>
    </row>
    <row r="30" spans="1:8" s="19" customFormat="1" ht="15">
      <c r="A30" s="17"/>
      <c r="B30" s="17"/>
      <c r="C30" s="18" t="s">
        <v>26</v>
      </c>
      <c r="E30" s="20"/>
      <c r="F30" s="21"/>
      <c r="G30" s="21"/>
      <c r="H30" s="21"/>
    </row>
    <row r="31" spans="1:8" s="19" customFormat="1" ht="15">
      <c r="A31" s="22"/>
      <c r="B31" s="23"/>
      <c r="C31" s="24" t="s">
        <v>27</v>
      </c>
      <c r="D31" s="25"/>
      <c r="E31" s="25"/>
      <c r="F31" s="26">
        <f>SUM(F28,F22)</f>
        <v>0</v>
      </c>
      <c r="G31" s="27"/>
      <c r="H31" s="28"/>
    </row>
    <row r="32" spans="1:8" s="19" customFormat="1" ht="15">
      <c r="A32" s="22"/>
      <c r="B32" s="23"/>
      <c r="C32" s="24" t="s">
        <v>10</v>
      </c>
      <c r="D32" s="25"/>
      <c r="E32" s="25"/>
      <c r="F32" s="26"/>
      <c r="G32" s="27">
        <f>SUM(G28,G22)</f>
        <v>0</v>
      </c>
      <c r="H32" s="28"/>
    </row>
    <row r="33" spans="1:8" s="19" customFormat="1" ht="15">
      <c r="A33" s="22"/>
      <c r="B33" s="23"/>
      <c r="C33" s="24" t="s">
        <v>21</v>
      </c>
      <c r="D33" s="25"/>
      <c r="E33" s="25"/>
      <c r="F33" s="26"/>
      <c r="G33" s="27"/>
      <c r="H33" s="28">
        <f>SUM(H28,H22)</f>
        <v>0</v>
      </c>
    </row>
    <row r="34" spans="1:8" s="19" customFormat="1" ht="14.25">
      <c r="A34" s="17"/>
      <c r="B34" s="17"/>
      <c r="F34" s="29"/>
      <c r="G34" s="29"/>
      <c r="H34" s="29"/>
    </row>
  </sheetData>
  <sheetProtection selectLockedCells="1" selectUnlockedCells="1"/>
  <mergeCells count="27">
    <mergeCell ref="A4:H4"/>
    <mergeCell ref="A5:C5"/>
    <mergeCell ref="A7:C7"/>
    <mergeCell ref="A8:C8"/>
    <mergeCell ref="A9:C9"/>
    <mergeCell ref="A6:C6"/>
    <mergeCell ref="D7:H7"/>
    <mergeCell ref="A10:C10"/>
    <mergeCell ref="A11:C11"/>
    <mergeCell ref="A12:C12"/>
    <mergeCell ref="A13:C13"/>
    <mergeCell ref="A14:C14"/>
    <mergeCell ref="D11:H11"/>
    <mergeCell ref="A26:C26"/>
    <mergeCell ref="A27:C27"/>
    <mergeCell ref="A28:C28"/>
    <mergeCell ref="A19:C19"/>
    <mergeCell ref="A22:C22"/>
    <mergeCell ref="A24:H24"/>
    <mergeCell ref="A25:C25"/>
    <mergeCell ref="A15:C15"/>
    <mergeCell ref="A16:C16"/>
    <mergeCell ref="A17:C17"/>
    <mergeCell ref="A20:C20"/>
    <mergeCell ref="F25:H25"/>
    <mergeCell ref="F26:H26"/>
    <mergeCell ref="F27:H27"/>
  </mergeCells>
  <printOptions/>
  <pageMargins left="0.7875" right="0.7875" top="0.51" bottom="0.4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9"/>
  <sheetViews>
    <sheetView tabSelected="1" zoomScalePageLayoutView="0" workbookViewId="0" topLeftCell="A123">
      <selection activeCell="L44" sqref="L44"/>
    </sheetView>
  </sheetViews>
  <sheetFormatPr defaultColWidth="11.57421875" defaultRowHeight="12.75"/>
  <cols>
    <col min="1" max="1" width="4.7109375" style="30" customWidth="1"/>
    <col min="2" max="2" width="18.140625" style="31" customWidth="1"/>
    <col min="3" max="3" width="83.00390625" style="178" customWidth="1"/>
    <col min="4" max="4" width="11.00390625" style="31" customWidth="1"/>
    <col min="5" max="5" width="4.140625" style="32" customWidth="1"/>
    <col min="6" max="6" width="11.140625" style="33" customWidth="1"/>
    <col min="7" max="7" width="12.7109375" style="33" customWidth="1"/>
    <col min="8" max="8" width="11.57421875" style="177" customWidth="1"/>
    <col min="9" max="9" width="14.8515625" style="177" customWidth="1"/>
    <col min="10" max="10" width="16.57421875" style="133" customWidth="1"/>
    <col min="11" max="245" width="11.57421875" style="133" customWidth="1"/>
    <col min="246" max="16384" width="11.57421875" style="134" customWidth="1"/>
  </cols>
  <sheetData>
    <row r="1" spans="1:255" s="133" customFormat="1" ht="16.5">
      <c r="A1" s="372" t="s">
        <v>13</v>
      </c>
      <c r="B1" s="372"/>
      <c r="C1" s="372"/>
      <c r="D1" s="35"/>
      <c r="E1" s="35"/>
      <c r="F1" s="34"/>
      <c r="G1" s="34"/>
      <c r="H1" s="131"/>
      <c r="I1" s="131"/>
      <c r="J1" s="132"/>
      <c r="IL1" s="134"/>
      <c r="IM1" s="134"/>
      <c r="IN1" s="134"/>
      <c r="IO1" s="134"/>
      <c r="IP1" s="134"/>
      <c r="IQ1" s="134"/>
      <c r="IR1" s="134"/>
      <c r="IS1" s="134"/>
      <c r="IT1" s="134"/>
      <c r="IU1" s="134"/>
    </row>
    <row r="2" spans="1:255" s="133" customFormat="1" ht="16.5">
      <c r="A2" s="36"/>
      <c r="B2" s="35"/>
      <c r="C2" s="130"/>
      <c r="D2" s="35"/>
      <c r="E2" s="35"/>
      <c r="F2" s="34"/>
      <c r="G2" s="34"/>
      <c r="H2" s="131"/>
      <c r="I2" s="131"/>
      <c r="J2" s="132"/>
      <c r="IL2" s="134"/>
      <c r="IM2" s="134"/>
      <c r="IN2" s="134"/>
      <c r="IO2" s="134"/>
      <c r="IP2" s="134"/>
      <c r="IQ2" s="134"/>
      <c r="IR2" s="134"/>
      <c r="IS2" s="134"/>
      <c r="IT2" s="134"/>
      <c r="IU2" s="134"/>
    </row>
    <row r="3" spans="1:10" s="136" customFormat="1" ht="21" customHeight="1">
      <c r="A3" s="369" t="s">
        <v>312</v>
      </c>
      <c r="B3" s="369"/>
      <c r="C3" s="369"/>
      <c r="D3" s="369"/>
      <c r="E3" s="369"/>
      <c r="F3" s="369"/>
      <c r="G3" s="369"/>
      <c r="H3" s="369"/>
      <c r="I3" s="369"/>
      <c r="J3" s="135"/>
    </row>
    <row r="4" spans="1:255" s="41" customFormat="1" ht="32.25" customHeight="1">
      <c r="A4" s="37" t="s">
        <v>28</v>
      </c>
      <c r="B4" s="38" t="s">
        <v>29</v>
      </c>
      <c r="C4" s="39" t="s">
        <v>30</v>
      </c>
      <c r="D4" s="38"/>
      <c r="E4" s="38" t="s">
        <v>7</v>
      </c>
      <c r="F4" s="38" t="s">
        <v>8</v>
      </c>
      <c r="G4" s="38" t="s">
        <v>31</v>
      </c>
      <c r="H4" s="38" t="s">
        <v>32</v>
      </c>
      <c r="I4" s="38" t="s">
        <v>33</v>
      </c>
      <c r="J4" s="40"/>
      <c r="IL4" s="42"/>
      <c r="IM4" s="42"/>
      <c r="IN4" s="42"/>
      <c r="IO4" s="42"/>
      <c r="IP4" s="42"/>
      <c r="IQ4" s="42"/>
      <c r="IR4" s="42"/>
      <c r="IS4" s="42"/>
      <c r="IT4" s="42"/>
      <c r="IU4" s="42"/>
    </row>
    <row r="5" spans="1:9" s="119" customFormat="1" ht="30" customHeight="1">
      <c r="A5" s="43" t="s">
        <v>34</v>
      </c>
      <c r="B5" s="44" t="s">
        <v>35</v>
      </c>
      <c r="C5" s="118" t="s">
        <v>36</v>
      </c>
      <c r="D5" s="44"/>
      <c r="E5" s="45" t="s">
        <v>37</v>
      </c>
      <c r="F5" s="46">
        <v>1</v>
      </c>
      <c r="G5" s="46"/>
      <c r="H5" s="46">
        <v>0</v>
      </c>
      <c r="I5" s="47">
        <f aca="true" t="shared" si="0" ref="I5:I12">H5*F5</f>
        <v>0</v>
      </c>
    </row>
    <row r="6" spans="1:9" s="119" customFormat="1" ht="30" customHeight="1">
      <c r="A6" s="43" t="s">
        <v>38</v>
      </c>
      <c r="B6" s="44" t="s">
        <v>35</v>
      </c>
      <c r="C6" s="118" t="s">
        <v>39</v>
      </c>
      <c r="D6" s="44"/>
      <c r="E6" s="45" t="s">
        <v>37</v>
      </c>
      <c r="F6" s="46">
        <v>21</v>
      </c>
      <c r="G6" s="46"/>
      <c r="H6" s="46">
        <v>0</v>
      </c>
      <c r="I6" s="47">
        <f t="shared" si="0"/>
        <v>0</v>
      </c>
    </row>
    <row r="7" spans="1:9" s="119" customFormat="1" ht="30" customHeight="1">
      <c r="A7" s="43" t="s">
        <v>40</v>
      </c>
      <c r="B7" s="44" t="s">
        <v>35</v>
      </c>
      <c r="C7" s="118" t="s">
        <v>41</v>
      </c>
      <c r="D7" s="44"/>
      <c r="E7" s="45" t="s">
        <v>37</v>
      </c>
      <c r="F7" s="46">
        <v>10</v>
      </c>
      <c r="G7" s="46"/>
      <c r="H7" s="46">
        <v>0</v>
      </c>
      <c r="I7" s="47">
        <f t="shared" si="0"/>
        <v>0</v>
      </c>
    </row>
    <row r="8" spans="1:9" s="119" customFormat="1" ht="30" customHeight="1">
      <c r="A8" s="43" t="s">
        <v>42</v>
      </c>
      <c r="B8" s="44" t="s">
        <v>35</v>
      </c>
      <c r="C8" s="118" t="s">
        <v>43</v>
      </c>
      <c r="D8" s="44"/>
      <c r="E8" s="45" t="s">
        <v>37</v>
      </c>
      <c r="F8" s="46">
        <v>6</v>
      </c>
      <c r="G8" s="46"/>
      <c r="H8" s="46">
        <v>0</v>
      </c>
      <c r="I8" s="47">
        <f t="shared" si="0"/>
        <v>0</v>
      </c>
    </row>
    <row r="9" spans="1:9" s="119" customFormat="1" ht="30" customHeight="1">
      <c r="A9" s="43" t="s">
        <v>44</v>
      </c>
      <c r="B9" s="44" t="s">
        <v>35</v>
      </c>
      <c r="C9" s="118" t="s">
        <v>45</v>
      </c>
      <c r="D9" s="44"/>
      <c r="E9" s="45" t="s">
        <v>37</v>
      </c>
      <c r="F9" s="46">
        <v>3</v>
      </c>
      <c r="G9" s="46"/>
      <c r="H9" s="46">
        <v>0</v>
      </c>
      <c r="I9" s="47">
        <f t="shared" si="0"/>
        <v>0</v>
      </c>
    </row>
    <row r="10" spans="1:9" s="119" customFormat="1" ht="30" customHeight="1">
      <c r="A10" s="43" t="s">
        <v>46</v>
      </c>
      <c r="B10" s="44" t="s">
        <v>35</v>
      </c>
      <c r="C10" s="118" t="s">
        <v>47</v>
      </c>
      <c r="D10" s="44"/>
      <c r="E10" s="45" t="s">
        <v>37</v>
      </c>
      <c r="F10" s="46">
        <v>6</v>
      </c>
      <c r="G10" s="46"/>
      <c r="H10" s="46">
        <v>0</v>
      </c>
      <c r="I10" s="47">
        <f t="shared" si="0"/>
        <v>0</v>
      </c>
    </row>
    <row r="11" spans="1:9" s="119" customFormat="1" ht="30" customHeight="1">
      <c r="A11" s="43" t="s">
        <v>48</v>
      </c>
      <c r="B11" s="44" t="s">
        <v>35</v>
      </c>
      <c r="C11" s="118" t="s">
        <v>49</v>
      </c>
      <c r="D11" s="44"/>
      <c r="E11" s="45" t="s">
        <v>37</v>
      </c>
      <c r="F11" s="46">
        <v>2</v>
      </c>
      <c r="G11" s="46"/>
      <c r="H11" s="46">
        <v>0</v>
      </c>
      <c r="I11" s="47">
        <f t="shared" si="0"/>
        <v>0</v>
      </c>
    </row>
    <row r="12" spans="1:9" s="119" customFormat="1" ht="30" customHeight="1">
      <c r="A12" s="43" t="s">
        <v>50</v>
      </c>
      <c r="B12" s="44" t="s">
        <v>35</v>
      </c>
      <c r="C12" s="118" t="s">
        <v>51</v>
      </c>
      <c r="D12" s="44"/>
      <c r="E12" s="45" t="s">
        <v>37</v>
      </c>
      <c r="F12" s="46">
        <v>3</v>
      </c>
      <c r="G12" s="46"/>
      <c r="H12" s="46">
        <v>0</v>
      </c>
      <c r="I12" s="47">
        <f t="shared" si="0"/>
        <v>0</v>
      </c>
    </row>
    <row r="13" spans="1:255" s="49" customFormat="1" ht="30" customHeight="1">
      <c r="A13" s="43" t="s">
        <v>52</v>
      </c>
      <c r="B13" s="44" t="s">
        <v>35</v>
      </c>
      <c r="C13" s="120" t="s">
        <v>53</v>
      </c>
      <c r="D13" s="121"/>
      <c r="E13" s="121" t="s">
        <v>54</v>
      </c>
      <c r="F13" s="75">
        <v>0.049</v>
      </c>
      <c r="G13" s="122"/>
      <c r="H13" s="46">
        <v>0</v>
      </c>
      <c r="I13" s="123">
        <f>F13*H13</f>
        <v>0</v>
      </c>
      <c r="J13" s="48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pans="1:9" s="119" customFormat="1" ht="30" customHeight="1">
      <c r="A14" s="51"/>
      <c r="B14" s="52"/>
      <c r="C14" s="124" t="s">
        <v>55</v>
      </c>
      <c r="D14" s="52"/>
      <c r="E14" s="52"/>
      <c r="F14" s="53"/>
      <c r="G14" s="53"/>
      <c r="H14" s="53"/>
      <c r="I14" s="54"/>
    </row>
    <row r="15" spans="1:9" s="119" customFormat="1" ht="21" customHeight="1">
      <c r="A15" s="55"/>
      <c r="B15" s="56"/>
      <c r="C15" s="127" t="s">
        <v>56</v>
      </c>
      <c r="D15" s="128"/>
      <c r="E15" s="12"/>
      <c r="F15" s="57"/>
      <c r="G15" s="57"/>
      <c r="H15" s="179"/>
      <c r="I15" s="129">
        <f>SUM(I5:I14)</f>
        <v>0</v>
      </c>
    </row>
    <row r="16" spans="1:9" s="119" customFormat="1" ht="15.75" customHeight="1">
      <c r="A16" s="22"/>
      <c r="B16" s="58"/>
      <c r="C16" s="137"/>
      <c r="D16" s="138"/>
      <c r="E16" s="59"/>
      <c r="F16" s="60"/>
      <c r="G16" s="60"/>
      <c r="H16" s="180"/>
      <c r="I16" s="139"/>
    </row>
    <row r="17" spans="1:255" s="141" customFormat="1" ht="21" customHeight="1">
      <c r="A17" s="369" t="s">
        <v>15</v>
      </c>
      <c r="B17" s="369"/>
      <c r="C17" s="369"/>
      <c r="D17" s="369"/>
      <c r="E17" s="369"/>
      <c r="F17" s="369"/>
      <c r="G17" s="369"/>
      <c r="H17" s="369"/>
      <c r="I17" s="369"/>
      <c r="J17" s="140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</row>
    <row r="18" spans="1:255" s="41" customFormat="1" ht="32.25" customHeight="1">
      <c r="A18" s="37" t="s">
        <v>28</v>
      </c>
      <c r="B18" s="38" t="s">
        <v>29</v>
      </c>
      <c r="C18" s="39" t="s">
        <v>30</v>
      </c>
      <c r="D18" s="38"/>
      <c r="E18" s="38" t="s">
        <v>7</v>
      </c>
      <c r="F18" s="38" t="s">
        <v>8</v>
      </c>
      <c r="G18" s="38" t="s">
        <v>31</v>
      </c>
      <c r="H18" s="38" t="s">
        <v>32</v>
      </c>
      <c r="I18" s="38" t="s">
        <v>33</v>
      </c>
      <c r="J18" s="40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s="49" customFormat="1" ht="15.75" customHeight="1">
      <c r="A19" s="61" t="s">
        <v>57</v>
      </c>
      <c r="B19" s="62" t="s">
        <v>58</v>
      </c>
      <c r="C19" s="112" t="s">
        <v>59</v>
      </c>
      <c r="D19" s="68"/>
      <c r="E19" s="113" t="s">
        <v>190</v>
      </c>
      <c r="F19" s="65">
        <v>74.7</v>
      </c>
      <c r="G19" s="114"/>
      <c r="H19" s="84">
        <v>0</v>
      </c>
      <c r="I19" s="63">
        <f aca="true" t="shared" si="1" ref="I19:I24">F19*H19</f>
        <v>0</v>
      </c>
      <c r="J19" s="48"/>
      <c r="IL19" s="50"/>
      <c r="IM19" s="50"/>
      <c r="IN19" s="50"/>
      <c r="IO19" s="50"/>
      <c r="IP19" s="50"/>
      <c r="IQ19" s="50"/>
      <c r="IR19" s="50"/>
      <c r="IS19" s="50"/>
      <c r="IT19" s="50"/>
      <c r="IU19" s="50"/>
    </row>
    <row r="20" spans="1:255" s="49" customFormat="1" ht="15.75" customHeight="1">
      <c r="A20" s="61" t="s">
        <v>60</v>
      </c>
      <c r="B20" s="62" t="s">
        <v>61</v>
      </c>
      <c r="C20" s="125" t="s">
        <v>62</v>
      </c>
      <c r="D20" s="113"/>
      <c r="E20" s="113" t="s">
        <v>190</v>
      </c>
      <c r="F20" s="65">
        <v>74.7</v>
      </c>
      <c r="G20" s="114"/>
      <c r="H20" s="84">
        <v>0</v>
      </c>
      <c r="I20" s="63">
        <f t="shared" si="1"/>
        <v>0</v>
      </c>
      <c r="J20" s="48"/>
      <c r="IL20" s="50"/>
      <c r="IM20" s="50"/>
      <c r="IN20" s="50"/>
      <c r="IO20" s="50"/>
      <c r="IP20" s="50"/>
      <c r="IQ20" s="50"/>
      <c r="IR20" s="50"/>
      <c r="IS20" s="50"/>
      <c r="IT20" s="50"/>
      <c r="IU20" s="50"/>
    </row>
    <row r="21" spans="1:255" s="49" customFormat="1" ht="15.75" customHeight="1">
      <c r="A21" s="61" t="s">
        <v>63</v>
      </c>
      <c r="B21" s="62" t="s">
        <v>64</v>
      </c>
      <c r="C21" s="125" t="s">
        <v>65</v>
      </c>
      <c r="D21" s="113"/>
      <c r="E21" s="113" t="s">
        <v>190</v>
      </c>
      <c r="F21" s="65">
        <v>74.7</v>
      </c>
      <c r="G21" s="114"/>
      <c r="H21" s="84">
        <v>0</v>
      </c>
      <c r="I21" s="63">
        <f t="shared" si="1"/>
        <v>0</v>
      </c>
      <c r="J21" s="48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s="49" customFormat="1" ht="15.75" customHeight="1">
      <c r="A22" s="61" t="s">
        <v>66</v>
      </c>
      <c r="B22" s="62" t="s">
        <v>67</v>
      </c>
      <c r="C22" s="125" t="s">
        <v>68</v>
      </c>
      <c r="D22" s="113"/>
      <c r="E22" s="113" t="s">
        <v>190</v>
      </c>
      <c r="F22" s="65">
        <v>74.7</v>
      </c>
      <c r="G22" s="114"/>
      <c r="H22" s="84">
        <v>0</v>
      </c>
      <c r="I22" s="63">
        <f t="shared" si="1"/>
        <v>0</v>
      </c>
      <c r="J22" s="48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s="49" customFormat="1" ht="15.75" customHeight="1">
      <c r="A23" s="61" t="s">
        <v>69</v>
      </c>
      <c r="B23" s="62" t="s">
        <v>70</v>
      </c>
      <c r="C23" s="112" t="s">
        <v>71</v>
      </c>
      <c r="D23" s="68"/>
      <c r="E23" s="113" t="s">
        <v>72</v>
      </c>
      <c r="F23" s="65">
        <v>119.5</v>
      </c>
      <c r="G23" s="114"/>
      <c r="H23" s="84">
        <v>0</v>
      </c>
      <c r="I23" s="63">
        <f t="shared" si="1"/>
        <v>0</v>
      </c>
      <c r="J23" s="48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  <row r="24" spans="1:255" s="49" customFormat="1" ht="15.75" customHeight="1">
      <c r="A24" s="61" t="s">
        <v>73</v>
      </c>
      <c r="B24" s="62" t="s">
        <v>74</v>
      </c>
      <c r="C24" s="125" t="s">
        <v>75</v>
      </c>
      <c r="D24" s="113"/>
      <c r="E24" s="113" t="s">
        <v>190</v>
      </c>
      <c r="F24" s="65">
        <v>74.7</v>
      </c>
      <c r="G24" s="114"/>
      <c r="H24" s="84">
        <v>0</v>
      </c>
      <c r="I24" s="63">
        <f t="shared" si="1"/>
        <v>0</v>
      </c>
      <c r="J24" s="48"/>
      <c r="IL24" s="50"/>
      <c r="IM24" s="50"/>
      <c r="IN24" s="50"/>
      <c r="IO24" s="50"/>
      <c r="IP24" s="50"/>
      <c r="IQ24" s="50"/>
      <c r="IR24" s="50"/>
      <c r="IS24" s="50"/>
      <c r="IT24" s="50"/>
      <c r="IU24" s="50"/>
    </row>
    <row r="25" spans="1:9" s="119" customFormat="1" ht="21" customHeight="1">
      <c r="A25" s="55"/>
      <c r="B25" s="56"/>
      <c r="C25" s="127" t="s">
        <v>76</v>
      </c>
      <c r="D25" s="128"/>
      <c r="E25" s="12"/>
      <c r="F25" s="57"/>
      <c r="G25" s="57"/>
      <c r="H25" s="179"/>
      <c r="I25" s="129">
        <f>SUM(I19:I24)</f>
        <v>0</v>
      </c>
    </row>
    <row r="26" spans="1:9" s="119" customFormat="1" ht="6" customHeight="1">
      <c r="A26" s="22"/>
      <c r="B26" s="58"/>
      <c r="C26" s="137"/>
      <c r="D26" s="138"/>
      <c r="E26" s="59"/>
      <c r="F26" s="60"/>
      <c r="G26" s="60"/>
      <c r="H26" s="180"/>
      <c r="I26" s="139"/>
    </row>
    <row r="27" spans="1:255" s="143" customFormat="1" ht="21" customHeight="1">
      <c r="A27" s="369" t="s">
        <v>16</v>
      </c>
      <c r="B27" s="369"/>
      <c r="C27" s="369"/>
      <c r="D27" s="369"/>
      <c r="E27" s="369"/>
      <c r="F27" s="369"/>
      <c r="G27" s="369"/>
      <c r="H27" s="369"/>
      <c r="I27" s="369"/>
      <c r="J27" s="142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</row>
    <row r="28" spans="1:255" s="41" customFormat="1" ht="32.25" customHeight="1">
      <c r="A28" s="37" t="s">
        <v>28</v>
      </c>
      <c r="B28" s="38" t="s">
        <v>29</v>
      </c>
      <c r="C28" s="39" t="s">
        <v>30</v>
      </c>
      <c r="D28" s="38"/>
      <c r="E28" s="38" t="s">
        <v>7</v>
      </c>
      <c r="F28" s="38" t="s">
        <v>8</v>
      </c>
      <c r="G28" s="38" t="s">
        <v>31</v>
      </c>
      <c r="H28" s="38" t="s">
        <v>32</v>
      </c>
      <c r="I28" s="38" t="s">
        <v>33</v>
      </c>
      <c r="J28" s="40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pans="1:9" s="116" customFormat="1" ht="30" customHeight="1">
      <c r="A29" s="66" t="s">
        <v>57</v>
      </c>
      <c r="B29" s="67" t="s">
        <v>77</v>
      </c>
      <c r="C29" s="115" t="s">
        <v>78</v>
      </c>
      <c r="D29" s="67"/>
      <c r="E29" s="67" t="s">
        <v>79</v>
      </c>
      <c r="F29" s="90">
        <v>41014</v>
      </c>
      <c r="G29" s="90"/>
      <c r="H29" s="84">
        <v>0</v>
      </c>
      <c r="I29" s="63">
        <f aca="true" t="shared" si="2" ref="I29:I34">F29*H29</f>
        <v>0</v>
      </c>
    </row>
    <row r="30" spans="1:9" s="116" customFormat="1" ht="30" customHeight="1">
      <c r="A30" s="66" t="s">
        <v>60</v>
      </c>
      <c r="B30" s="67" t="s">
        <v>80</v>
      </c>
      <c r="C30" s="115" t="s">
        <v>81</v>
      </c>
      <c r="D30" s="67"/>
      <c r="E30" s="67" t="s">
        <v>79</v>
      </c>
      <c r="F30" s="90">
        <f>F29</f>
        <v>41014</v>
      </c>
      <c r="G30" s="90"/>
      <c r="H30" s="84">
        <v>0</v>
      </c>
      <c r="I30" s="63">
        <f t="shared" si="2"/>
        <v>0</v>
      </c>
    </row>
    <row r="31" spans="1:9" s="116" customFormat="1" ht="15.75" customHeight="1">
      <c r="A31" s="66" t="s">
        <v>63</v>
      </c>
      <c r="B31" s="67" t="s">
        <v>82</v>
      </c>
      <c r="C31" s="115" t="s">
        <v>83</v>
      </c>
      <c r="D31" s="67"/>
      <c r="E31" s="67" t="s">
        <v>79</v>
      </c>
      <c r="F31" s="90">
        <f>F29</f>
        <v>41014</v>
      </c>
      <c r="G31" s="90"/>
      <c r="H31" s="84">
        <v>0</v>
      </c>
      <c r="I31" s="63">
        <f t="shared" si="2"/>
        <v>0</v>
      </c>
    </row>
    <row r="32" spans="1:9" s="116" customFormat="1" ht="30" customHeight="1">
      <c r="A32" s="66" t="s">
        <v>66</v>
      </c>
      <c r="B32" s="67" t="s">
        <v>70</v>
      </c>
      <c r="C32" s="115" t="s">
        <v>84</v>
      </c>
      <c r="D32" s="67"/>
      <c r="E32" s="67" t="s">
        <v>72</v>
      </c>
      <c r="F32" s="90">
        <v>4.1</v>
      </c>
      <c r="G32" s="90"/>
      <c r="H32" s="84">
        <v>0</v>
      </c>
      <c r="I32" s="63">
        <f t="shared" si="2"/>
        <v>0</v>
      </c>
    </row>
    <row r="33" spans="1:9" s="116" customFormat="1" ht="15.75" customHeight="1">
      <c r="A33" s="66" t="s">
        <v>69</v>
      </c>
      <c r="B33" s="68" t="s">
        <v>85</v>
      </c>
      <c r="C33" s="112" t="s">
        <v>86</v>
      </c>
      <c r="D33" s="68"/>
      <c r="E33" s="68" t="s">
        <v>87</v>
      </c>
      <c r="F33" s="117">
        <v>40.82</v>
      </c>
      <c r="G33" s="90"/>
      <c r="H33" s="84">
        <v>0</v>
      </c>
      <c r="I33" s="63">
        <f t="shared" si="2"/>
        <v>0</v>
      </c>
    </row>
    <row r="34" spans="1:9" s="116" customFormat="1" ht="15.75" customHeight="1">
      <c r="A34" s="66" t="s">
        <v>73</v>
      </c>
      <c r="B34" s="68" t="s">
        <v>85</v>
      </c>
      <c r="C34" s="112" t="s">
        <v>90</v>
      </c>
      <c r="D34" s="68"/>
      <c r="E34" s="68" t="s">
        <v>91</v>
      </c>
      <c r="F34" s="117">
        <v>4101</v>
      </c>
      <c r="G34" s="117"/>
      <c r="H34" s="84">
        <v>0</v>
      </c>
      <c r="I34" s="63">
        <f t="shared" si="2"/>
        <v>0</v>
      </c>
    </row>
    <row r="35" spans="1:9" s="119" customFormat="1" ht="21" customHeight="1">
      <c r="A35" s="55"/>
      <c r="B35" s="56"/>
      <c r="C35" s="127" t="s">
        <v>92</v>
      </c>
      <c r="D35" s="128"/>
      <c r="E35" s="12"/>
      <c r="F35" s="57"/>
      <c r="G35" s="57"/>
      <c r="H35" s="179"/>
      <c r="I35" s="129">
        <f>SUM(I29:I34)</f>
        <v>0</v>
      </c>
    </row>
    <row r="36" spans="1:9" s="119" customFormat="1" ht="15.75" customHeight="1">
      <c r="A36" s="22"/>
      <c r="B36" s="58"/>
      <c r="C36" s="137"/>
      <c r="D36" s="138"/>
      <c r="E36" s="59"/>
      <c r="F36" s="60"/>
      <c r="G36" s="60"/>
      <c r="H36" s="180"/>
      <c r="I36" s="139"/>
    </row>
    <row r="37" spans="1:255" s="133" customFormat="1" ht="15.75" customHeight="1">
      <c r="A37" s="372" t="s">
        <v>93</v>
      </c>
      <c r="B37" s="372"/>
      <c r="C37" s="372"/>
      <c r="D37" s="35"/>
      <c r="E37" s="35"/>
      <c r="F37" s="34"/>
      <c r="G37" s="34"/>
      <c r="H37" s="131"/>
      <c r="I37" s="131"/>
      <c r="J37" s="132"/>
      <c r="IL37" s="134"/>
      <c r="IM37" s="134"/>
      <c r="IN37" s="134"/>
      <c r="IO37" s="134"/>
      <c r="IP37" s="134"/>
      <c r="IQ37" s="134"/>
      <c r="IR37" s="134"/>
      <c r="IS37" s="134"/>
      <c r="IT37" s="134"/>
      <c r="IU37" s="134"/>
    </row>
    <row r="38" spans="1:255" s="133" customFormat="1" ht="15.75" customHeight="1">
      <c r="A38" s="36"/>
      <c r="B38" s="35"/>
      <c r="C38" s="130"/>
      <c r="D38" s="35"/>
      <c r="E38" s="35"/>
      <c r="F38" s="34"/>
      <c r="G38" s="34"/>
      <c r="H38" s="131"/>
      <c r="I38" s="131"/>
      <c r="J38" s="132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</row>
    <row r="39" spans="1:255" s="141" customFormat="1" ht="21" customHeight="1">
      <c r="A39" s="368" t="s">
        <v>18</v>
      </c>
      <c r="B39" s="368"/>
      <c r="C39" s="368"/>
      <c r="D39" s="368"/>
      <c r="E39" s="368"/>
      <c r="F39" s="368"/>
      <c r="G39" s="368"/>
      <c r="H39" s="368"/>
      <c r="I39" s="368"/>
      <c r="J39" s="140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</row>
    <row r="40" spans="1:255" s="49" customFormat="1" ht="32.25" customHeight="1">
      <c r="A40" s="69" t="s">
        <v>28</v>
      </c>
      <c r="B40" s="70" t="s">
        <v>29</v>
      </c>
      <c r="C40" s="71" t="s">
        <v>30</v>
      </c>
      <c r="D40" s="70"/>
      <c r="E40" s="70" t="s">
        <v>7</v>
      </c>
      <c r="F40" s="70" t="s">
        <v>8</v>
      </c>
      <c r="G40" s="70" t="s">
        <v>31</v>
      </c>
      <c r="H40" s="70" t="s">
        <v>32</v>
      </c>
      <c r="I40" s="70" t="s">
        <v>33</v>
      </c>
      <c r="J40" s="48"/>
      <c r="IL40" s="50"/>
      <c r="IM40" s="50"/>
      <c r="IN40" s="50"/>
      <c r="IO40" s="50"/>
      <c r="IP40" s="50"/>
      <c r="IQ40" s="50"/>
      <c r="IR40" s="50"/>
      <c r="IS40" s="50"/>
      <c r="IT40" s="50"/>
      <c r="IU40" s="50"/>
    </row>
    <row r="41" spans="1:255" s="116" customFormat="1" ht="15.75" customHeight="1">
      <c r="A41" s="72" t="s">
        <v>34</v>
      </c>
      <c r="B41" s="73" t="s">
        <v>35</v>
      </c>
      <c r="C41" s="145" t="s">
        <v>94</v>
      </c>
      <c r="D41" s="73"/>
      <c r="E41" s="73" t="s">
        <v>54</v>
      </c>
      <c r="F41" s="74">
        <v>4.12</v>
      </c>
      <c r="G41" s="75"/>
      <c r="H41" s="75">
        <v>0</v>
      </c>
      <c r="I41" s="89">
        <f>H41*F41</f>
        <v>0</v>
      </c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</row>
    <row r="42" spans="1:9" s="116" customFormat="1" ht="21" customHeight="1">
      <c r="A42" s="76"/>
      <c r="B42" s="77"/>
      <c r="C42" s="147" t="s">
        <v>95</v>
      </c>
      <c r="D42" s="148"/>
      <c r="E42" s="78"/>
      <c r="F42" s="79"/>
      <c r="G42" s="79"/>
      <c r="H42" s="181"/>
      <c r="I42" s="149">
        <f>SUM(I41:I41)</f>
        <v>0</v>
      </c>
    </row>
    <row r="43" spans="1:9" s="116" customFormat="1" ht="15.75" customHeight="1">
      <c r="A43" s="80"/>
      <c r="B43" s="81"/>
      <c r="C43" s="150"/>
      <c r="D43" s="151"/>
      <c r="E43" s="82"/>
      <c r="F43" s="83"/>
      <c r="G43" s="83"/>
      <c r="H43" s="182"/>
      <c r="I43" s="153"/>
    </row>
    <row r="44" spans="1:9" s="116" customFormat="1" ht="232.5" customHeight="1">
      <c r="A44" s="80"/>
      <c r="B44" s="81"/>
      <c r="C44" s="150"/>
      <c r="D44" s="151"/>
      <c r="E44" s="82"/>
      <c r="F44" s="83"/>
      <c r="G44" s="83"/>
      <c r="H44" s="182"/>
      <c r="I44" s="153"/>
    </row>
    <row r="45" spans="1:255" s="157" customFormat="1" ht="21" customHeight="1">
      <c r="A45" s="368" t="s">
        <v>316</v>
      </c>
      <c r="B45" s="368"/>
      <c r="C45" s="368"/>
      <c r="D45" s="368"/>
      <c r="E45" s="368"/>
      <c r="F45" s="368"/>
      <c r="G45" s="368"/>
      <c r="H45" s="368"/>
      <c r="I45" s="368"/>
      <c r="J45" s="156"/>
      <c r="IL45" s="116"/>
      <c r="IM45" s="116"/>
      <c r="IN45" s="116"/>
      <c r="IO45" s="116"/>
      <c r="IP45" s="116"/>
      <c r="IQ45" s="116"/>
      <c r="IR45" s="116"/>
      <c r="IS45" s="116"/>
      <c r="IT45" s="116"/>
      <c r="IU45" s="116"/>
    </row>
    <row r="46" spans="1:255" s="159" customFormat="1" ht="32.25" customHeight="1">
      <c r="A46" s="69" t="s">
        <v>28</v>
      </c>
      <c r="B46" s="70" t="s">
        <v>29</v>
      </c>
      <c r="C46" s="71" t="s">
        <v>30</v>
      </c>
      <c r="D46" s="70"/>
      <c r="E46" s="70" t="s">
        <v>7</v>
      </c>
      <c r="F46" s="70" t="s">
        <v>8</v>
      </c>
      <c r="G46" s="70" t="s">
        <v>31</v>
      </c>
      <c r="H46" s="70" t="s">
        <v>32</v>
      </c>
      <c r="I46" s="70" t="s">
        <v>33</v>
      </c>
      <c r="J46" s="158"/>
      <c r="IN46" s="116"/>
      <c r="IO46" s="116"/>
      <c r="IP46" s="116"/>
      <c r="IQ46" s="116"/>
      <c r="IR46" s="116"/>
      <c r="IS46" s="116"/>
      <c r="IT46" s="116"/>
      <c r="IU46" s="116"/>
    </row>
    <row r="47" spans="1:255" s="159" customFormat="1" ht="57">
      <c r="A47" s="72" t="s">
        <v>34</v>
      </c>
      <c r="B47" s="73" t="s">
        <v>35</v>
      </c>
      <c r="C47" s="85" t="s">
        <v>96</v>
      </c>
      <c r="D47" s="86"/>
      <c r="E47" s="87" t="s">
        <v>37</v>
      </c>
      <c r="F47" s="75">
        <f>F55</f>
        <v>6</v>
      </c>
      <c r="G47" s="74"/>
      <c r="H47" s="88">
        <v>0</v>
      </c>
      <c r="I47" s="89">
        <f>H47*F47</f>
        <v>0</v>
      </c>
      <c r="J47" s="158"/>
      <c r="IN47" s="116"/>
      <c r="IO47" s="116"/>
      <c r="IP47" s="116"/>
      <c r="IQ47" s="116"/>
      <c r="IR47" s="116"/>
      <c r="IS47" s="116"/>
      <c r="IT47" s="116"/>
      <c r="IU47" s="116"/>
    </row>
    <row r="48" spans="1:255" s="159" customFormat="1" ht="21" customHeight="1">
      <c r="A48" s="91"/>
      <c r="B48" s="92"/>
      <c r="C48" s="160" t="s">
        <v>322</v>
      </c>
      <c r="D48" s="161" t="s">
        <v>98</v>
      </c>
      <c r="E48" s="93"/>
      <c r="F48" s="94"/>
      <c r="G48" s="94"/>
      <c r="H48" s="183"/>
      <c r="I48" s="95"/>
      <c r="J48" s="158"/>
      <c r="IN48" s="116"/>
      <c r="IO48" s="116"/>
      <c r="IP48" s="116"/>
      <c r="IQ48" s="116"/>
      <c r="IR48" s="116"/>
      <c r="IS48" s="116"/>
      <c r="IT48" s="116"/>
      <c r="IU48" s="116"/>
    </row>
    <row r="49" spans="1:255" s="159" customFormat="1" ht="15.75" customHeight="1">
      <c r="A49" s="66" t="s">
        <v>57</v>
      </c>
      <c r="B49" s="67" t="s">
        <v>99</v>
      </c>
      <c r="C49" s="162" t="s">
        <v>100</v>
      </c>
      <c r="D49" s="96" t="s">
        <v>101</v>
      </c>
      <c r="E49" s="67" t="s">
        <v>37</v>
      </c>
      <c r="F49" s="184">
        <v>2</v>
      </c>
      <c r="G49" s="84"/>
      <c r="H49" s="90"/>
      <c r="I49" s="101"/>
      <c r="J49" s="158"/>
      <c r="IN49" s="116"/>
      <c r="IO49" s="116"/>
      <c r="IP49" s="116"/>
      <c r="IQ49" s="116"/>
      <c r="IR49" s="116"/>
      <c r="IS49" s="116"/>
      <c r="IT49" s="116"/>
      <c r="IU49" s="116"/>
    </row>
    <row r="50" spans="1:255" s="159" customFormat="1" ht="15.75" customHeight="1">
      <c r="A50" s="66" t="s">
        <v>60</v>
      </c>
      <c r="B50" s="67" t="s">
        <v>99</v>
      </c>
      <c r="C50" s="162" t="s">
        <v>102</v>
      </c>
      <c r="D50" s="96" t="s">
        <v>101</v>
      </c>
      <c r="E50" s="67" t="s">
        <v>37</v>
      </c>
      <c r="F50" s="184">
        <v>1</v>
      </c>
      <c r="G50" s="84"/>
      <c r="H50" s="90"/>
      <c r="I50" s="101"/>
      <c r="J50" s="158"/>
      <c r="IN50" s="116"/>
      <c r="IO50" s="116"/>
      <c r="IP50" s="116"/>
      <c r="IQ50" s="116"/>
      <c r="IR50" s="116"/>
      <c r="IS50" s="116"/>
      <c r="IT50" s="116"/>
      <c r="IU50" s="116"/>
    </row>
    <row r="51" spans="1:255" s="159" customFormat="1" ht="15.75" customHeight="1">
      <c r="A51" s="66" t="s">
        <v>63</v>
      </c>
      <c r="B51" s="67" t="s">
        <v>99</v>
      </c>
      <c r="C51" s="162" t="s">
        <v>103</v>
      </c>
      <c r="D51" s="96" t="s">
        <v>101</v>
      </c>
      <c r="E51" s="67" t="s">
        <v>37</v>
      </c>
      <c r="F51" s="184">
        <v>1</v>
      </c>
      <c r="G51" s="84"/>
      <c r="H51" s="90"/>
      <c r="I51" s="101"/>
      <c r="J51" s="158"/>
      <c r="IN51" s="146"/>
      <c r="IO51" s="146"/>
      <c r="IP51" s="146"/>
      <c r="IQ51" s="146"/>
      <c r="IR51" s="146"/>
      <c r="IS51" s="146"/>
      <c r="IT51" s="146"/>
      <c r="IU51" s="146"/>
    </row>
    <row r="52" spans="1:255" s="159" customFormat="1" ht="15.75" customHeight="1">
      <c r="A52" s="66" t="s">
        <v>66</v>
      </c>
      <c r="B52" s="67" t="s">
        <v>99</v>
      </c>
      <c r="C52" s="162" t="s">
        <v>104</v>
      </c>
      <c r="D52" s="96" t="s">
        <v>101</v>
      </c>
      <c r="E52" s="67" t="s">
        <v>37</v>
      </c>
      <c r="F52" s="184">
        <v>1</v>
      </c>
      <c r="G52" s="84"/>
      <c r="H52" s="90"/>
      <c r="I52" s="101"/>
      <c r="J52" s="158"/>
      <c r="IN52" s="116"/>
      <c r="IO52" s="116"/>
      <c r="IP52" s="116"/>
      <c r="IQ52" s="116"/>
      <c r="IR52" s="116"/>
      <c r="IS52" s="116"/>
      <c r="IT52" s="116"/>
      <c r="IU52" s="116"/>
    </row>
    <row r="53" spans="1:255" s="159" customFormat="1" ht="15.75" customHeight="1">
      <c r="A53" s="66" t="s">
        <v>69</v>
      </c>
      <c r="B53" s="67" t="s">
        <v>99</v>
      </c>
      <c r="C53" s="162" t="s">
        <v>105</v>
      </c>
      <c r="D53" s="96" t="s">
        <v>101</v>
      </c>
      <c r="E53" s="67" t="s">
        <v>37</v>
      </c>
      <c r="F53" s="184">
        <v>1</v>
      </c>
      <c r="G53" s="84"/>
      <c r="H53" s="90"/>
      <c r="I53" s="101"/>
      <c r="J53" s="158"/>
      <c r="IN53" s="116"/>
      <c r="IO53" s="116"/>
      <c r="IP53" s="116"/>
      <c r="IQ53" s="116"/>
      <c r="IR53" s="116"/>
      <c r="IS53" s="116"/>
      <c r="IT53" s="116"/>
      <c r="IU53" s="116"/>
    </row>
    <row r="54" spans="1:255" s="159" customFormat="1" ht="15.75" customHeight="1">
      <c r="A54" s="97"/>
      <c r="B54" s="98"/>
      <c r="C54" s="163" t="s">
        <v>106</v>
      </c>
      <c r="D54" s="164"/>
      <c r="E54" s="99"/>
      <c r="F54" s="172">
        <f>SUM(F49:F53)</f>
        <v>6</v>
      </c>
      <c r="G54" s="100"/>
      <c r="H54" s="126"/>
      <c r="I54" s="101"/>
      <c r="J54" s="158"/>
      <c r="IN54" s="116"/>
      <c r="IO54" s="116"/>
      <c r="IP54" s="116"/>
      <c r="IQ54" s="116"/>
      <c r="IR54" s="116"/>
      <c r="IS54" s="116"/>
      <c r="IT54" s="116"/>
      <c r="IU54" s="116"/>
    </row>
    <row r="55" spans="1:255" s="159" customFormat="1" ht="15.75" customHeight="1">
      <c r="A55" s="72" t="s">
        <v>38</v>
      </c>
      <c r="B55" s="102" t="s">
        <v>35</v>
      </c>
      <c r="C55" s="85" t="s">
        <v>107</v>
      </c>
      <c r="D55" s="86"/>
      <c r="E55" s="102" t="s">
        <v>37</v>
      </c>
      <c r="F55" s="75">
        <f>F54</f>
        <v>6</v>
      </c>
      <c r="G55" s="74"/>
      <c r="H55" s="88">
        <v>0</v>
      </c>
      <c r="I55" s="165">
        <f>H55*F55</f>
        <v>0</v>
      </c>
      <c r="J55" s="158"/>
      <c r="IN55" s="146"/>
      <c r="IO55" s="146"/>
      <c r="IP55" s="146"/>
      <c r="IQ55" s="146"/>
      <c r="IR55" s="146"/>
      <c r="IS55" s="146"/>
      <c r="IT55" s="146"/>
      <c r="IU55" s="146"/>
    </row>
    <row r="56" spans="1:255" s="159" customFormat="1" ht="57">
      <c r="A56" s="72" t="s">
        <v>40</v>
      </c>
      <c r="B56" s="73" t="s">
        <v>35</v>
      </c>
      <c r="C56" s="85" t="s">
        <v>97</v>
      </c>
      <c r="D56" s="86"/>
      <c r="E56" s="87" t="s">
        <v>37</v>
      </c>
      <c r="F56" s="75">
        <f>F58</f>
        <v>12</v>
      </c>
      <c r="G56" s="74"/>
      <c r="H56" s="88">
        <v>0</v>
      </c>
      <c r="I56" s="89">
        <f>H56*F56</f>
        <v>0</v>
      </c>
      <c r="J56" s="158"/>
      <c r="IN56" s="116"/>
      <c r="IO56" s="116"/>
      <c r="IP56" s="116"/>
      <c r="IQ56" s="116"/>
      <c r="IR56" s="116"/>
      <c r="IS56" s="116"/>
      <c r="IT56" s="116"/>
      <c r="IU56" s="116"/>
    </row>
    <row r="57" spans="1:255" s="159" customFormat="1" ht="15.75" customHeight="1">
      <c r="A57" s="97"/>
      <c r="B57" s="98"/>
      <c r="C57" s="348" t="s">
        <v>323</v>
      </c>
      <c r="D57" s="98"/>
      <c r="E57" s="99"/>
      <c r="F57" s="100"/>
      <c r="G57" s="100"/>
      <c r="H57" s="185"/>
      <c r="I57" s="103"/>
      <c r="J57" s="158"/>
      <c r="IN57" s="116"/>
      <c r="IO57" s="116"/>
      <c r="IP57" s="116"/>
      <c r="IQ57" s="116"/>
      <c r="IR57" s="116"/>
      <c r="IS57" s="116"/>
      <c r="IT57" s="116"/>
      <c r="IU57" s="116"/>
    </row>
    <row r="58" spans="1:10" s="116" customFormat="1" ht="15.75" customHeight="1">
      <c r="A58" s="66"/>
      <c r="B58" s="67" t="s">
        <v>108</v>
      </c>
      <c r="C58" s="166" t="s">
        <v>109</v>
      </c>
      <c r="D58" s="170" t="s">
        <v>324</v>
      </c>
      <c r="E58" s="104" t="s">
        <v>37</v>
      </c>
      <c r="F58" s="117">
        <v>12</v>
      </c>
      <c r="G58" s="84"/>
      <c r="H58" s="126"/>
      <c r="I58" s="101"/>
      <c r="J58" s="152"/>
    </row>
    <row r="59" spans="1:10" s="116" customFormat="1" ht="15.75" customHeight="1">
      <c r="A59" s="97"/>
      <c r="B59" s="98"/>
      <c r="C59" s="163" t="s">
        <v>106</v>
      </c>
      <c r="D59" s="164"/>
      <c r="E59" s="99"/>
      <c r="F59" s="172">
        <f>F58</f>
        <v>12</v>
      </c>
      <c r="G59" s="100"/>
      <c r="H59" s="126"/>
      <c r="I59" s="101"/>
      <c r="J59" s="152"/>
    </row>
    <row r="60" spans="1:256" ht="15.75" customHeight="1">
      <c r="A60" s="72" t="s">
        <v>42</v>
      </c>
      <c r="B60" s="102" t="s">
        <v>35</v>
      </c>
      <c r="C60" s="85" t="s">
        <v>110</v>
      </c>
      <c r="D60" s="86"/>
      <c r="E60" s="102" t="s">
        <v>37</v>
      </c>
      <c r="F60" s="75">
        <f>SUM(F58)</f>
        <v>12</v>
      </c>
      <c r="G60" s="74"/>
      <c r="H60" s="88">
        <v>0</v>
      </c>
      <c r="I60" s="165">
        <f>F60*H60</f>
        <v>0</v>
      </c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  <c r="HF60" s="154"/>
      <c r="HG60" s="154"/>
      <c r="HH60" s="154"/>
      <c r="HI60" s="154"/>
      <c r="HJ60" s="154"/>
      <c r="HK60" s="154"/>
      <c r="HL60" s="154"/>
      <c r="HM60" s="154"/>
      <c r="HN60" s="154"/>
      <c r="HO60" s="154"/>
      <c r="HP60" s="154"/>
      <c r="HQ60" s="154"/>
      <c r="HR60" s="154"/>
      <c r="HS60" s="154"/>
      <c r="HT60" s="154"/>
      <c r="HU60" s="154"/>
      <c r="HV60" s="154"/>
      <c r="HW60" s="154"/>
      <c r="HX60" s="154"/>
      <c r="HY60" s="154"/>
      <c r="HZ60" s="154"/>
      <c r="IA60" s="154"/>
      <c r="IB60" s="154"/>
      <c r="IC60" s="154"/>
      <c r="ID60" s="154"/>
      <c r="IE60" s="154"/>
      <c r="IF60" s="154"/>
      <c r="IG60" s="154"/>
      <c r="IH60" s="154"/>
      <c r="II60" s="154"/>
      <c r="IJ60" s="154"/>
      <c r="IK60" s="154"/>
      <c r="IL60" s="154"/>
      <c r="IM60" s="154"/>
      <c r="IN60" s="154"/>
      <c r="IO60" s="154"/>
      <c r="IP60" s="154"/>
      <c r="IQ60" s="154"/>
      <c r="IR60" s="154"/>
      <c r="IS60" s="154"/>
      <c r="IT60" s="154"/>
      <c r="IU60" s="154"/>
      <c r="IV60" s="154"/>
    </row>
    <row r="61" spans="1:10" s="116" customFormat="1" ht="21" customHeight="1">
      <c r="A61" s="76"/>
      <c r="B61" s="77"/>
      <c r="C61" s="147" t="s">
        <v>111</v>
      </c>
      <c r="D61" s="148"/>
      <c r="E61" s="78"/>
      <c r="F61" s="79"/>
      <c r="G61" s="79"/>
      <c r="H61" s="181"/>
      <c r="I61" s="149">
        <f>SUM(I47:I60)</f>
        <v>0</v>
      </c>
      <c r="J61" s="152"/>
    </row>
    <row r="62" spans="1:10" s="116" customFormat="1" ht="208.5" customHeight="1">
      <c r="A62" s="371"/>
      <c r="B62" s="371"/>
      <c r="C62" s="371"/>
      <c r="D62" s="151"/>
      <c r="E62" s="82"/>
      <c r="F62" s="83"/>
      <c r="G62" s="83"/>
      <c r="H62" s="182"/>
      <c r="I62" s="153"/>
      <c r="J62" s="152"/>
    </row>
    <row r="63" spans="1:255" s="141" customFormat="1" ht="21" customHeight="1">
      <c r="A63" s="368" t="s">
        <v>317</v>
      </c>
      <c r="B63" s="368"/>
      <c r="C63" s="368"/>
      <c r="D63" s="368"/>
      <c r="E63" s="368"/>
      <c r="F63" s="368"/>
      <c r="G63" s="368"/>
      <c r="H63" s="368"/>
      <c r="I63" s="368"/>
      <c r="J63" s="155"/>
      <c r="IL63" s="136"/>
      <c r="IM63" s="136"/>
      <c r="IN63" s="136"/>
      <c r="IO63" s="136"/>
      <c r="IP63" s="136"/>
      <c r="IQ63" s="136"/>
      <c r="IR63" s="136"/>
      <c r="IS63" s="136"/>
      <c r="IT63" s="136"/>
      <c r="IU63" s="136"/>
    </row>
    <row r="64" spans="1:255" s="49" customFormat="1" ht="32.25" customHeight="1">
      <c r="A64" s="69" t="s">
        <v>28</v>
      </c>
      <c r="B64" s="70" t="s">
        <v>29</v>
      </c>
      <c r="C64" s="71" t="s">
        <v>30</v>
      </c>
      <c r="D64" s="70"/>
      <c r="E64" s="70" t="s">
        <v>7</v>
      </c>
      <c r="F64" s="70" t="s">
        <v>8</v>
      </c>
      <c r="G64" s="70" t="s">
        <v>31</v>
      </c>
      <c r="H64" s="70" t="s">
        <v>32</v>
      </c>
      <c r="I64" s="70" t="s">
        <v>33</v>
      </c>
      <c r="J64" s="48"/>
      <c r="IL64" s="50"/>
      <c r="IM64" s="50"/>
      <c r="IN64" s="50"/>
      <c r="IO64" s="50"/>
      <c r="IP64" s="50"/>
      <c r="IQ64" s="50"/>
      <c r="IR64" s="50"/>
      <c r="IS64" s="50"/>
      <c r="IT64" s="50"/>
      <c r="IU64" s="50"/>
    </row>
    <row r="65" spans="1:255" s="157" customFormat="1" ht="57">
      <c r="A65" s="72" t="s">
        <v>34</v>
      </c>
      <c r="B65" s="102" t="s">
        <v>35</v>
      </c>
      <c r="C65" s="85" t="s">
        <v>112</v>
      </c>
      <c r="D65" s="86"/>
      <c r="E65" s="102" t="s">
        <v>37</v>
      </c>
      <c r="F65" s="75">
        <f>F85</f>
        <v>933</v>
      </c>
      <c r="G65" s="74"/>
      <c r="H65" s="88">
        <v>0</v>
      </c>
      <c r="I65" s="74">
        <f>H65*F65</f>
        <v>0</v>
      </c>
      <c r="J65" s="156"/>
      <c r="IL65" s="116"/>
      <c r="IM65" s="116"/>
      <c r="IN65" s="116"/>
      <c r="IO65" s="116"/>
      <c r="IP65" s="116"/>
      <c r="IQ65" s="116"/>
      <c r="IR65" s="116"/>
      <c r="IS65" s="116"/>
      <c r="IT65" s="116"/>
      <c r="IU65" s="116"/>
    </row>
    <row r="66" spans="1:255" s="168" customFormat="1" ht="15.75" customHeight="1">
      <c r="A66" s="105"/>
      <c r="B66" s="70"/>
      <c r="C66" s="167" t="s">
        <v>113</v>
      </c>
      <c r="D66" s="70" t="s">
        <v>98</v>
      </c>
      <c r="E66" s="104"/>
      <c r="F66" s="84"/>
      <c r="G66" s="106"/>
      <c r="H66" s="186"/>
      <c r="I66" s="106"/>
      <c r="J66" s="152"/>
      <c r="IL66" s="146"/>
      <c r="IM66" s="146"/>
      <c r="IN66" s="146"/>
      <c r="IO66" s="146"/>
      <c r="IP66" s="146"/>
      <c r="IQ66" s="146"/>
      <c r="IR66" s="146"/>
      <c r="IS66" s="146"/>
      <c r="IT66" s="146"/>
      <c r="IU66" s="146"/>
    </row>
    <row r="67" spans="1:255" s="168" customFormat="1" ht="15.75" customHeight="1">
      <c r="A67" s="66" t="s">
        <v>57</v>
      </c>
      <c r="B67" s="107" t="s">
        <v>99</v>
      </c>
      <c r="C67" s="169" t="s">
        <v>114</v>
      </c>
      <c r="D67" s="170" t="s">
        <v>115</v>
      </c>
      <c r="E67" s="104" t="s">
        <v>37</v>
      </c>
      <c r="F67" s="171">
        <v>2</v>
      </c>
      <c r="G67" s="106"/>
      <c r="H67" s="186"/>
      <c r="I67" s="106"/>
      <c r="J67" s="152"/>
      <c r="IL67" s="146"/>
      <c r="IM67" s="146"/>
      <c r="IN67" s="146"/>
      <c r="IO67" s="146"/>
      <c r="IP67" s="146"/>
      <c r="IQ67" s="146"/>
      <c r="IR67" s="146"/>
      <c r="IS67" s="146"/>
      <c r="IT67" s="146"/>
      <c r="IU67" s="146"/>
    </row>
    <row r="68" spans="1:255" s="168" customFormat="1" ht="15.75" customHeight="1">
      <c r="A68" s="66" t="s">
        <v>60</v>
      </c>
      <c r="B68" s="107" t="s">
        <v>99</v>
      </c>
      <c r="C68" s="169" t="s">
        <v>116</v>
      </c>
      <c r="D68" s="170" t="s">
        <v>115</v>
      </c>
      <c r="E68" s="104" t="s">
        <v>37</v>
      </c>
      <c r="F68" s="171">
        <v>2</v>
      </c>
      <c r="G68" s="106"/>
      <c r="H68" s="186"/>
      <c r="I68" s="106"/>
      <c r="J68" s="152"/>
      <c r="IL68" s="146"/>
      <c r="IM68" s="146"/>
      <c r="IN68" s="146"/>
      <c r="IO68" s="146"/>
      <c r="IP68" s="146"/>
      <c r="IQ68" s="146"/>
      <c r="IR68" s="146"/>
      <c r="IS68" s="146"/>
      <c r="IT68" s="146"/>
      <c r="IU68" s="146"/>
    </row>
    <row r="69" spans="1:255" s="168" customFormat="1" ht="15.75" customHeight="1">
      <c r="A69" s="66" t="s">
        <v>63</v>
      </c>
      <c r="B69" s="107" t="s">
        <v>99</v>
      </c>
      <c r="C69" s="169" t="s">
        <v>117</v>
      </c>
      <c r="D69" s="170" t="s">
        <v>115</v>
      </c>
      <c r="E69" s="104" t="s">
        <v>37</v>
      </c>
      <c r="F69" s="171">
        <v>2</v>
      </c>
      <c r="G69" s="106"/>
      <c r="H69" s="186"/>
      <c r="I69" s="106"/>
      <c r="J69" s="152"/>
      <c r="IL69" s="146"/>
      <c r="IM69" s="146"/>
      <c r="IN69" s="146"/>
      <c r="IO69" s="146"/>
      <c r="IP69" s="146"/>
      <c r="IQ69" s="146"/>
      <c r="IR69" s="146"/>
      <c r="IS69" s="146"/>
      <c r="IT69" s="146"/>
      <c r="IU69" s="146"/>
    </row>
    <row r="70" spans="1:255" s="168" customFormat="1" ht="15.75" customHeight="1">
      <c r="A70" s="66" t="s">
        <v>66</v>
      </c>
      <c r="B70" s="107" t="s">
        <v>99</v>
      </c>
      <c r="C70" s="169" t="s">
        <v>118</v>
      </c>
      <c r="D70" s="170" t="s">
        <v>115</v>
      </c>
      <c r="E70" s="104" t="s">
        <v>37</v>
      </c>
      <c r="F70" s="171">
        <v>110</v>
      </c>
      <c r="G70" s="106"/>
      <c r="H70" s="186"/>
      <c r="I70" s="106"/>
      <c r="J70" s="152"/>
      <c r="IL70" s="146"/>
      <c r="IM70" s="146"/>
      <c r="IN70" s="146"/>
      <c r="IO70" s="146"/>
      <c r="IP70" s="146"/>
      <c r="IQ70" s="146"/>
      <c r="IR70" s="146"/>
      <c r="IS70" s="146"/>
      <c r="IT70" s="146"/>
      <c r="IU70" s="146"/>
    </row>
    <row r="71" spans="1:255" s="168" customFormat="1" ht="15.75" customHeight="1">
      <c r="A71" s="66" t="s">
        <v>69</v>
      </c>
      <c r="B71" s="107" t="s">
        <v>99</v>
      </c>
      <c r="C71" s="169" t="s">
        <v>119</v>
      </c>
      <c r="D71" s="170" t="s">
        <v>120</v>
      </c>
      <c r="E71" s="104" t="s">
        <v>37</v>
      </c>
      <c r="F71" s="171">
        <v>2</v>
      </c>
      <c r="G71" s="106"/>
      <c r="H71" s="186"/>
      <c r="I71" s="106"/>
      <c r="J71" s="152"/>
      <c r="IL71" s="146"/>
      <c r="IM71" s="146"/>
      <c r="IN71" s="146"/>
      <c r="IO71" s="146"/>
      <c r="IP71" s="146"/>
      <c r="IQ71" s="146"/>
      <c r="IR71" s="146"/>
      <c r="IS71" s="146"/>
      <c r="IT71" s="146"/>
      <c r="IU71" s="146"/>
    </row>
    <row r="72" spans="1:255" s="168" customFormat="1" ht="15.75" customHeight="1">
      <c r="A72" s="66" t="s">
        <v>73</v>
      </c>
      <c r="B72" s="107" t="s">
        <v>99</v>
      </c>
      <c r="C72" s="169" t="s">
        <v>121</v>
      </c>
      <c r="D72" s="170" t="s">
        <v>120</v>
      </c>
      <c r="E72" s="104" t="s">
        <v>37</v>
      </c>
      <c r="F72" s="171">
        <v>5</v>
      </c>
      <c r="G72" s="106"/>
      <c r="H72" s="186"/>
      <c r="I72" s="106"/>
      <c r="J72" s="152"/>
      <c r="IL72" s="146"/>
      <c r="IM72" s="146"/>
      <c r="IN72" s="146"/>
      <c r="IO72" s="146"/>
      <c r="IP72" s="146"/>
      <c r="IQ72" s="146"/>
      <c r="IR72" s="146"/>
      <c r="IS72" s="146"/>
      <c r="IT72" s="146"/>
      <c r="IU72" s="146"/>
    </row>
    <row r="73" spans="1:255" s="168" customFormat="1" ht="15.75" customHeight="1">
      <c r="A73" s="66" t="s">
        <v>88</v>
      </c>
      <c r="B73" s="107" t="s">
        <v>99</v>
      </c>
      <c r="C73" s="169" t="s">
        <v>122</v>
      </c>
      <c r="D73" s="170" t="s">
        <v>120</v>
      </c>
      <c r="E73" s="104" t="s">
        <v>37</v>
      </c>
      <c r="F73" s="171">
        <v>5</v>
      </c>
      <c r="G73" s="106"/>
      <c r="H73" s="186"/>
      <c r="I73" s="106"/>
      <c r="J73" s="152"/>
      <c r="IL73" s="146"/>
      <c r="IM73" s="146"/>
      <c r="IN73" s="146"/>
      <c r="IO73" s="146"/>
      <c r="IP73" s="146"/>
      <c r="IQ73" s="146"/>
      <c r="IR73" s="146"/>
      <c r="IS73" s="146"/>
      <c r="IT73" s="146"/>
      <c r="IU73" s="146"/>
    </row>
    <row r="74" spans="1:255" s="168" customFormat="1" ht="15.75" customHeight="1">
      <c r="A74" s="66" t="s">
        <v>89</v>
      </c>
      <c r="B74" s="107" t="s">
        <v>99</v>
      </c>
      <c r="C74" s="169" t="s">
        <v>123</v>
      </c>
      <c r="D74" s="170" t="s">
        <v>120</v>
      </c>
      <c r="E74" s="104" t="s">
        <v>37</v>
      </c>
      <c r="F74" s="171">
        <v>2</v>
      </c>
      <c r="G74" s="106"/>
      <c r="H74" s="186"/>
      <c r="I74" s="106"/>
      <c r="J74" s="152"/>
      <c r="IL74" s="146"/>
      <c r="IM74" s="146"/>
      <c r="IN74" s="146"/>
      <c r="IO74" s="146"/>
      <c r="IP74" s="146"/>
      <c r="IQ74" s="146"/>
      <c r="IR74" s="146"/>
      <c r="IS74" s="146"/>
      <c r="IT74" s="146"/>
      <c r="IU74" s="146"/>
    </row>
    <row r="75" spans="1:255" s="168" customFormat="1" ht="15.75" customHeight="1">
      <c r="A75" s="66" t="s">
        <v>124</v>
      </c>
      <c r="B75" s="107" t="s">
        <v>99</v>
      </c>
      <c r="C75" s="169" t="s">
        <v>125</v>
      </c>
      <c r="D75" s="170" t="s">
        <v>115</v>
      </c>
      <c r="E75" s="104" t="s">
        <v>37</v>
      </c>
      <c r="F75" s="171">
        <v>403</v>
      </c>
      <c r="G75" s="106"/>
      <c r="H75" s="186"/>
      <c r="I75" s="106"/>
      <c r="J75" s="152"/>
      <c r="IL75" s="146"/>
      <c r="IM75" s="146"/>
      <c r="IN75" s="146"/>
      <c r="IO75" s="146"/>
      <c r="IP75" s="146"/>
      <c r="IQ75" s="146"/>
      <c r="IR75" s="146"/>
      <c r="IS75" s="146"/>
      <c r="IT75" s="146"/>
      <c r="IU75" s="146"/>
    </row>
    <row r="76" spans="1:255" s="168" customFormat="1" ht="15.75" customHeight="1">
      <c r="A76" s="66" t="s">
        <v>126</v>
      </c>
      <c r="B76" s="107" t="s">
        <v>99</v>
      </c>
      <c r="C76" s="169" t="s">
        <v>127</v>
      </c>
      <c r="D76" s="170" t="s">
        <v>115</v>
      </c>
      <c r="E76" s="104" t="s">
        <v>37</v>
      </c>
      <c r="F76" s="171">
        <v>155</v>
      </c>
      <c r="G76" s="106"/>
      <c r="H76" s="186"/>
      <c r="I76" s="106"/>
      <c r="J76" s="152"/>
      <c r="IL76" s="146"/>
      <c r="IM76" s="146"/>
      <c r="IN76" s="146"/>
      <c r="IO76" s="146"/>
      <c r="IP76" s="146"/>
      <c r="IQ76" s="146"/>
      <c r="IR76" s="146"/>
      <c r="IS76" s="146"/>
      <c r="IT76" s="146"/>
      <c r="IU76" s="146"/>
    </row>
    <row r="77" spans="1:255" s="168" customFormat="1" ht="15.75" customHeight="1">
      <c r="A77" s="66" t="s">
        <v>128</v>
      </c>
      <c r="B77" s="107" t="s">
        <v>99</v>
      </c>
      <c r="C77" s="169" t="s">
        <v>129</v>
      </c>
      <c r="D77" s="170" t="s">
        <v>120</v>
      </c>
      <c r="E77" s="104" t="s">
        <v>37</v>
      </c>
      <c r="F77" s="171">
        <v>2</v>
      </c>
      <c r="G77" s="106"/>
      <c r="H77" s="186"/>
      <c r="I77" s="106"/>
      <c r="J77" s="152"/>
      <c r="IL77" s="146"/>
      <c r="IM77" s="146"/>
      <c r="IN77" s="146"/>
      <c r="IO77" s="146"/>
      <c r="IP77" s="146"/>
      <c r="IQ77" s="146"/>
      <c r="IR77" s="146"/>
      <c r="IS77" s="146"/>
      <c r="IT77" s="146"/>
      <c r="IU77" s="146"/>
    </row>
    <row r="78" spans="1:255" s="168" customFormat="1" ht="15.75" customHeight="1">
      <c r="A78" s="66" t="s">
        <v>130</v>
      </c>
      <c r="B78" s="107" t="s">
        <v>99</v>
      </c>
      <c r="C78" s="169" t="s">
        <v>131</v>
      </c>
      <c r="D78" s="170" t="s">
        <v>115</v>
      </c>
      <c r="E78" s="104" t="s">
        <v>37</v>
      </c>
      <c r="F78" s="171">
        <v>88</v>
      </c>
      <c r="G78" s="106"/>
      <c r="H78" s="186"/>
      <c r="I78" s="106"/>
      <c r="J78" s="152"/>
      <c r="IL78" s="146"/>
      <c r="IM78" s="146"/>
      <c r="IN78" s="146"/>
      <c r="IO78" s="146"/>
      <c r="IP78" s="146"/>
      <c r="IQ78" s="146"/>
      <c r="IR78" s="146"/>
      <c r="IS78" s="146"/>
      <c r="IT78" s="146"/>
      <c r="IU78" s="146"/>
    </row>
    <row r="79" spans="1:255" s="168" customFormat="1" ht="15.75" customHeight="1">
      <c r="A79" s="66" t="s">
        <v>132</v>
      </c>
      <c r="B79" s="107" t="s">
        <v>99</v>
      </c>
      <c r="C79" s="169" t="s">
        <v>133</v>
      </c>
      <c r="D79" s="170" t="s">
        <v>115</v>
      </c>
      <c r="E79" s="104" t="s">
        <v>37</v>
      </c>
      <c r="F79" s="171">
        <v>6</v>
      </c>
      <c r="G79" s="106"/>
      <c r="H79" s="186"/>
      <c r="I79" s="106"/>
      <c r="J79" s="152"/>
      <c r="IL79" s="146"/>
      <c r="IM79" s="146"/>
      <c r="IN79" s="146"/>
      <c r="IO79" s="146"/>
      <c r="IP79" s="146"/>
      <c r="IQ79" s="146"/>
      <c r="IR79" s="146"/>
      <c r="IS79" s="146"/>
      <c r="IT79" s="146"/>
      <c r="IU79" s="146"/>
    </row>
    <row r="80" spans="1:255" s="168" customFormat="1" ht="15.75" customHeight="1">
      <c r="A80" s="66" t="s">
        <v>134</v>
      </c>
      <c r="B80" s="107" t="s">
        <v>99</v>
      </c>
      <c r="C80" s="169" t="s">
        <v>135</v>
      </c>
      <c r="D80" s="170" t="s">
        <v>115</v>
      </c>
      <c r="E80" s="104" t="s">
        <v>37</v>
      </c>
      <c r="F80" s="171">
        <v>38</v>
      </c>
      <c r="G80" s="106"/>
      <c r="H80" s="186"/>
      <c r="I80" s="106"/>
      <c r="J80" s="152"/>
      <c r="IL80" s="146"/>
      <c r="IM80" s="146"/>
      <c r="IN80" s="146"/>
      <c r="IO80" s="146"/>
      <c r="IP80" s="146"/>
      <c r="IQ80" s="146"/>
      <c r="IR80" s="146"/>
      <c r="IS80" s="146"/>
      <c r="IT80" s="146"/>
      <c r="IU80" s="146"/>
    </row>
    <row r="81" spans="1:255" s="168" customFormat="1" ht="15.75" customHeight="1">
      <c r="A81" s="66" t="s">
        <v>136</v>
      </c>
      <c r="B81" s="107" t="s">
        <v>99</v>
      </c>
      <c r="C81" s="169" t="s">
        <v>137</v>
      </c>
      <c r="D81" s="170" t="s">
        <v>120</v>
      </c>
      <c r="E81" s="104" t="s">
        <v>37</v>
      </c>
      <c r="F81" s="171">
        <v>2</v>
      </c>
      <c r="G81" s="106"/>
      <c r="H81" s="186"/>
      <c r="I81" s="106"/>
      <c r="J81" s="152"/>
      <c r="IL81" s="146"/>
      <c r="IM81" s="146"/>
      <c r="IN81" s="146"/>
      <c r="IO81" s="146"/>
      <c r="IP81" s="146"/>
      <c r="IQ81" s="146"/>
      <c r="IR81" s="146"/>
      <c r="IS81" s="146"/>
      <c r="IT81" s="146"/>
      <c r="IU81" s="146"/>
    </row>
    <row r="82" spans="1:255" s="168" customFormat="1" ht="15.75" customHeight="1">
      <c r="A82" s="66" t="s">
        <v>138</v>
      </c>
      <c r="B82" s="107" t="s">
        <v>99</v>
      </c>
      <c r="C82" s="169" t="s">
        <v>139</v>
      </c>
      <c r="D82" s="170" t="s">
        <v>115</v>
      </c>
      <c r="E82" s="104" t="s">
        <v>37</v>
      </c>
      <c r="F82" s="171">
        <v>102</v>
      </c>
      <c r="G82" s="106"/>
      <c r="H82" s="186"/>
      <c r="I82" s="106"/>
      <c r="J82" s="152"/>
      <c r="IL82" s="146"/>
      <c r="IM82" s="146"/>
      <c r="IN82" s="146"/>
      <c r="IO82" s="146"/>
      <c r="IP82" s="146"/>
      <c r="IQ82" s="146"/>
      <c r="IR82" s="146"/>
      <c r="IS82" s="146"/>
      <c r="IT82" s="146"/>
      <c r="IU82" s="146"/>
    </row>
    <row r="83" spans="1:255" s="168" customFormat="1" ht="15.75" customHeight="1">
      <c r="A83" s="66" t="s">
        <v>140</v>
      </c>
      <c r="B83" s="107" t="s">
        <v>99</v>
      </c>
      <c r="C83" s="169" t="s">
        <v>141</v>
      </c>
      <c r="D83" s="170" t="s">
        <v>120</v>
      </c>
      <c r="E83" s="104" t="s">
        <v>37</v>
      </c>
      <c r="F83" s="171">
        <v>6</v>
      </c>
      <c r="G83" s="106"/>
      <c r="H83" s="186"/>
      <c r="I83" s="106"/>
      <c r="J83" s="152"/>
      <c r="IL83" s="146"/>
      <c r="IM83" s="146"/>
      <c r="IN83" s="146"/>
      <c r="IO83" s="146"/>
      <c r="IP83" s="146"/>
      <c r="IQ83" s="146"/>
      <c r="IR83" s="146"/>
      <c r="IS83" s="146"/>
      <c r="IT83" s="146"/>
      <c r="IU83" s="146"/>
    </row>
    <row r="84" spans="1:255" s="168" customFormat="1" ht="15.75" customHeight="1">
      <c r="A84" s="66" t="s">
        <v>142</v>
      </c>
      <c r="B84" s="107" t="s">
        <v>99</v>
      </c>
      <c r="C84" s="169" t="s">
        <v>143</v>
      </c>
      <c r="D84" s="170" t="s">
        <v>120</v>
      </c>
      <c r="E84" s="104" t="s">
        <v>37</v>
      </c>
      <c r="F84" s="171">
        <v>1</v>
      </c>
      <c r="G84" s="106"/>
      <c r="H84" s="186"/>
      <c r="I84" s="106"/>
      <c r="J84" s="152"/>
      <c r="IL84" s="146"/>
      <c r="IM84" s="146"/>
      <c r="IN84" s="146"/>
      <c r="IO84" s="146"/>
      <c r="IP84" s="146"/>
      <c r="IQ84" s="146"/>
      <c r="IR84" s="146"/>
      <c r="IS84" s="146"/>
      <c r="IT84" s="146"/>
      <c r="IU84" s="146"/>
    </row>
    <row r="85" spans="1:255" s="159" customFormat="1" ht="15.75" customHeight="1">
      <c r="A85" s="108"/>
      <c r="B85" s="98"/>
      <c r="C85" s="163" t="s">
        <v>106</v>
      </c>
      <c r="D85" s="164"/>
      <c r="E85" s="99"/>
      <c r="F85" s="172">
        <f>SUM(F67:F84)</f>
        <v>933</v>
      </c>
      <c r="G85" s="100"/>
      <c r="H85" s="126"/>
      <c r="I85" s="109"/>
      <c r="J85" s="158"/>
      <c r="IN85" s="146"/>
      <c r="IO85" s="146"/>
      <c r="IP85" s="146"/>
      <c r="IQ85" s="146"/>
      <c r="IR85" s="146"/>
      <c r="IS85" s="146"/>
      <c r="IT85" s="146"/>
      <c r="IU85" s="146"/>
    </row>
    <row r="86" spans="1:255" s="174" customFormat="1" ht="15.75" customHeight="1">
      <c r="A86" s="72" t="s">
        <v>38</v>
      </c>
      <c r="B86" s="102" t="s">
        <v>35</v>
      </c>
      <c r="C86" s="85" t="s">
        <v>144</v>
      </c>
      <c r="D86" s="86"/>
      <c r="E86" s="102" t="s">
        <v>37</v>
      </c>
      <c r="F86" s="75">
        <f>F85</f>
        <v>933</v>
      </c>
      <c r="G86" s="74"/>
      <c r="H86" s="88">
        <v>0</v>
      </c>
      <c r="I86" s="88">
        <f>H86*F86</f>
        <v>0</v>
      </c>
      <c r="J86" s="173"/>
      <c r="IT86" s="116"/>
      <c r="IU86" s="116"/>
    </row>
    <row r="87" spans="1:10" s="116" customFormat="1" ht="21" customHeight="1">
      <c r="A87" s="76"/>
      <c r="B87" s="77"/>
      <c r="C87" s="147" t="s">
        <v>145</v>
      </c>
      <c r="D87" s="148"/>
      <c r="E87" s="78"/>
      <c r="F87" s="79"/>
      <c r="G87" s="79"/>
      <c r="H87" s="181"/>
      <c r="I87" s="149">
        <f>I65+I86</f>
        <v>0</v>
      </c>
      <c r="J87" s="152"/>
    </row>
    <row r="88" spans="1:10" s="116" customFormat="1" ht="120" customHeight="1">
      <c r="A88" s="371"/>
      <c r="B88" s="371"/>
      <c r="C88" s="371"/>
      <c r="D88" s="151"/>
      <c r="E88" s="82"/>
      <c r="F88" s="83"/>
      <c r="G88" s="83"/>
      <c r="H88" s="182"/>
      <c r="I88" s="153"/>
      <c r="J88" s="152"/>
    </row>
    <row r="89" spans="1:255" s="141" customFormat="1" ht="21" customHeight="1">
      <c r="A89" s="368" t="s">
        <v>318</v>
      </c>
      <c r="B89" s="368"/>
      <c r="C89" s="368"/>
      <c r="D89" s="368"/>
      <c r="E89" s="368"/>
      <c r="F89" s="368"/>
      <c r="G89" s="368"/>
      <c r="H89" s="368"/>
      <c r="I89" s="368"/>
      <c r="J89" s="155"/>
      <c r="IL89" s="136"/>
      <c r="IM89" s="136"/>
      <c r="IN89" s="136"/>
      <c r="IO89" s="136"/>
      <c r="IP89" s="136"/>
      <c r="IQ89" s="136"/>
      <c r="IR89" s="136"/>
      <c r="IS89" s="136"/>
      <c r="IT89" s="136"/>
      <c r="IU89" s="136"/>
    </row>
    <row r="90" spans="1:255" s="49" customFormat="1" ht="32.25" customHeight="1">
      <c r="A90" s="69" t="s">
        <v>28</v>
      </c>
      <c r="B90" s="70" t="s">
        <v>29</v>
      </c>
      <c r="C90" s="71" t="s">
        <v>30</v>
      </c>
      <c r="D90" s="70"/>
      <c r="E90" s="70" t="s">
        <v>7</v>
      </c>
      <c r="F90" s="70" t="s">
        <v>8</v>
      </c>
      <c r="G90" s="70" t="s">
        <v>31</v>
      </c>
      <c r="H90" s="70" t="s">
        <v>32</v>
      </c>
      <c r="I90" s="70" t="s">
        <v>33</v>
      </c>
      <c r="J90" s="48"/>
      <c r="IL90" s="50"/>
      <c r="IM90" s="50"/>
      <c r="IN90" s="50"/>
      <c r="IO90" s="50"/>
      <c r="IP90" s="50"/>
      <c r="IQ90" s="50"/>
      <c r="IR90" s="50"/>
      <c r="IS90" s="50"/>
      <c r="IT90" s="50"/>
      <c r="IU90" s="50"/>
    </row>
    <row r="91" spans="1:255" s="157" customFormat="1" ht="57">
      <c r="A91" s="72" t="s">
        <v>34</v>
      </c>
      <c r="B91" s="102" t="s">
        <v>35</v>
      </c>
      <c r="C91" s="85" t="s">
        <v>112</v>
      </c>
      <c r="D91" s="86"/>
      <c r="E91" s="102" t="s">
        <v>37</v>
      </c>
      <c r="F91" s="75">
        <f>F109</f>
        <v>2778</v>
      </c>
      <c r="G91" s="74"/>
      <c r="H91" s="88">
        <v>0</v>
      </c>
      <c r="I91" s="74">
        <f>H91*F91</f>
        <v>0</v>
      </c>
      <c r="J91" s="156"/>
      <c r="IL91" s="116"/>
      <c r="IM91" s="116"/>
      <c r="IN91" s="116"/>
      <c r="IO91" s="116"/>
      <c r="IP91" s="116"/>
      <c r="IQ91" s="116"/>
      <c r="IR91" s="116"/>
      <c r="IS91" s="116"/>
      <c r="IT91" s="116"/>
      <c r="IU91" s="116"/>
    </row>
    <row r="92" spans="1:255" s="168" customFormat="1" ht="15.75" customHeight="1">
      <c r="A92" s="105"/>
      <c r="B92" s="70"/>
      <c r="C92" s="167" t="s">
        <v>113</v>
      </c>
      <c r="D92" s="70" t="s">
        <v>98</v>
      </c>
      <c r="E92" s="104"/>
      <c r="F92" s="84"/>
      <c r="G92" s="106"/>
      <c r="H92" s="186"/>
      <c r="I92" s="106"/>
      <c r="J92" s="152"/>
      <c r="IL92" s="146"/>
      <c r="IM92" s="146"/>
      <c r="IN92" s="146"/>
      <c r="IO92" s="146"/>
      <c r="IP92" s="146"/>
      <c r="IQ92" s="146"/>
      <c r="IR92" s="146"/>
      <c r="IS92" s="146"/>
      <c r="IT92" s="146"/>
      <c r="IU92" s="146"/>
    </row>
    <row r="93" spans="1:255" s="168" customFormat="1" ht="15.75" customHeight="1">
      <c r="A93" s="66" t="s">
        <v>57</v>
      </c>
      <c r="B93" s="107" t="s">
        <v>99</v>
      </c>
      <c r="C93" s="175" t="s">
        <v>146</v>
      </c>
      <c r="D93" s="62" t="s">
        <v>147</v>
      </c>
      <c r="E93" s="104" t="s">
        <v>37</v>
      </c>
      <c r="F93" s="84">
        <v>1127</v>
      </c>
      <c r="G93" s="106"/>
      <c r="H93" s="186"/>
      <c r="I93" s="106"/>
      <c r="J93" s="152"/>
      <c r="IL93" s="146"/>
      <c r="IM93" s="146"/>
      <c r="IN93" s="146"/>
      <c r="IO93" s="146"/>
      <c r="IP93" s="146"/>
      <c r="IQ93" s="146"/>
      <c r="IR93" s="146"/>
      <c r="IS93" s="146"/>
      <c r="IT93" s="146"/>
      <c r="IU93" s="146"/>
    </row>
    <row r="94" spans="1:255" s="168" customFormat="1" ht="15.75" customHeight="1">
      <c r="A94" s="66" t="s">
        <v>60</v>
      </c>
      <c r="B94" s="107" t="s">
        <v>99</v>
      </c>
      <c r="C94" s="175" t="s">
        <v>148</v>
      </c>
      <c r="D94" s="62" t="s">
        <v>149</v>
      </c>
      <c r="E94" s="104" t="s">
        <v>37</v>
      </c>
      <c r="F94" s="84">
        <v>56</v>
      </c>
      <c r="G94" s="106"/>
      <c r="H94" s="186"/>
      <c r="I94" s="106"/>
      <c r="J94" s="152"/>
      <c r="IL94" s="146"/>
      <c r="IM94" s="146"/>
      <c r="IN94" s="146"/>
      <c r="IO94" s="146"/>
      <c r="IP94" s="146"/>
      <c r="IQ94" s="146"/>
      <c r="IR94" s="146"/>
      <c r="IS94" s="146"/>
      <c r="IT94" s="146"/>
      <c r="IU94" s="146"/>
    </row>
    <row r="95" spans="1:255" s="168" customFormat="1" ht="15.75" customHeight="1">
      <c r="A95" s="66" t="s">
        <v>63</v>
      </c>
      <c r="B95" s="107" t="s">
        <v>99</v>
      </c>
      <c r="C95" s="175" t="s">
        <v>150</v>
      </c>
      <c r="D95" s="62" t="s">
        <v>149</v>
      </c>
      <c r="E95" s="104" t="s">
        <v>37</v>
      </c>
      <c r="F95" s="84">
        <v>812</v>
      </c>
      <c r="G95" s="106"/>
      <c r="H95" s="186"/>
      <c r="I95" s="106"/>
      <c r="J95" s="152"/>
      <c r="IL95" s="146"/>
      <c r="IM95" s="146"/>
      <c r="IN95" s="146"/>
      <c r="IO95" s="146"/>
      <c r="IP95" s="146"/>
      <c r="IQ95" s="146"/>
      <c r="IR95" s="146"/>
      <c r="IS95" s="146"/>
      <c r="IT95" s="146"/>
      <c r="IU95" s="146"/>
    </row>
    <row r="96" spans="1:255" s="168" customFormat="1" ht="15.75" customHeight="1">
      <c r="A96" s="66" t="s">
        <v>66</v>
      </c>
      <c r="B96" s="107" t="s">
        <v>99</v>
      </c>
      <c r="C96" s="175" t="s">
        <v>151</v>
      </c>
      <c r="D96" s="62" t="s">
        <v>115</v>
      </c>
      <c r="E96" s="104" t="s">
        <v>37</v>
      </c>
      <c r="F96" s="84">
        <v>130</v>
      </c>
      <c r="G96" s="106"/>
      <c r="H96" s="186"/>
      <c r="I96" s="106"/>
      <c r="J96" s="152"/>
      <c r="IL96" s="146"/>
      <c r="IM96" s="146"/>
      <c r="IN96" s="146"/>
      <c r="IO96" s="146"/>
      <c r="IP96" s="146"/>
      <c r="IQ96" s="146"/>
      <c r="IR96" s="146"/>
      <c r="IS96" s="146"/>
      <c r="IT96" s="146"/>
      <c r="IU96" s="146"/>
    </row>
    <row r="97" spans="1:255" s="168" customFormat="1" ht="15.75" customHeight="1">
      <c r="A97" s="66" t="s">
        <v>69</v>
      </c>
      <c r="B97" s="107" t="s">
        <v>99</v>
      </c>
      <c r="C97" s="175" t="s">
        <v>152</v>
      </c>
      <c r="D97" s="62" t="s">
        <v>115</v>
      </c>
      <c r="E97" s="104" t="s">
        <v>37</v>
      </c>
      <c r="F97" s="84">
        <v>261</v>
      </c>
      <c r="G97" s="106"/>
      <c r="H97" s="186"/>
      <c r="I97" s="106"/>
      <c r="J97" s="152"/>
      <c r="IL97" s="146"/>
      <c r="IM97" s="146"/>
      <c r="IN97" s="146"/>
      <c r="IO97" s="146"/>
      <c r="IP97" s="146"/>
      <c r="IQ97" s="146"/>
      <c r="IR97" s="146"/>
      <c r="IS97" s="146"/>
      <c r="IT97" s="146"/>
      <c r="IU97" s="146"/>
    </row>
    <row r="98" spans="1:255" s="168" customFormat="1" ht="15.75" customHeight="1">
      <c r="A98" s="66" t="s">
        <v>73</v>
      </c>
      <c r="B98" s="107" t="s">
        <v>99</v>
      </c>
      <c r="C98" s="175" t="s">
        <v>153</v>
      </c>
      <c r="D98" s="62" t="s">
        <v>115</v>
      </c>
      <c r="E98" s="104" t="s">
        <v>37</v>
      </c>
      <c r="F98" s="84">
        <v>58</v>
      </c>
      <c r="G98" s="106"/>
      <c r="H98" s="186"/>
      <c r="I98" s="106"/>
      <c r="J98" s="152"/>
      <c r="IL98" s="146"/>
      <c r="IM98" s="146"/>
      <c r="IN98" s="146"/>
      <c r="IO98" s="146"/>
      <c r="IP98" s="146"/>
      <c r="IQ98" s="146"/>
      <c r="IR98" s="146"/>
      <c r="IS98" s="146"/>
      <c r="IT98" s="146"/>
      <c r="IU98" s="146"/>
    </row>
    <row r="99" spans="1:255" s="168" customFormat="1" ht="15.75" customHeight="1">
      <c r="A99" s="66" t="s">
        <v>88</v>
      </c>
      <c r="B99" s="107" t="s">
        <v>99</v>
      </c>
      <c r="C99" s="175" t="s">
        <v>154</v>
      </c>
      <c r="D99" s="62" t="s">
        <v>115</v>
      </c>
      <c r="E99" s="104" t="s">
        <v>37</v>
      </c>
      <c r="F99" s="84">
        <v>105</v>
      </c>
      <c r="G99" s="106"/>
      <c r="H99" s="186"/>
      <c r="I99" s="106"/>
      <c r="J99" s="152"/>
      <c r="IL99" s="146"/>
      <c r="IM99" s="146"/>
      <c r="IN99" s="146"/>
      <c r="IO99" s="146"/>
      <c r="IP99" s="146"/>
      <c r="IQ99" s="146"/>
      <c r="IR99" s="146"/>
      <c r="IS99" s="146"/>
      <c r="IT99" s="146"/>
      <c r="IU99" s="146"/>
    </row>
    <row r="100" spans="1:255" s="168" customFormat="1" ht="15.75" customHeight="1">
      <c r="A100" s="66" t="s">
        <v>89</v>
      </c>
      <c r="B100" s="107" t="s">
        <v>99</v>
      </c>
      <c r="C100" s="175" t="s">
        <v>155</v>
      </c>
      <c r="D100" s="62" t="s">
        <v>115</v>
      </c>
      <c r="E100" s="104" t="s">
        <v>37</v>
      </c>
      <c r="F100" s="84">
        <v>157</v>
      </c>
      <c r="G100" s="106"/>
      <c r="H100" s="186"/>
      <c r="I100" s="106"/>
      <c r="J100" s="152"/>
      <c r="IL100" s="146"/>
      <c r="IM100" s="146"/>
      <c r="IN100" s="146"/>
      <c r="IO100" s="146"/>
      <c r="IP100" s="146"/>
      <c r="IQ100" s="146"/>
      <c r="IR100" s="146"/>
      <c r="IS100" s="146"/>
      <c r="IT100" s="146"/>
      <c r="IU100" s="146"/>
    </row>
    <row r="101" spans="1:255" s="168" customFormat="1" ht="15.75" customHeight="1">
      <c r="A101" s="66" t="s">
        <v>124</v>
      </c>
      <c r="B101" s="107" t="s">
        <v>99</v>
      </c>
      <c r="C101" s="115" t="s">
        <v>156</v>
      </c>
      <c r="D101" s="62" t="s">
        <v>157</v>
      </c>
      <c r="E101" s="104" t="s">
        <v>37</v>
      </c>
      <c r="F101" s="84">
        <v>1</v>
      </c>
      <c r="G101" s="106"/>
      <c r="H101" s="186"/>
      <c r="I101" s="106"/>
      <c r="J101" s="152"/>
      <c r="IL101" s="146"/>
      <c r="IM101" s="146"/>
      <c r="IN101" s="146"/>
      <c r="IO101" s="146"/>
      <c r="IP101" s="146"/>
      <c r="IQ101" s="146"/>
      <c r="IR101" s="146"/>
      <c r="IS101" s="146"/>
      <c r="IT101" s="146"/>
      <c r="IU101" s="146"/>
    </row>
    <row r="102" spans="1:255" s="168" customFormat="1" ht="15.75" customHeight="1">
      <c r="A102" s="66" t="s">
        <v>126</v>
      </c>
      <c r="B102" s="107" t="s">
        <v>99</v>
      </c>
      <c r="C102" s="115" t="s">
        <v>158</v>
      </c>
      <c r="D102" s="62" t="s">
        <v>159</v>
      </c>
      <c r="E102" s="104" t="s">
        <v>37</v>
      </c>
      <c r="F102" s="84">
        <v>1</v>
      </c>
      <c r="G102" s="106"/>
      <c r="H102" s="186"/>
      <c r="I102" s="106"/>
      <c r="J102" s="152"/>
      <c r="IL102" s="146"/>
      <c r="IM102" s="146"/>
      <c r="IN102" s="146"/>
      <c r="IO102" s="146"/>
      <c r="IP102" s="146"/>
      <c r="IQ102" s="146"/>
      <c r="IR102" s="146"/>
      <c r="IS102" s="146"/>
      <c r="IT102" s="146"/>
      <c r="IU102" s="146"/>
    </row>
    <row r="103" spans="1:255" s="168" customFormat="1" ht="15.75" customHeight="1">
      <c r="A103" s="66" t="s">
        <v>128</v>
      </c>
      <c r="B103" s="107" t="s">
        <v>99</v>
      </c>
      <c r="C103" s="115" t="s">
        <v>160</v>
      </c>
      <c r="D103" s="62" t="s">
        <v>159</v>
      </c>
      <c r="E103" s="104" t="s">
        <v>37</v>
      </c>
      <c r="F103" s="84">
        <v>1</v>
      </c>
      <c r="G103" s="106"/>
      <c r="H103" s="186"/>
      <c r="I103" s="106"/>
      <c r="J103" s="152"/>
      <c r="IL103" s="146"/>
      <c r="IM103" s="146"/>
      <c r="IN103" s="146"/>
      <c r="IO103" s="146"/>
      <c r="IP103" s="146"/>
      <c r="IQ103" s="146"/>
      <c r="IR103" s="146"/>
      <c r="IS103" s="146"/>
      <c r="IT103" s="146"/>
      <c r="IU103" s="146"/>
    </row>
    <row r="104" spans="1:255" s="168" customFormat="1" ht="15.75" customHeight="1">
      <c r="A104" s="66" t="s">
        <v>130</v>
      </c>
      <c r="B104" s="107" t="s">
        <v>99</v>
      </c>
      <c r="C104" s="115" t="s">
        <v>161</v>
      </c>
      <c r="D104" s="62" t="s">
        <v>162</v>
      </c>
      <c r="E104" s="104" t="s">
        <v>37</v>
      </c>
      <c r="F104" s="84">
        <v>15</v>
      </c>
      <c r="G104" s="106"/>
      <c r="H104" s="186"/>
      <c r="I104" s="106"/>
      <c r="J104" s="152"/>
      <c r="IL104" s="146"/>
      <c r="IM104" s="146"/>
      <c r="IN104" s="146"/>
      <c r="IO104" s="146"/>
      <c r="IP104" s="146"/>
      <c r="IQ104" s="146"/>
      <c r="IR104" s="146"/>
      <c r="IS104" s="146"/>
      <c r="IT104" s="146"/>
      <c r="IU104" s="146"/>
    </row>
    <row r="105" spans="1:255" s="168" customFormat="1" ht="15.75" customHeight="1">
      <c r="A105" s="66" t="s">
        <v>132</v>
      </c>
      <c r="B105" s="107" t="s">
        <v>99</v>
      </c>
      <c r="C105" s="115" t="s">
        <v>163</v>
      </c>
      <c r="D105" s="62" t="s">
        <v>159</v>
      </c>
      <c r="E105" s="104" t="s">
        <v>37</v>
      </c>
      <c r="F105" s="84">
        <v>25</v>
      </c>
      <c r="G105" s="106"/>
      <c r="H105" s="186"/>
      <c r="I105" s="106"/>
      <c r="J105" s="152"/>
      <c r="IL105" s="146"/>
      <c r="IM105" s="146"/>
      <c r="IN105" s="146"/>
      <c r="IO105" s="146"/>
      <c r="IP105" s="146"/>
      <c r="IQ105" s="146"/>
      <c r="IR105" s="146"/>
      <c r="IS105" s="146"/>
      <c r="IT105" s="146"/>
      <c r="IU105" s="146"/>
    </row>
    <row r="106" spans="1:255" s="168" customFormat="1" ht="15.75" customHeight="1">
      <c r="A106" s="66" t="s">
        <v>134</v>
      </c>
      <c r="B106" s="107" t="s">
        <v>99</v>
      </c>
      <c r="C106" s="115" t="s">
        <v>164</v>
      </c>
      <c r="D106" s="62" t="s">
        <v>162</v>
      </c>
      <c r="E106" s="104" t="s">
        <v>37</v>
      </c>
      <c r="F106" s="84">
        <v>20</v>
      </c>
      <c r="G106" s="106"/>
      <c r="H106" s="186"/>
      <c r="I106" s="106"/>
      <c r="J106" s="152"/>
      <c r="IL106" s="146"/>
      <c r="IM106" s="146"/>
      <c r="IN106" s="146"/>
      <c r="IO106" s="146"/>
      <c r="IP106" s="146"/>
      <c r="IQ106" s="146"/>
      <c r="IR106" s="146"/>
      <c r="IS106" s="146"/>
      <c r="IT106" s="146"/>
      <c r="IU106" s="146"/>
    </row>
    <row r="107" spans="1:255" s="168" customFormat="1" ht="15.75" customHeight="1">
      <c r="A107" s="66" t="s">
        <v>136</v>
      </c>
      <c r="B107" s="107" t="s">
        <v>99</v>
      </c>
      <c r="C107" s="115" t="s">
        <v>165</v>
      </c>
      <c r="D107" s="62" t="s">
        <v>166</v>
      </c>
      <c r="E107" s="104" t="s">
        <v>37</v>
      </c>
      <c r="F107" s="84">
        <v>6</v>
      </c>
      <c r="G107" s="106"/>
      <c r="H107" s="186"/>
      <c r="I107" s="106"/>
      <c r="J107" s="152"/>
      <c r="IL107" s="146"/>
      <c r="IM107" s="146"/>
      <c r="IN107" s="146"/>
      <c r="IO107" s="146"/>
      <c r="IP107" s="146"/>
      <c r="IQ107" s="146"/>
      <c r="IR107" s="146"/>
      <c r="IS107" s="146"/>
      <c r="IT107" s="146"/>
      <c r="IU107" s="146"/>
    </row>
    <row r="108" spans="1:255" s="168" customFormat="1" ht="15.75" customHeight="1">
      <c r="A108" s="66" t="s">
        <v>138</v>
      </c>
      <c r="B108" s="107" t="s">
        <v>99</v>
      </c>
      <c r="C108" s="115" t="s">
        <v>167</v>
      </c>
      <c r="D108" s="62" t="s">
        <v>166</v>
      </c>
      <c r="E108" s="104" t="s">
        <v>37</v>
      </c>
      <c r="F108" s="84">
        <v>3</v>
      </c>
      <c r="G108" s="106"/>
      <c r="H108" s="186"/>
      <c r="I108" s="106"/>
      <c r="J108" s="152"/>
      <c r="IL108" s="146"/>
      <c r="IM108" s="146"/>
      <c r="IN108" s="146"/>
      <c r="IO108" s="146"/>
      <c r="IP108" s="146"/>
      <c r="IQ108" s="146"/>
      <c r="IR108" s="146"/>
      <c r="IS108" s="146"/>
      <c r="IT108" s="146"/>
      <c r="IU108" s="146"/>
    </row>
    <row r="109" spans="1:255" s="159" customFormat="1" ht="15.75" customHeight="1">
      <c r="A109" s="108"/>
      <c r="B109" s="98"/>
      <c r="C109" s="163" t="s">
        <v>106</v>
      </c>
      <c r="D109" s="164"/>
      <c r="E109" s="99"/>
      <c r="F109" s="172">
        <f>SUM(F93:F108)</f>
        <v>2778</v>
      </c>
      <c r="G109" s="100"/>
      <c r="H109" s="126"/>
      <c r="I109" s="109"/>
      <c r="J109" s="158"/>
      <c r="IN109" s="146"/>
      <c r="IO109" s="146"/>
      <c r="IP109" s="146"/>
      <c r="IQ109" s="146"/>
      <c r="IR109" s="146"/>
      <c r="IS109" s="146"/>
      <c r="IT109" s="146"/>
      <c r="IU109" s="146"/>
    </row>
    <row r="110" spans="1:255" s="174" customFormat="1" ht="15.75" customHeight="1">
      <c r="A110" s="72" t="s">
        <v>38</v>
      </c>
      <c r="B110" s="102" t="s">
        <v>35</v>
      </c>
      <c r="C110" s="85" t="s">
        <v>144</v>
      </c>
      <c r="D110" s="86"/>
      <c r="E110" s="102" t="s">
        <v>37</v>
      </c>
      <c r="F110" s="75">
        <f>F109</f>
        <v>2778</v>
      </c>
      <c r="G110" s="74"/>
      <c r="H110" s="88">
        <v>0</v>
      </c>
      <c r="I110" s="88">
        <f>H110*F110</f>
        <v>0</v>
      </c>
      <c r="J110" s="173"/>
      <c r="IT110" s="116"/>
      <c r="IU110" s="116"/>
    </row>
    <row r="111" spans="1:10" s="116" customFormat="1" ht="21" customHeight="1">
      <c r="A111" s="76"/>
      <c r="B111" s="77"/>
      <c r="C111" s="147" t="s">
        <v>168</v>
      </c>
      <c r="D111" s="148"/>
      <c r="E111" s="78"/>
      <c r="F111" s="79"/>
      <c r="G111" s="79"/>
      <c r="H111" s="181"/>
      <c r="I111" s="149">
        <f>I91+I110</f>
        <v>0</v>
      </c>
      <c r="J111" s="152"/>
    </row>
    <row r="112" spans="1:10" s="116" customFormat="1" ht="162.75" customHeight="1">
      <c r="A112" s="80"/>
      <c r="B112" s="81"/>
      <c r="C112" s="150"/>
      <c r="D112" s="151"/>
      <c r="E112" s="82"/>
      <c r="F112" s="83"/>
      <c r="G112" s="83"/>
      <c r="H112" s="182"/>
      <c r="I112" s="153"/>
      <c r="J112" s="152"/>
    </row>
    <row r="113" spans="1:255" s="141" customFormat="1" ht="21" customHeight="1">
      <c r="A113" s="368" t="s">
        <v>319</v>
      </c>
      <c r="B113" s="368"/>
      <c r="C113" s="368"/>
      <c r="D113" s="368"/>
      <c r="E113" s="368"/>
      <c r="F113" s="368"/>
      <c r="G113" s="368"/>
      <c r="H113" s="368"/>
      <c r="I113" s="368"/>
      <c r="J113" s="155"/>
      <c r="IL113" s="136"/>
      <c r="IM113" s="136"/>
      <c r="IN113" s="136"/>
      <c r="IO113" s="136"/>
      <c r="IP113" s="136"/>
      <c r="IQ113" s="136"/>
      <c r="IR113" s="136"/>
      <c r="IS113" s="136"/>
      <c r="IT113" s="136"/>
      <c r="IU113" s="136"/>
    </row>
    <row r="114" spans="1:255" s="49" customFormat="1" ht="32.25" customHeight="1">
      <c r="A114" s="69" t="s">
        <v>28</v>
      </c>
      <c r="B114" s="70" t="s">
        <v>29</v>
      </c>
      <c r="C114" s="71" t="s">
        <v>30</v>
      </c>
      <c r="D114" s="70"/>
      <c r="E114" s="70" t="s">
        <v>7</v>
      </c>
      <c r="F114" s="70" t="s">
        <v>8</v>
      </c>
      <c r="G114" s="70" t="s">
        <v>31</v>
      </c>
      <c r="H114" s="70" t="s">
        <v>32</v>
      </c>
      <c r="I114" s="70" t="s">
        <v>33</v>
      </c>
      <c r="J114" s="48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</row>
    <row r="115" spans="1:255" s="157" customFormat="1" ht="57">
      <c r="A115" s="72" t="s">
        <v>34</v>
      </c>
      <c r="B115" s="102" t="s">
        <v>35</v>
      </c>
      <c r="C115" s="85" t="s">
        <v>112</v>
      </c>
      <c r="D115" s="86"/>
      <c r="E115" s="102" t="s">
        <v>37</v>
      </c>
      <c r="F115" s="75">
        <f>F127</f>
        <v>2354</v>
      </c>
      <c r="G115" s="74"/>
      <c r="H115" s="88">
        <v>0</v>
      </c>
      <c r="I115" s="74">
        <f>H115*F115</f>
        <v>0</v>
      </c>
      <c r="J115" s="156"/>
      <c r="IL115" s="116"/>
      <c r="IM115" s="116"/>
      <c r="IN115" s="116"/>
      <c r="IO115" s="116"/>
      <c r="IP115" s="116"/>
      <c r="IQ115" s="116"/>
      <c r="IR115" s="116"/>
      <c r="IS115" s="116"/>
      <c r="IT115" s="116"/>
      <c r="IU115" s="116"/>
    </row>
    <row r="116" spans="1:255" s="168" customFormat="1" ht="15.75" customHeight="1">
      <c r="A116" s="105"/>
      <c r="B116" s="70"/>
      <c r="C116" s="167" t="s">
        <v>113</v>
      </c>
      <c r="D116" s="70" t="s">
        <v>98</v>
      </c>
      <c r="E116" s="104"/>
      <c r="F116" s="84"/>
      <c r="G116" s="106"/>
      <c r="H116" s="186"/>
      <c r="I116" s="106"/>
      <c r="J116" s="152"/>
      <c r="IL116" s="146"/>
      <c r="IM116" s="146"/>
      <c r="IN116" s="146"/>
      <c r="IO116" s="146"/>
      <c r="IP116" s="146"/>
      <c r="IQ116" s="146"/>
      <c r="IR116" s="146"/>
      <c r="IS116" s="146"/>
      <c r="IT116" s="146"/>
      <c r="IU116" s="146"/>
    </row>
    <row r="117" spans="1:255" s="168" customFormat="1" ht="15.75" customHeight="1">
      <c r="A117" s="66" t="s">
        <v>57</v>
      </c>
      <c r="B117" s="107" t="s">
        <v>99</v>
      </c>
      <c r="C117" s="175" t="s">
        <v>169</v>
      </c>
      <c r="D117" s="62" t="s">
        <v>170</v>
      </c>
      <c r="E117" s="104" t="s">
        <v>37</v>
      </c>
      <c r="F117" s="84">
        <v>19</v>
      </c>
      <c r="G117" s="106"/>
      <c r="H117" s="186"/>
      <c r="I117" s="106"/>
      <c r="J117" s="152"/>
      <c r="IL117" s="146"/>
      <c r="IM117" s="146"/>
      <c r="IN117" s="146"/>
      <c r="IO117" s="146"/>
      <c r="IP117" s="146"/>
      <c r="IQ117" s="146"/>
      <c r="IR117" s="146"/>
      <c r="IS117" s="146"/>
      <c r="IT117" s="146"/>
      <c r="IU117" s="146"/>
    </row>
    <row r="118" spans="1:255" s="168" customFormat="1" ht="15.75" customHeight="1">
      <c r="A118" s="66" t="s">
        <v>60</v>
      </c>
      <c r="B118" s="107" t="s">
        <v>99</v>
      </c>
      <c r="C118" s="175" t="s">
        <v>171</v>
      </c>
      <c r="D118" s="62" t="s">
        <v>170</v>
      </c>
      <c r="E118" s="104" t="s">
        <v>37</v>
      </c>
      <c r="F118" s="84">
        <v>5</v>
      </c>
      <c r="G118" s="106"/>
      <c r="H118" s="186"/>
      <c r="I118" s="106"/>
      <c r="J118" s="152"/>
      <c r="IL118" s="146"/>
      <c r="IM118" s="146"/>
      <c r="IN118" s="146"/>
      <c r="IO118" s="146"/>
      <c r="IP118" s="146"/>
      <c r="IQ118" s="146"/>
      <c r="IR118" s="146"/>
      <c r="IS118" s="146"/>
      <c r="IT118" s="146"/>
      <c r="IU118" s="146"/>
    </row>
    <row r="119" spans="1:255" s="168" customFormat="1" ht="15.75" customHeight="1">
      <c r="A119" s="66" t="s">
        <v>63</v>
      </c>
      <c r="B119" s="107" t="s">
        <v>99</v>
      </c>
      <c r="C119" s="175" t="s">
        <v>172</v>
      </c>
      <c r="D119" s="62" t="s">
        <v>170</v>
      </c>
      <c r="E119" s="104" t="s">
        <v>37</v>
      </c>
      <c r="F119" s="84">
        <v>4</v>
      </c>
      <c r="G119" s="106"/>
      <c r="H119" s="186"/>
      <c r="I119" s="106"/>
      <c r="J119" s="152"/>
      <c r="IL119" s="146"/>
      <c r="IM119" s="146"/>
      <c r="IN119" s="146"/>
      <c r="IO119" s="146"/>
      <c r="IP119" s="146"/>
      <c r="IQ119" s="146"/>
      <c r="IR119" s="146"/>
      <c r="IS119" s="146"/>
      <c r="IT119" s="146"/>
      <c r="IU119" s="146"/>
    </row>
    <row r="120" spans="1:255" s="168" customFormat="1" ht="15.75" customHeight="1">
      <c r="A120" s="66" t="s">
        <v>66</v>
      </c>
      <c r="B120" s="107" t="s">
        <v>99</v>
      </c>
      <c r="C120" s="175" t="s">
        <v>173</v>
      </c>
      <c r="D120" s="62" t="s">
        <v>174</v>
      </c>
      <c r="E120" s="104" t="s">
        <v>37</v>
      </c>
      <c r="F120" s="84">
        <v>1311</v>
      </c>
      <c r="G120" s="106"/>
      <c r="H120" s="186"/>
      <c r="I120" s="106"/>
      <c r="J120" s="152"/>
      <c r="IL120" s="146"/>
      <c r="IM120" s="146"/>
      <c r="IN120" s="146"/>
      <c r="IO120" s="146"/>
      <c r="IP120" s="146"/>
      <c r="IQ120" s="146"/>
      <c r="IR120" s="146"/>
      <c r="IS120" s="146"/>
      <c r="IT120" s="146"/>
      <c r="IU120" s="146"/>
    </row>
    <row r="121" spans="1:255" s="168" customFormat="1" ht="15.75" customHeight="1">
      <c r="A121" s="66" t="s">
        <v>69</v>
      </c>
      <c r="B121" s="107" t="s">
        <v>99</v>
      </c>
      <c r="C121" s="175" t="s">
        <v>175</v>
      </c>
      <c r="D121" s="62" t="s">
        <v>170</v>
      </c>
      <c r="E121" s="104" t="s">
        <v>37</v>
      </c>
      <c r="F121" s="84">
        <v>8</v>
      </c>
      <c r="G121" s="106"/>
      <c r="H121" s="186"/>
      <c r="I121" s="106"/>
      <c r="J121" s="152"/>
      <c r="IL121" s="146"/>
      <c r="IM121" s="146"/>
      <c r="IN121" s="146"/>
      <c r="IO121" s="146"/>
      <c r="IP121" s="146"/>
      <c r="IQ121" s="146"/>
      <c r="IR121" s="146"/>
      <c r="IS121" s="146"/>
      <c r="IT121" s="146"/>
      <c r="IU121" s="146"/>
    </row>
    <row r="122" spans="1:255" s="168" customFormat="1" ht="15.75" customHeight="1">
      <c r="A122" s="66" t="s">
        <v>73</v>
      </c>
      <c r="B122" s="107" t="s">
        <v>99</v>
      </c>
      <c r="C122" s="175" t="s">
        <v>176</v>
      </c>
      <c r="D122" s="62" t="s">
        <v>170</v>
      </c>
      <c r="E122" s="104" t="s">
        <v>37</v>
      </c>
      <c r="F122" s="84">
        <v>1</v>
      </c>
      <c r="G122" s="106"/>
      <c r="H122" s="186"/>
      <c r="I122" s="106"/>
      <c r="J122" s="152"/>
      <c r="IL122" s="146"/>
      <c r="IM122" s="146"/>
      <c r="IN122" s="146"/>
      <c r="IO122" s="146"/>
      <c r="IP122" s="146"/>
      <c r="IQ122" s="146"/>
      <c r="IR122" s="146"/>
      <c r="IS122" s="146"/>
      <c r="IT122" s="146"/>
      <c r="IU122" s="146"/>
    </row>
    <row r="123" spans="1:255" s="168" customFormat="1" ht="15.75" customHeight="1">
      <c r="A123" s="66" t="s">
        <v>88</v>
      </c>
      <c r="B123" s="107" t="s">
        <v>99</v>
      </c>
      <c r="C123" s="175" t="s">
        <v>177</v>
      </c>
      <c r="D123" s="62" t="s">
        <v>170</v>
      </c>
      <c r="E123" s="104" t="s">
        <v>37</v>
      </c>
      <c r="F123" s="84">
        <v>1</v>
      </c>
      <c r="G123" s="106"/>
      <c r="H123" s="186"/>
      <c r="I123" s="106"/>
      <c r="J123" s="152"/>
      <c r="IL123" s="146"/>
      <c r="IM123" s="146"/>
      <c r="IN123" s="146"/>
      <c r="IO123" s="146"/>
      <c r="IP123" s="146"/>
      <c r="IQ123" s="146"/>
      <c r="IR123" s="146"/>
      <c r="IS123" s="146"/>
      <c r="IT123" s="146"/>
      <c r="IU123" s="146"/>
    </row>
    <row r="124" spans="1:255" s="168" customFormat="1" ht="15.75" customHeight="1">
      <c r="A124" s="66" t="s">
        <v>89</v>
      </c>
      <c r="B124" s="107" t="s">
        <v>99</v>
      </c>
      <c r="C124" s="175" t="s">
        <v>178</v>
      </c>
      <c r="D124" s="62" t="s">
        <v>179</v>
      </c>
      <c r="E124" s="104" t="s">
        <v>37</v>
      </c>
      <c r="F124" s="84">
        <v>204</v>
      </c>
      <c r="G124" s="106"/>
      <c r="H124" s="186"/>
      <c r="I124" s="106"/>
      <c r="J124" s="152"/>
      <c r="IL124" s="146"/>
      <c r="IM124" s="146"/>
      <c r="IN124" s="146"/>
      <c r="IO124" s="146"/>
      <c r="IP124" s="146"/>
      <c r="IQ124" s="146"/>
      <c r="IR124" s="146"/>
      <c r="IS124" s="146"/>
      <c r="IT124" s="146"/>
      <c r="IU124" s="146"/>
    </row>
    <row r="125" spans="1:255" s="168" customFormat="1" ht="15.75" customHeight="1">
      <c r="A125" s="66" t="s">
        <v>124</v>
      </c>
      <c r="B125" s="107" t="s">
        <v>99</v>
      </c>
      <c r="C125" s="175" t="s">
        <v>180</v>
      </c>
      <c r="D125" s="62" t="s">
        <v>157</v>
      </c>
      <c r="E125" s="104" t="s">
        <v>37</v>
      </c>
      <c r="F125" s="84">
        <v>1</v>
      </c>
      <c r="G125" s="106"/>
      <c r="H125" s="186"/>
      <c r="I125" s="106"/>
      <c r="J125" s="152"/>
      <c r="IL125" s="146"/>
      <c r="IM125" s="146"/>
      <c r="IN125" s="146"/>
      <c r="IO125" s="146"/>
      <c r="IP125" s="146"/>
      <c r="IQ125" s="146"/>
      <c r="IR125" s="146"/>
      <c r="IS125" s="146"/>
      <c r="IT125" s="146"/>
      <c r="IU125" s="146"/>
    </row>
    <row r="126" spans="1:255" s="168" customFormat="1" ht="15.75" customHeight="1">
      <c r="A126" s="66" t="s">
        <v>126</v>
      </c>
      <c r="B126" s="107" t="s">
        <v>99</v>
      </c>
      <c r="C126" s="175" t="s">
        <v>181</v>
      </c>
      <c r="D126" s="62" t="s">
        <v>162</v>
      </c>
      <c r="E126" s="104" t="s">
        <v>37</v>
      </c>
      <c r="F126" s="84">
        <v>800</v>
      </c>
      <c r="G126" s="106"/>
      <c r="H126" s="186"/>
      <c r="I126" s="106"/>
      <c r="J126" s="152"/>
      <c r="IL126" s="146"/>
      <c r="IM126" s="146"/>
      <c r="IN126" s="146"/>
      <c r="IO126" s="146"/>
      <c r="IP126" s="146"/>
      <c r="IQ126" s="146"/>
      <c r="IR126" s="146"/>
      <c r="IS126" s="146"/>
      <c r="IT126" s="146"/>
      <c r="IU126" s="146"/>
    </row>
    <row r="127" spans="1:255" s="159" customFormat="1" ht="15.75" customHeight="1">
      <c r="A127" s="108"/>
      <c r="B127" s="98"/>
      <c r="C127" s="163" t="s">
        <v>106</v>
      </c>
      <c r="D127" s="164"/>
      <c r="E127" s="99"/>
      <c r="F127" s="172">
        <f>SUM(F117:F126)</f>
        <v>2354</v>
      </c>
      <c r="G127" s="100"/>
      <c r="H127" s="126"/>
      <c r="I127" s="109"/>
      <c r="J127" s="158"/>
      <c r="IN127" s="146"/>
      <c r="IO127" s="146"/>
      <c r="IP127" s="146"/>
      <c r="IQ127" s="146"/>
      <c r="IR127" s="146"/>
      <c r="IS127" s="146"/>
      <c r="IT127" s="146"/>
      <c r="IU127" s="146"/>
    </row>
    <row r="128" spans="1:255" s="174" customFormat="1" ht="15.75" customHeight="1">
      <c r="A128" s="72" t="s">
        <v>38</v>
      </c>
      <c r="B128" s="102" t="s">
        <v>35</v>
      </c>
      <c r="C128" s="85" t="s">
        <v>144</v>
      </c>
      <c r="D128" s="86"/>
      <c r="E128" s="102" t="s">
        <v>37</v>
      </c>
      <c r="F128" s="75">
        <f>F127</f>
        <v>2354</v>
      </c>
      <c r="G128" s="74"/>
      <c r="H128" s="88">
        <v>0</v>
      </c>
      <c r="I128" s="88">
        <f>H128*F128</f>
        <v>0</v>
      </c>
      <c r="J128" s="173"/>
      <c r="IT128" s="116"/>
      <c r="IU128" s="116"/>
    </row>
    <row r="129" spans="1:10" s="116" customFormat="1" ht="21" customHeight="1">
      <c r="A129" s="76"/>
      <c r="B129" s="77"/>
      <c r="C129" s="147" t="s">
        <v>182</v>
      </c>
      <c r="D129" s="148"/>
      <c r="E129" s="78"/>
      <c r="F129" s="79"/>
      <c r="G129" s="79"/>
      <c r="H129" s="181"/>
      <c r="I129" s="149">
        <f>I115+I128</f>
        <v>0</v>
      </c>
      <c r="J129" s="152"/>
    </row>
    <row r="130" spans="1:10" s="116" customFormat="1" ht="15.75" customHeight="1">
      <c r="A130" s="80"/>
      <c r="B130" s="81"/>
      <c r="C130" s="150"/>
      <c r="D130" s="151"/>
      <c r="E130" s="82"/>
      <c r="F130" s="83"/>
      <c r="G130" s="83"/>
      <c r="H130" s="182"/>
      <c r="I130" s="153"/>
      <c r="J130" s="152"/>
    </row>
    <row r="131" spans="1:10" s="136" customFormat="1" ht="21" customHeight="1">
      <c r="A131" s="369" t="s">
        <v>320</v>
      </c>
      <c r="B131" s="369"/>
      <c r="C131" s="369"/>
      <c r="D131" s="369"/>
      <c r="E131" s="369"/>
      <c r="F131" s="369"/>
      <c r="G131" s="369"/>
      <c r="H131" s="369"/>
      <c r="I131" s="369"/>
      <c r="J131" s="135"/>
    </row>
    <row r="132" spans="1:255" s="49" customFormat="1" ht="32.25" customHeight="1">
      <c r="A132" s="69" t="s">
        <v>28</v>
      </c>
      <c r="B132" s="70" t="s">
        <v>29</v>
      </c>
      <c r="C132" s="71" t="s">
        <v>30</v>
      </c>
      <c r="D132" s="70"/>
      <c r="E132" s="70" t="s">
        <v>7</v>
      </c>
      <c r="F132" s="70" t="s">
        <v>8</v>
      </c>
      <c r="G132" s="70" t="s">
        <v>31</v>
      </c>
      <c r="H132" s="70" t="s">
        <v>183</v>
      </c>
      <c r="I132" s="70" t="s">
        <v>184</v>
      </c>
      <c r="J132" s="48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</row>
    <row r="133" spans="1:9" s="116" customFormat="1" ht="15.75" customHeight="1">
      <c r="A133" s="72" t="s">
        <v>34</v>
      </c>
      <c r="B133" s="102" t="s">
        <v>35</v>
      </c>
      <c r="C133" s="176" t="s">
        <v>185</v>
      </c>
      <c r="D133" s="102"/>
      <c r="E133" s="87" t="s">
        <v>37</v>
      </c>
      <c r="F133" s="74">
        <v>72</v>
      </c>
      <c r="G133" s="74"/>
      <c r="H133" s="74">
        <v>0</v>
      </c>
      <c r="I133" s="110">
        <f>H133*F133</f>
        <v>0</v>
      </c>
    </row>
    <row r="134" spans="1:9" s="116" customFormat="1" ht="15.75" customHeight="1">
      <c r="A134" s="72" t="s">
        <v>38</v>
      </c>
      <c r="B134" s="102" t="s">
        <v>35</v>
      </c>
      <c r="C134" s="176" t="s">
        <v>186</v>
      </c>
      <c r="D134" s="102"/>
      <c r="E134" s="87" t="s">
        <v>37</v>
      </c>
      <c r="F134" s="74">
        <v>11</v>
      </c>
      <c r="G134" s="74"/>
      <c r="H134" s="74">
        <v>0</v>
      </c>
      <c r="I134" s="110">
        <f>H134*F134</f>
        <v>0</v>
      </c>
    </row>
    <row r="135" spans="1:9" s="116" customFormat="1" ht="15.75" customHeight="1">
      <c r="A135" s="72" t="s">
        <v>40</v>
      </c>
      <c r="B135" s="102" t="s">
        <v>35</v>
      </c>
      <c r="C135" s="176" t="s">
        <v>314</v>
      </c>
      <c r="D135" s="102"/>
      <c r="E135" s="87" t="s">
        <v>37</v>
      </c>
      <c r="F135" s="74">
        <v>30</v>
      </c>
      <c r="G135" s="74"/>
      <c r="H135" s="74">
        <v>0</v>
      </c>
      <c r="I135" s="110">
        <f>H135*F135</f>
        <v>0</v>
      </c>
    </row>
    <row r="136" spans="1:9" s="116" customFormat="1" ht="21" customHeight="1">
      <c r="A136" s="76"/>
      <c r="B136" s="77"/>
      <c r="C136" s="147" t="s">
        <v>187</v>
      </c>
      <c r="D136" s="148"/>
      <c r="E136" s="78"/>
      <c r="F136" s="79"/>
      <c r="G136" s="79"/>
      <c r="H136" s="181"/>
      <c r="I136" s="149">
        <f>SUM(I133:I135)</f>
        <v>0</v>
      </c>
    </row>
    <row r="137" spans="1:10" s="116" customFormat="1" ht="15.75" customHeight="1">
      <c r="A137" s="80"/>
      <c r="B137" s="81"/>
      <c r="C137" s="150"/>
      <c r="D137" s="151"/>
      <c r="E137" s="82"/>
      <c r="F137" s="83"/>
      <c r="G137" s="83"/>
      <c r="H137" s="182"/>
      <c r="I137" s="153"/>
      <c r="J137" s="152"/>
    </row>
    <row r="138" spans="1:10" s="116" customFormat="1" ht="15.75" customHeight="1">
      <c r="A138" s="342"/>
      <c r="B138" s="340"/>
      <c r="C138" s="341" t="s">
        <v>27</v>
      </c>
      <c r="D138" s="315"/>
      <c r="E138" s="316"/>
      <c r="F138" s="317"/>
      <c r="G138" s="317"/>
      <c r="H138" s="318"/>
      <c r="I138" s="343">
        <f>I15+I25+I35+I42+I61+I87+I111+I129+I136</f>
        <v>0</v>
      </c>
      <c r="J138" s="152"/>
    </row>
    <row r="139" spans="1:10" s="116" customFormat="1" ht="15.75" customHeight="1">
      <c r="A139" s="342"/>
      <c r="B139" s="340"/>
      <c r="C139" s="341" t="s">
        <v>326</v>
      </c>
      <c r="D139" s="315"/>
      <c r="E139" s="316"/>
      <c r="F139" s="317"/>
      <c r="G139" s="317"/>
      <c r="H139" s="318"/>
      <c r="I139" s="343">
        <f>I138*0.21</f>
        <v>0</v>
      </c>
      <c r="J139" s="152"/>
    </row>
    <row r="140" spans="1:10" s="116" customFormat="1" ht="15.75" customHeight="1">
      <c r="A140" s="342"/>
      <c r="B140" s="340"/>
      <c r="C140" s="341" t="s">
        <v>327</v>
      </c>
      <c r="D140" s="315"/>
      <c r="E140" s="316"/>
      <c r="F140" s="317"/>
      <c r="G140" s="317"/>
      <c r="H140" s="318"/>
      <c r="I140" s="343">
        <f>SUM(I138:I139)</f>
        <v>0</v>
      </c>
      <c r="J140" s="152"/>
    </row>
    <row r="141" spans="1:10" s="116" customFormat="1" ht="15.75" customHeight="1">
      <c r="A141" s="80"/>
      <c r="B141" s="81"/>
      <c r="C141" s="150"/>
      <c r="D141" s="151"/>
      <c r="E141" s="82"/>
      <c r="F141" s="83"/>
      <c r="G141" s="83"/>
      <c r="H141" s="182"/>
      <c r="I141" s="153"/>
      <c r="J141" s="152"/>
    </row>
    <row r="142" spans="1:9" s="146" customFormat="1" ht="39" customHeight="1">
      <c r="A142" s="187"/>
      <c r="B142" s="188" t="s">
        <v>188</v>
      </c>
      <c r="C142" s="370" t="s">
        <v>189</v>
      </c>
      <c r="D142" s="370"/>
      <c r="E142" s="370"/>
      <c r="F142" s="370"/>
      <c r="G142" s="370"/>
      <c r="H142" s="370"/>
      <c r="I142" s="370"/>
    </row>
    <row r="143" spans="1:10" s="116" customFormat="1" ht="16.5" customHeight="1">
      <c r="A143" s="80"/>
      <c r="B143" s="81"/>
      <c r="C143" s="150"/>
      <c r="D143" s="151"/>
      <c r="E143" s="82"/>
      <c r="F143" s="83"/>
      <c r="G143" s="83"/>
      <c r="H143" s="182"/>
      <c r="I143" s="153"/>
      <c r="J143" s="152"/>
    </row>
    <row r="144" spans="1:10" s="116" customFormat="1" ht="16.5" customHeight="1">
      <c r="A144" s="80"/>
      <c r="B144" s="81"/>
      <c r="C144" s="150"/>
      <c r="D144" s="151"/>
      <c r="E144" s="82"/>
      <c r="F144" s="83"/>
      <c r="G144" s="83"/>
      <c r="H144" s="182"/>
      <c r="I144" s="153"/>
      <c r="J144" s="152"/>
    </row>
    <row r="145" spans="1:10" s="116" customFormat="1" ht="16.5" customHeight="1">
      <c r="A145" s="80"/>
      <c r="B145" s="81"/>
      <c r="C145" s="150"/>
      <c r="D145" s="151"/>
      <c r="E145" s="82"/>
      <c r="F145" s="83"/>
      <c r="G145" s="83"/>
      <c r="H145" s="182"/>
      <c r="I145" s="153"/>
      <c r="J145" s="152"/>
    </row>
    <row r="146" spans="1:10" s="116" customFormat="1" ht="16.5" customHeight="1">
      <c r="A146" s="80"/>
      <c r="B146" s="81"/>
      <c r="C146" s="150"/>
      <c r="D146" s="151"/>
      <c r="E146" s="82"/>
      <c r="F146" s="83"/>
      <c r="G146" s="83"/>
      <c r="H146" s="182"/>
      <c r="I146" s="153"/>
      <c r="J146" s="152"/>
    </row>
    <row r="147" spans="1:10" s="116" customFormat="1" ht="16.5" customHeight="1">
      <c r="A147" s="80"/>
      <c r="B147" s="81"/>
      <c r="C147" s="150"/>
      <c r="D147" s="151"/>
      <c r="E147" s="82"/>
      <c r="F147" s="83"/>
      <c r="G147" s="83"/>
      <c r="H147" s="182"/>
      <c r="I147" s="153"/>
      <c r="J147" s="152"/>
    </row>
    <row r="148" spans="1:10" s="116" customFormat="1" ht="16.5" customHeight="1">
      <c r="A148" s="80"/>
      <c r="B148" s="81"/>
      <c r="C148" s="150"/>
      <c r="D148" s="151"/>
      <c r="E148" s="82"/>
      <c r="F148" s="83"/>
      <c r="G148" s="83"/>
      <c r="H148" s="182"/>
      <c r="I148" s="153"/>
      <c r="J148" s="152"/>
    </row>
    <row r="149" spans="1:10" s="116" customFormat="1" ht="16.5" customHeight="1">
      <c r="A149" s="80"/>
      <c r="B149" s="81"/>
      <c r="C149" s="150"/>
      <c r="D149" s="151"/>
      <c r="E149" s="82"/>
      <c r="F149" s="83"/>
      <c r="G149" s="83"/>
      <c r="H149" s="182"/>
      <c r="I149" s="153"/>
      <c r="J149" s="152"/>
    </row>
    <row r="150" spans="1:10" s="116" customFormat="1" ht="16.5" customHeight="1">
      <c r="A150" s="80"/>
      <c r="B150" s="81"/>
      <c r="C150" s="150"/>
      <c r="D150" s="151"/>
      <c r="E150" s="82"/>
      <c r="F150" s="83"/>
      <c r="G150" s="83"/>
      <c r="H150" s="182"/>
      <c r="I150" s="153"/>
      <c r="J150" s="152"/>
    </row>
    <row r="151" spans="1:10" s="116" customFormat="1" ht="16.5" customHeight="1">
      <c r="A151" s="80"/>
      <c r="B151" s="81"/>
      <c r="C151" s="150"/>
      <c r="D151" s="151"/>
      <c r="E151" s="82"/>
      <c r="F151" s="83"/>
      <c r="G151" s="83"/>
      <c r="H151" s="182"/>
      <c r="I151" s="153"/>
      <c r="J151" s="152"/>
    </row>
    <row r="152" spans="1:10" s="116" customFormat="1" ht="16.5" customHeight="1">
      <c r="A152" s="80"/>
      <c r="B152" s="81"/>
      <c r="C152" s="150"/>
      <c r="D152" s="151"/>
      <c r="E152" s="82"/>
      <c r="F152" s="83"/>
      <c r="G152" s="83"/>
      <c r="H152" s="182"/>
      <c r="I152" s="153"/>
      <c r="J152" s="152"/>
    </row>
    <row r="153" spans="1:10" s="116" customFormat="1" ht="16.5" customHeight="1">
      <c r="A153" s="80"/>
      <c r="B153" s="81"/>
      <c r="C153" s="150"/>
      <c r="D153" s="151"/>
      <c r="E153" s="82"/>
      <c r="F153" s="83"/>
      <c r="G153" s="83"/>
      <c r="H153" s="182"/>
      <c r="I153" s="153"/>
      <c r="J153" s="152"/>
    </row>
    <row r="154" spans="2:4" ht="15">
      <c r="B154" s="111"/>
      <c r="C154" s="134"/>
      <c r="D154" s="111"/>
    </row>
    <row r="155" spans="2:4" ht="15">
      <c r="B155" s="111"/>
      <c r="C155" s="134"/>
      <c r="D155" s="111"/>
    </row>
    <row r="156" spans="2:4" ht="15">
      <c r="B156" s="111"/>
      <c r="C156" s="134"/>
      <c r="D156" s="111"/>
    </row>
    <row r="157" spans="2:4" ht="15">
      <c r="B157" s="111"/>
      <c r="C157" s="134"/>
      <c r="D157" s="111"/>
    </row>
    <row r="158" spans="2:4" ht="15">
      <c r="B158" s="111"/>
      <c r="C158" s="134"/>
      <c r="D158" s="111"/>
    </row>
    <row r="159" spans="2:4" ht="15">
      <c r="B159" s="111"/>
      <c r="C159" s="134"/>
      <c r="D159" s="111"/>
    </row>
  </sheetData>
  <sheetProtection selectLockedCells="1" selectUnlockedCells="1"/>
  <mergeCells count="14">
    <mergeCell ref="A45:I45"/>
    <mergeCell ref="A62:C62"/>
    <mergeCell ref="A39:I39"/>
    <mergeCell ref="A1:C1"/>
    <mergeCell ref="A3:I3"/>
    <mergeCell ref="A17:I17"/>
    <mergeCell ref="A27:I27"/>
    <mergeCell ref="A37:C37"/>
    <mergeCell ref="A113:I113"/>
    <mergeCell ref="A131:I131"/>
    <mergeCell ref="C142:I142"/>
    <mergeCell ref="A63:I63"/>
    <mergeCell ref="A88:C88"/>
    <mergeCell ref="A89:I89"/>
  </mergeCells>
  <printOptions/>
  <pageMargins left="0.5905511811023623" right="0.5905511811023623" top="1.062992125984252" bottom="0.7086614173228347" header="0.5511811023622047" footer="0.3937007874015748"/>
  <pageSetup firstPageNumber="1" useFirstPageNumber="1" horizontalDpi="300" verticalDpi="300" orientation="landscape" paperSize="9" scale="80" r:id="rId1"/>
  <headerFooter alignWithMargins="0">
    <oddHeader>&amp;L&amp;"Arial,Tučné"&amp;14Komplexní revitalizace centrálních parků v Mariánských Lázních – část IV. - Výkaz výměr
SO 01 VEGETAČNÍ ÚPRAVY&amp;RStrana &amp;P</oddHeader>
    <oddFooter>&amp;Lvypracoval: Ing. Vladimír Dufek&amp;R     datum:   11/2012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72"/>
  <sheetViews>
    <sheetView zoomScalePageLayoutView="0" workbookViewId="0" topLeftCell="A36">
      <selection activeCell="L32" sqref="L32"/>
    </sheetView>
  </sheetViews>
  <sheetFormatPr defaultColWidth="11.57421875" defaultRowHeight="12.75"/>
  <cols>
    <col min="1" max="1" width="6.7109375" style="196" customWidth="1"/>
    <col min="2" max="2" width="6.421875" style="290" customWidth="1"/>
    <col min="3" max="3" width="95.140625" style="290" customWidth="1"/>
    <col min="4" max="4" width="6.140625" style="203" customWidth="1"/>
    <col min="5" max="5" width="4.140625" style="199" customWidth="1"/>
    <col min="6" max="6" width="11.140625" style="200" customWidth="1"/>
    <col min="7" max="7" width="12.7109375" style="200" customWidth="1"/>
    <col min="8" max="8" width="11.57421875" style="201" customWidth="1"/>
    <col min="9" max="9" width="14.8515625" style="201" customWidth="1"/>
    <col min="10" max="244" width="11.57421875" style="202" customWidth="1"/>
    <col min="245" max="16384" width="11.57421875" style="197" customWidth="1"/>
  </cols>
  <sheetData>
    <row r="1" spans="1:254" s="191" customFormat="1" ht="32.25" customHeight="1">
      <c r="A1" s="258" t="s">
        <v>28</v>
      </c>
      <c r="B1" s="390" t="s">
        <v>30</v>
      </c>
      <c r="C1" s="391"/>
      <c r="D1" s="259"/>
      <c r="E1" s="259" t="s">
        <v>7</v>
      </c>
      <c r="F1" s="259" t="s">
        <v>8</v>
      </c>
      <c r="G1" s="259" t="s">
        <v>31</v>
      </c>
      <c r="H1" s="259" t="s">
        <v>32</v>
      </c>
      <c r="I1" s="260" t="s">
        <v>33</v>
      </c>
      <c r="IK1" s="192"/>
      <c r="IL1" s="192"/>
      <c r="IM1" s="192"/>
      <c r="IN1" s="192"/>
      <c r="IO1" s="192"/>
      <c r="IP1" s="192"/>
      <c r="IQ1" s="192"/>
      <c r="IR1" s="192"/>
      <c r="IS1" s="192"/>
      <c r="IT1" s="192"/>
    </row>
    <row r="2" spans="1:254" s="191" customFormat="1" ht="15.75" customHeight="1">
      <c r="A2" s="276"/>
      <c r="B2" s="392" t="s">
        <v>234</v>
      </c>
      <c r="C2" s="392"/>
      <c r="D2" s="392"/>
      <c r="E2" s="393"/>
      <c r="F2" s="394"/>
      <c r="G2" s="394"/>
      <c r="H2" s="395"/>
      <c r="I2" s="280"/>
      <c r="IK2" s="192"/>
      <c r="IL2" s="192"/>
      <c r="IM2" s="192"/>
      <c r="IN2" s="192"/>
      <c r="IO2" s="192"/>
      <c r="IP2" s="192"/>
      <c r="IQ2" s="192"/>
      <c r="IR2" s="192"/>
      <c r="IS2" s="192"/>
      <c r="IT2" s="192"/>
    </row>
    <row r="3" spans="1:9" s="205" customFormat="1" ht="30" customHeight="1">
      <c r="A3" s="250">
        <v>1</v>
      </c>
      <c r="B3" s="382" t="s">
        <v>195</v>
      </c>
      <c r="C3" s="383"/>
      <c r="D3" s="221"/>
      <c r="E3" s="220" t="s">
        <v>222</v>
      </c>
      <c r="F3" s="222">
        <v>276.65</v>
      </c>
      <c r="G3" s="222"/>
      <c r="H3" s="222">
        <v>0</v>
      </c>
      <c r="I3" s="251">
        <f>F3*H3</f>
        <v>0</v>
      </c>
    </row>
    <row r="4" spans="1:9" s="205" customFormat="1" ht="15.75" customHeight="1">
      <c r="A4" s="252"/>
      <c r="B4" s="287"/>
      <c r="C4" s="291" t="s">
        <v>223</v>
      </c>
      <c r="D4" s="224"/>
      <c r="E4" s="223"/>
      <c r="F4" s="225"/>
      <c r="G4" s="225"/>
      <c r="H4" s="225"/>
      <c r="I4" s="253"/>
    </row>
    <row r="5" spans="1:9" s="205" customFormat="1" ht="15.75" customHeight="1">
      <c r="A5" s="254"/>
      <c r="B5" s="287"/>
      <c r="C5" s="291" t="s">
        <v>224</v>
      </c>
      <c r="D5" s="227"/>
      <c r="E5" s="226"/>
      <c r="F5" s="228"/>
      <c r="G5" s="228"/>
      <c r="H5" s="228"/>
      <c r="I5" s="255"/>
    </row>
    <row r="6" spans="1:9" s="205" customFormat="1" ht="30" customHeight="1">
      <c r="A6" s="256">
        <v>2</v>
      </c>
      <c r="B6" s="384" t="s">
        <v>225</v>
      </c>
      <c r="C6" s="385"/>
      <c r="D6" s="212"/>
      <c r="E6" s="213"/>
      <c r="F6" s="214">
        <v>220.2</v>
      </c>
      <c r="G6" s="214"/>
      <c r="H6" s="222">
        <v>0</v>
      </c>
      <c r="I6" s="257">
        <f aca="true" t="shared" si="0" ref="I6:I42">F6*H6</f>
        <v>0</v>
      </c>
    </row>
    <row r="7" spans="1:9" s="205" customFormat="1" ht="15.75" customHeight="1">
      <c r="A7" s="250">
        <v>3</v>
      </c>
      <c r="B7" s="382" t="s">
        <v>196</v>
      </c>
      <c r="C7" s="383"/>
      <c r="D7" s="221"/>
      <c r="E7" s="220" t="s">
        <v>226</v>
      </c>
      <c r="F7" s="222">
        <v>236.84</v>
      </c>
      <c r="G7" s="222"/>
      <c r="H7" s="222"/>
      <c r="I7" s="251">
        <f t="shared" si="0"/>
        <v>0</v>
      </c>
    </row>
    <row r="8" spans="1:9" s="205" customFormat="1" ht="15.75" customHeight="1">
      <c r="A8" s="254"/>
      <c r="B8" s="293"/>
      <c r="C8" s="294" t="s">
        <v>267</v>
      </c>
      <c r="D8" s="227"/>
      <c r="E8" s="226"/>
      <c r="F8" s="228"/>
      <c r="G8" s="228"/>
      <c r="H8" s="228"/>
      <c r="I8" s="255">
        <f t="shared" si="0"/>
        <v>0</v>
      </c>
    </row>
    <row r="9" spans="1:9" s="205" customFormat="1" ht="30" customHeight="1">
      <c r="A9" s="256">
        <v>4</v>
      </c>
      <c r="B9" s="384" t="s">
        <v>227</v>
      </c>
      <c r="C9" s="385"/>
      <c r="D9" s="212"/>
      <c r="E9" s="213" t="s">
        <v>226</v>
      </c>
      <c r="F9" s="214">
        <v>107.9</v>
      </c>
      <c r="G9" s="214"/>
      <c r="H9" s="222">
        <v>0</v>
      </c>
      <c r="I9" s="257">
        <f t="shared" si="0"/>
        <v>0</v>
      </c>
    </row>
    <row r="10" spans="1:9" s="205" customFormat="1" ht="30" customHeight="1">
      <c r="A10" s="250">
        <v>5</v>
      </c>
      <c r="B10" s="382" t="s">
        <v>228</v>
      </c>
      <c r="C10" s="383"/>
      <c r="D10" s="221"/>
      <c r="E10" s="220" t="s">
        <v>222</v>
      </c>
      <c r="F10" s="222">
        <v>359.8</v>
      </c>
      <c r="G10" s="222"/>
      <c r="H10" s="222">
        <v>0</v>
      </c>
      <c r="I10" s="251">
        <f t="shared" si="0"/>
        <v>0</v>
      </c>
    </row>
    <row r="11" spans="1:9" s="205" customFormat="1" ht="15.75" customHeight="1">
      <c r="A11" s="252"/>
      <c r="B11" s="287"/>
      <c r="C11" s="344" t="s">
        <v>268</v>
      </c>
      <c r="D11" s="224"/>
      <c r="E11" s="223"/>
      <c r="F11" s="225"/>
      <c r="G11" s="225"/>
      <c r="H11" s="225"/>
      <c r="I11" s="253"/>
    </row>
    <row r="12" spans="1:9" s="205" customFormat="1" ht="15.75" customHeight="1">
      <c r="A12" s="254"/>
      <c r="B12" s="293"/>
      <c r="C12" s="294" t="s">
        <v>269</v>
      </c>
      <c r="D12" s="227"/>
      <c r="E12" s="226"/>
      <c r="F12" s="228"/>
      <c r="G12" s="228"/>
      <c r="H12" s="228"/>
      <c r="I12" s="255"/>
    </row>
    <row r="13" spans="1:9" s="205" customFormat="1" ht="15.75" customHeight="1">
      <c r="A13" s="250">
        <v>6</v>
      </c>
      <c r="B13" s="382" t="s">
        <v>197</v>
      </c>
      <c r="C13" s="383"/>
      <c r="D13" s="221"/>
      <c r="E13" s="220" t="s">
        <v>198</v>
      </c>
      <c r="F13" s="222">
        <v>75.6</v>
      </c>
      <c r="G13" s="222"/>
      <c r="H13" s="222">
        <v>0</v>
      </c>
      <c r="I13" s="251">
        <f t="shared" si="0"/>
        <v>0</v>
      </c>
    </row>
    <row r="14" spans="1:9" s="205" customFormat="1" ht="15.75" customHeight="1">
      <c r="A14" s="254"/>
      <c r="B14" s="293"/>
      <c r="C14" s="294" t="s">
        <v>270</v>
      </c>
      <c r="D14" s="227"/>
      <c r="E14" s="226"/>
      <c r="F14" s="228"/>
      <c r="G14" s="228"/>
      <c r="H14" s="228"/>
      <c r="I14" s="255"/>
    </row>
    <row r="15" spans="1:9" s="205" customFormat="1" ht="30" customHeight="1">
      <c r="A15" s="256">
        <v>7</v>
      </c>
      <c r="B15" s="384" t="s">
        <v>199</v>
      </c>
      <c r="C15" s="385"/>
      <c r="D15" s="212"/>
      <c r="E15" s="213" t="s">
        <v>198</v>
      </c>
      <c r="F15" s="214">
        <v>42</v>
      </c>
      <c r="G15" s="214"/>
      <c r="H15" s="222">
        <v>0</v>
      </c>
      <c r="I15" s="257">
        <f t="shared" si="0"/>
        <v>0</v>
      </c>
    </row>
    <row r="16" spans="1:9" s="205" customFormat="1" ht="30" customHeight="1">
      <c r="A16" s="256">
        <v>8</v>
      </c>
      <c r="B16" s="384" t="s">
        <v>229</v>
      </c>
      <c r="C16" s="385"/>
      <c r="D16" s="212"/>
      <c r="E16" s="213" t="s">
        <v>226</v>
      </c>
      <c r="F16" s="215">
        <v>3</v>
      </c>
      <c r="G16" s="215"/>
      <c r="H16" s="222">
        <v>0</v>
      </c>
      <c r="I16" s="257">
        <f t="shared" si="0"/>
        <v>0</v>
      </c>
    </row>
    <row r="17" spans="1:9" s="205" customFormat="1" ht="15" customHeight="1">
      <c r="A17" s="250">
        <v>9</v>
      </c>
      <c r="B17" s="382" t="s">
        <v>200</v>
      </c>
      <c r="C17" s="383"/>
      <c r="D17" s="221"/>
      <c r="E17" s="220" t="s">
        <v>226</v>
      </c>
      <c r="F17" s="229">
        <v>268</v>
      </c>
      <c r="G17" s="229"/>
      <c r="H17" s="222">
        <v>0</v>
      </c>
      <c r="I17" s="251">
        <f t="shared" si="0"/>
        <v>0</v>
      </c>
    </row>
    <row r="18" spans="1:9" s="205" customFormat="1" ht="15.75" customHeight="1">
      <c r="A18" s="254"/>
      <c r="B18" s="295"/>
      <c r="C18" s="296" t="s">
        <v>271</v>
      </c>
      <c r="D18" s="227"/>
      <c r="E18" s="226"/>
      <c r="F18" s="230"/>
      <c r="G18" s="230"/>
      <c r="H18" s="228"/>
      <c r="I18" s="255"/>
    </row>
    <row r="19" spans="1:9" s="205" customFormat="1" ht="15.75" customHeight="1">
      <c r="A19" s="256">
        <v>10</v>
      </c>
      <c r="B19" s="384" t="s">
        <v>201</v>
      </c>
      <c r="C19" s="385"/>
      <c r="D19" s="212"/>
      <c r="E19" s="213" t="s">
        <v>226</v>
      </c>
      <c r="F19" s="215">
        <v>16.75</v>
      </c>
      <c r="G19" s="215"/>
      <c r="H19" s="222">
        <v>0</v>
      </c>
      <c r="I19" s="257">
        <f t="shared" si="0"/>
        <v>0</v>
      </c>
    </row>
    <row r="20" spans="1:9" s="205" customFormat="1" ht="15.75" customHeight="1">
      <c r="A20" s="256">
        <v>11</v>
      </c>
      <c r="B20" s="384" t="s">
        <v>202</v>
      </c>
      <c r="C20" s="385"/>
      <c r="D20" s="212"/>
      <c r="E20" s="213" t="s">
        <v>222</v>
      </c>
      <c r="F20" s="215">
        <v>670</v>
      </c>
      <c r="G20" s="215"/>
      <c r="H20" s="222">
        <v>0</v>
      </c>
      <c r="I20" s="257">
        <f t="shared" si="0"/>
        <v>0</v>
      </c>
    </row>
    <row r="21" spans="1:9" s="205" customFormat="1" ht="30" customHeight="1">
      <c r="A21" s="256">
        <v>12</v>
      </c>
      <c r="B21" s="384" t="s">
        <v>230</v>
      </c>
      <c r="C21" s="385"/>
      <c r="D21" s="212"/>
      <c r="E21" s="213" t="s">
        <v>226</v>
      </c>
      <c r="F21" s="215">
        <v>263</v>
      </c>
      <c r="G21" s="215"/>
      <c r="H21" s="222">
        <v>0</v>
      </c>
      <c r="I21" s="257">
        <f t="shared" si="0"/>
        <v>0</v>
      </c>
    </row>
    <row r="22" spans="1:9" s="205" customFormat="1" ht="30" customHeight="1">
      <c r="A22" s="250">
        <v>13</v>
      </c>
      <c r="B22" s="382" t="s">
        <v>203</v>
      </c>
      <c r="C22" s="383"/>
      <c r="D22" s="221"/>
      <c r="E22" s="220" t="s">
        <v>198</v>
      </c>
      <c r="F22" s="229">
        <v>235</v>
      </c>
      <c r="G22" s="229"/>
      <c r="H22" s="222">
        <v>0</v>
      </c>
      <c r="I22" s="251">
        <f t="shared" si="0"/>
        <v>0</v>
      </c>
    </row>
    <row r="23" spans="1:9" s="205" customFormat="1" ht="15.75" customHeight="1">
      <c r="A23" s="254"/>
      <c r="B23" s="293"/>
      <c r="C23" s="294" t="s">
        <v>272</v>
      </c>
      <c r="D23" s="227"/>
      <c r="E23" s="226"/>
      <c r="F23" s="230"/>
      <c r="G23" s="230"/>
      <c r="H23" s="228"/>
      <c r="I23" s="255"/>
    </row>
    <row r="24" spans="1:9" s="205" customFormat="1" ht="30" customHeight="1">
      <c r="A24" s="256">
        <v>14</v>
      </c>
      <c r="B24" s="384" t="s">
        <v>231</v>
      </c>
      <c r="C24" s="385"/>
      <c r="D24" s="212"/>
      <c r="E24" s="213" t="s">
        <v>222</v>
      </c>
      <c r="F24" s="214">
        <v>276.65</v>
      </c>
      <c r="G24" s="214"/>
      <c r="H24" s="222">
        <v>0</v>
      </c>
      <c r="I24" s="257">
        <f t="shared" si="0"/>
        <v>0</v>
      </c>
    </row>
    <row r="25" spans="1:9" s="205" customFormat="1" ht="15.75" customHeight="1">
      <c r="A25" s="256">
        <v>15</v>
      </c>
      <c r="B25" s="384" t="s">
        <v>232</v>
      </c>
      <c r="C25" s="385"/>
      <c r="D25" s="212"/>
      <c r="E25" s="213" t="s">
        <v>222</v>
      </c>
      <c r="F25" s="214">
        <v>82.25</v>
      </c>
      <c r="G25" s="214"/>
      <c r="H25" s="222">
        <v>0</v>
      </c>
      <c r="I25" s="257">
        <f t="shared" si="0"/>
        <v>0</v>
      </c>
    </row>
    <row r="26" spans="1:254" s="191" customFormat="1" ht="15.75" customHeight="1">
      <c r="A26" s="278"/>
      <c r="B26" s="386" t="s">
        <v>106</v>
      </c>
      <c r="C26" s="386"/>
      <c r="D26" s="386"/>
      <c r="E26" s="387"/>
      <c r="F26" s="388"/>
      <c r="G26" s="388"/>
      <c r="H26" s="389"/>
      <c r="I26" s="279">
        <f>SUM(I3:I25)</f>
        <v>0</v>
      </c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</row>
    <row r="27" spans="1:254" s="191" customFormat="1" ht="15.75" customHeight="1">
      <c r="A27" s="189"/>
      <c r="B27" s="288"/>
      <c r="C27" s="288"/>
      <c r="D27" s="204"/>
      <c r="E27" s="190"/>
      <c r="F27" s="190"/>
      <c r="G27" s="190"/>
      <c r="H27" s="190"/>
      <c r="I27" s="190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</row>
    <row r="28" spans="1:254" s="191" customFormat="1" ht="32.25" customHeight="1">
      <c r="A28" s="258" t="s">
        <v>28</v>
      </c>
      <c r="B28" s="390" t="s">
        <v>30</v>
      </c>
      <c r="C28" s="391"/>
      <c r="D28" s="259"/>
      <c r="E28" s="259" t="s">
        <v>7</v>
      </c>
      <c r="F28" s="259" t="s">
        <v>8</v>
      </c>
      <c r="G28" s="259" t="s">
        <v>31</v>
      </c>
      <c r="H28" s="259" t="s">
        <v>32</v>
      </c>
      <c r="I28" s="260" t="s">
        <v>33</v>
      </c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</row>
    <row r="29" spans="1:254" s="191" customFormat="1" ht="15.75" customHeight="1">
      <c r="A29" s="276"/>
      <c r="B29" s="392" t="s">
        <v>234</v>
      </c>
      <c r="C29" s="392"/>
      <c r="D29" s="392"/>
      <c r="E29" s="393"/>
      <c r="F29" s="394"/>
      <c r="G29" s="394"/>
      <c r="H29" s="395"/>
      <c r="I29" s="277">
        <f>I26</f>
        <v>0</v>
      </c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</row>
    <row r="30" spans="1:9" s="205" customFormat="1" ht="15.75" customHeight="1">
      <c r="A30" s="250">
        <v>16</v>
      </c>
      <c r="B30" s="382" t="s">
        <v>204</v>
      </c>
      <c r="C30" s="383"/>
      <c r="D30" s="221"/>
      <c r="E30" s="220" t="s">
        <v>226</v>
      </c>
      <c r="F30" s="222">
        <v>3.9</v>
      </c>
      <c r="G30" s="222"/>
      <c r="H30" s="222">
        <v>0</v>
      </c>
      <c r="I30" s="251">
        <f t="shared" si="0"/>
        <v>0</v>
      </c>
    </row>
    <row r="31" spans="1:9" s="205" customFormat="1" ht="15.75" customHeight="1">
      <c r="A31" s="254"/>
      <c r="B31" s="297"/>
      <c r="C31" s="298" t="s">
        <v>236</v>
      </c>
      <c r="D31" s="231"/>
      <c r="E31" s="226"/>
      <c r="F31" s="228"/>
      <c r="G31" s="228"/>
      <c r="H31" s="228"/>
      <c r="I31" s="255"/>
    </row>
    <row r="32" spans="1:9" s="205" customFormat="1" ht="30" customHeight="1">
      <c r="A32" s="250">
        <v>17</v>
      </c>
      <c r="B32" s="382" t="s">
        <v>205</v>
      </c>
      <c r="C32" s="383"/>
      <c r="D32" s="221"/>
      <c r="E32" s="220" t="s">
        <v>198</v>
      </c>
      <c r="F32" s="222">
        <v>42</v>
      </c>
      <c r="G32" s="222"/>
      <c r="H32" s="222">
        <v>0</v>
      </c>
      <c r="I32" s="251">
        <f t="shared" si="0"/>
        <v>0</v>
      </c>
    </row>
    <row r="33" spans="1:254" s="206" customFormat="1" ht="15.75" customHeight="1">
      <c r="A33" s="254"/>
      <c r="B33" s="293"/>
      <c r="C33" s="294" t="s">
        <v>235</v>
      </c>
      <c r="D33" s="232"/>
      <c r="E33" s="226"/>
      <c r="F33" s="228"/>
      <c r="G33" s="228"/>
      <c r="H33" s="228"/>
      <c r="I33" s="255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</row>
    <row r="34" spans="1:9" s="205" customFormat="1" ht="15.75" customHeight="1">
      <c r="A34" s="250">
        <v>18</v>
      </c>
      <c r="B34" s="382" t="s">
        <v>206</v>
      </c>
      <c r="C34" s="383"/>
      <c r="D34" s="221"/>
      <c r="E34" s="220" t="s">
        <v>198</v>
      </c>
      <c r="F34" s="222">
        <v>25</v>
      </c>
      <c r="G34" s="222"/>
      <c r="H34" s="222">
        <v>0</v>
      </c>
      <c r="I34" s="251">
        <f t="shared" si="0"/>
        <v>0</v>
      </c>
    </row>
    <row r="35" spans="1:9" s="205" customFormat="1" ht="15.75" customHeight="1">
      <c r="A35" s="254"/>
      <c r="B35" s="293"/>
      <c r="C35" s="294" t="s">
        <v>207</v>
      </c>
      <c r="D35" s="227"/>
      <c r="E35" s="226"/>
      <c r="F35" s="228"/>
      <c r="G35" s="228"/>
      <c r="H35" s="228"/>
      <c r="I35" s="255"/>
    </row>
    <row r="36" spans="1:9" s="205" customFormat="1" ht="15.75" customHeight="1">
      <c r="A36" s="256">
        <v>19</v>
      </c>
      <c r="B36" s="384" t="s">
        <v>208</v>
      </c>
      <c r="C36" s="385"/>
      <c r="D36" s="212"/>
      <c r="E36" s="213" t="s">
        <v>37</v>
      </c>
      <c r="F36" s="214">
        <v>3</v>
      </c>
      <c r="G36" s="214"/>
      <c r="H36" s="222">
        <v>0</v>
      </c>
      <c r="I36" s="257">
        <f t="shared" si="0"/>
        <v>0</v>
      </c>
    </row>
    <row r="37" spans="1:254" s="208" customFormat="1" ht="15.75" customHeight="1">
      <c r="A37" s="256">
        <v>58</v>
      </c>
      <c r="B37" s="384" t="s">
        <v>209</v>
      </c>
      <c r="C37" s="385"/>
      <c r="D37" s="212"/>
      <c r="E37" s="213" t="s">
        <v>198</v>
      </c>
      <c r="F37" s="214">
        <v>2</v>
      </c>
      <c r="G37" s="214"/>
      <c r="H37" s="222">
        <v>0</v>
      </c>
      <c r="I37" s="257">
        <f t="shared" si="0"/>
        <v>0</v>
      </c>
      <c r="IK37" s="209"/>
      <c r="IL37" s="209"/>
      <c r="IM37" s="209"/>
      <c r="IN37" s="209"/>
      <c r="IO37" s="209"/>
      <c r="IP37" s="209"/>
      <c r="IQ37" s="209"/>
      <c r="IR37" s="209"/>
      <c r="IS37" s="209"/>
      <c r="IT37" s="209"/>
    </row>
    <row r="38" spans="1:254" s="210" customFormat="1" ht="15.75" customHeight="1">
      <c r="A38" s="256">
        <v>20</v>
      </c>
      <c r="B38" s="384" t="s">
        <v>210</v>
      </c>
      <c r="C38" s="385"/>
      <c r="D38" s="212"/>
      <c r="E38" s="213" t="s">
        <v>198</v>
      </c>
      <c r="F38" s="214">
        <v>3</v>
      </c>
      <c r="G38" s="214"/>
      <c r="H38" s="222">
        <v>0</v>
      </c>
      <c r="I38" s="257">
        <f t="shared" si="0"/>
        <v>0</v>
      </c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</row>
    <row r="39" spans="1:254" s="206" customFormat="1" ht="15.75" customHeight="1">
      <c r="A39" s="256">
        <v>21</v>
      </c>
      <c r="B39" s="384" t="s">
        <v>211</v>
      </c>
      <c r="C39" s="385"/>
      <c r="D39" s="212"/>
      <c r="E39" s="213" t="s">
        <v>198</v>
      </c>
      <c r="F39" s="214">
        <v>1</v>
      </c>
      <c r="G39" s="214"/>
      <c r="H39" s="222">
        <v>0</v>
      </c>
      <c r="I39" s="257">
        <f t="shared" si="0"/>
        <v>0</v>
      </c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</row>
    <row r="40" spans="1:254" s="206" customFormat="1" ht="15.75" customHeight="1">
      <c r="A40" s="256">
        <v>22</v>
      </c>
      <c r="B40" s="384" t="s">
        <v>212</v>
      </c>
      <c r="C40" s="385"/>
      <c r="D40" s="212"/>
      <c r="E40" s="213" t="s">
        <v>37</v>
      </c>
      <c r="F40" s="214">
        <v>1</v>
      </c>
      <c r="G40" s="214"/>
      <c r="H40" s="222">
        <v>0</v>
      </c>
      <c r="I40" s="257">
        <f t="shared" si="0"/>
        <v>0</v>
      </c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</row>
    <row r="41" spans="1:254" s="206" customFormat="1" ht="15.75" customHeight="1">
      <c r="A41" s="256">
        <v>23</v>
      </c>
      <c r="B41" s="384" t="s">
        <v>213</v>
      </c>
      <c r="C41" s="385"/>
      <c r="D41" s="212"/>
      <c r="E41" s="213" t="s">
        <v>37</v>
      </c>
      <c r="F41" s="214">
        <v>2</v>
      </c>
      <c r="G41" s="214"/>
      <c r="H41" s="222">
        <v>0</v>
      </c>
      <c r="I41" s="257">
        <f t="shared" si="0"/>
        <v>0</v>
      </c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</row>
    <row r="42" spans="1:254" s="206" customFormat="1" ht="15.75" customHeight="1">
      <c r="A42" s="250">
        <v>24</v>
      </c>
      <c r="B42" s="382" t="s">
        <v>214</v>
      </c>
      <c r="C42" s="383"/>
      <c r="D42" s="221"/>
      <c r="E42" s="220" t="s">
        <v>222</v>
      </c>
      <c r="F42" s="229">
        <v>5</v>
      </c>
      <c r="G42" s="229"/>
      <c r="H42" s="222">
        <v>0</v>
      </c>
      <c r="I42" s="251">
        <f t="shared" si="0"/>
        <v>0</v>
      </c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</row>
    <row r="43" spans="1:254" s="206" customFormat="1" ht="15.75" customHeight="1">
      <c r="A43" s="254"/>
      <c r="B43" s="293"/>
      <c r="C43" s="294" t="s">
        <v>233</v>
      </c>
      <c r="D43" s="227"/>
      <c r="E43" s="226"/>
      <c r="F43" s="230"/>
      <c r="G43" s="230"/>
      <c r="H43" s="228"/>
      <c r="I43" s="255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</row>
    <row r="44" spans="1:254" s="206" customFormat="1" ht="15.75" customHeight="1">
      <c r="A44" s="278"/>
      <c r="B44" s="386" t="s">
        <v>106</v>
      </c>
      <c r="C44" s="386"/>
      <c r="D44" s="386"/>
      <c r="E44" s="387"/>
      <c r="F44" s="388"/>
      <c r="G44" s="388"/>
      <c r="H44" s="389"/>
      <c r="I44" s="279">
        <f>SUM(I29:I43)</f>
        <v>0</v>
      </c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</row>
    <row r="45" spans="1:9" s="205" customFormat="1" ht="15.75" customHeight="1">
      <c r="A45" s="261">
        <v>25</v>
      </c>
      <c r="B45" s="396" t="s">
        <v>215</v>
      </c>
      <c r="C45" s="397"/>
      <c r="D45" s="262"/>
      <c r="E45" s="263" t="s">
        <v>216</v>
      </c>
      <c r="F45" s="264">
        <v>6</v>
      </c>
      <c r="G45" s="265"/>
      <c r="H45" s="266">
        <f>I44*0.06</f>
        <v>0</v>
      </c>
      <c r="I45" s="267">
        <f>H45</f>
        <v>0</v>
      </c>
    </row>
    <row r="46" spans="1:9" s="152" customFormat="1" ht="15.75" customHeight="1">
      <c r="A46" s="281"/>
      <c r="B46" s="378" t="s">
        <v>27</v>
      </c>
      <c r="C46" s="379"/>
      <c r="D46" s="282"/>
      <c r="E46" s="283"/>
      <c r="F46" s="284"/>
      <c r="G46" s="284"/>
      <c r="H46" s="285"/>
      <c r="I46" s="286">
        <f>SUM(I44:I45)</f>
        <v>0</v>
      </c>
    </row>
    <row r="47" spans="1:9" s="152" customFormat="1" ht="15.75" customHeight="1">
      <c r="A47" s="268"/>
      <c r="B47" s="380" t="s">
        <v>326</v>
      </c>
      <c r="C47" s="381"/>
      <c r="D47" s="216"/>
      <c r="E47" s="217"/>
      <c r="F47" s="218"/>
      <c r="G47" s="218"/>
      <c r="H47" s="219"/>
      <c r="I47" s="269">
        <f>I46*0.21</f>
        <v>0</v>
      </c>
    </row>
    <row r="48" spans="1:9" s="152" customFormat="1" ht="15.75" customHeight="1">
      <c r="A48" s="270"/>
      <c r="B48" s="373" t="s">
        <v>327</v>
      </c>
      <c r="C48" s="374"/>
      <c r="D48" s="271"/>
      <c r="E48" s="272"/>
      <c r="F48" s="273"/>
      <c r="G48" s="273"/>
      <c r="H48" s="274"/>
      <c r="I48" s="275">
        <f>SUM(I46:I47)</f>
        <v>0</v>
      </c>
    </row>
    <row r="49" spans="1:9" s="152" customFormat="1" ht="15.75" customHeight="1">
      <c r="A49" s="80"/>
      <c r="B49" s="193"/>
      <c r="C49" s="193"/>
      <c r="D49" s="151"/>
      <c r="E49" s="82"/>
      <c r="F49" s="83"/>
      <c r="G49" s="83"/>
      <c r="H49" s="182"/>
      <c r="I49" s="153"/>
    </row>
    <row r="50" spans="1:9" s="152" customFormat="1" ht="30.75" customHeight="1">
      <c r="A50" s="80"/>
      <c r="B50" s="375" t="s">
        <v>217</v>
      </c>
      <c r="C50" s="375"/>
      <c r="D50" s="375"/>
      <c r="E50" s="375"/>
      <c r="F50" s="375"/>
      <c r="G50" s="375"/>
      <c r="H50" s="375"/>
      <c r="I50" s="375"/>
    </row>
    <row r="51" spans="1:9" s="152" customFormat="1" ht="15.75" customHeight="1">
      <c r="A51" s="80"/>
      <c r="B51" s="193"/>
      <c r="C51" s="193"/>
      <c r="D51" s="151"/>
      <c r="E51" s="82"/>
      <c r="F51" s="83"/>
      <c r="G51" s="83"/>
      <c r="H51" s="182"/>
      <c r="I51" s="153"/>
    </row>
    <row r="52" spans="1:9" s="152" customFormat="1" ht="46.5" customHeight="1">
      <c r="A52" s="80"/>
      <c r="B52" s="376" t="s">
        <v>218</v>
      </c>
      <c r="C52" s="376"/>
      <c r="D52" s="376"/>
      <c r="E52" s="376"/>
      <c r="F52" s="376"/>
      <c r="G52" s="376"/>
      <c r="H52" s="376"/>
      <c r="I52" s="376"/>
    </row>
    <row r="53" spans="1:9" s="152" customFormat="1" ht="46.5" customHeight="1">
      <c r="A53" s="80"/>
      <c r="B53" s="377" t="s">
        <v>219</v>
      </c>
      <c r="C53" s="377"/>
      <c r="D53" s="376"/>
      <c r="E53" s="376"/>
      <c r="F53" s="376"/>
      <c r="G53" s="376"/>
      <c r="H53" s="376"/>
      <c r="I53" s="376"/>
    </row>
    <row r="54" spans="1:9" s="152" customFormat="1" ht="15.75" customHeight="1">
      <c r="A54" s="80"/>
      <c r="B54" s="193"/>
      <c r="C54" s="193"/>
      <c r="D54" s="151"/>
      <c r="E54" s="82"/>
      <c r="F54" s="83"/>
      <c r="G54" s="83"/>
      <c r="H54" s="182"/>
      <c r="I54" s="153"/>
    </row>
    <row r="55" spans="1:9" s="195" customFormat="1" ht="39" customHeight="1">
      <c r="A55" s="194"/>
      <c r="B55" s="370"/>
      <c r="C55" s="370"/>
      <c r="D55" s="370"/>
      <c r="E55" s="370"/>
      <c r="F55" s="370"/>
      <c r="G55" s="370"/>
      <c r="H55" s="370"/>
      <c r="I55" s="370"/>
    </row>
    <row r="56" spans="1:9" s="152" customFormat="1" ht="16.5" customHeight="1">
      <c r="A56" s="80"/>
      <c r="B56" s="193"/>
      <c r="C56" s="193"/>
      <c r="D56" s="151"/>
      <c r="E56" s="82"/>
      <c r="F56" s="83"/>
      <c r="G56" s="83"/>
      <c r="H56" s="182"/>
      <c r="I56" s="153"/>
    </row>
    <row r="57" spans="1:9" s="152" customFormat="1" ht="16.5" customHeight="1">
      <c r="A57" s="80"/>
      <c r="B57" s="193"/>
      <c r="C57" s="193"/>
      <c r="D57" s="151"/>
      <c r="E57" s="82"/>
      <c r="F57" s="83"/>
      <c r="G57" s="83"/>
      <c r="H57" s="182"/>
      <c r="I57" s="153"/>
    </row>
    <row r="58" spans="1:9" s="152" customFormat="1" ht="16.5" customHeight="1">
      <c r="A58" s="80"/>
      <c r="B58" s="193"/>
      <c r="C58" s="193"/>
      <c r="D58" s="151"/>
      <c r="E58" s="82"/>
      <c r="F58" s="83"/>
      <c r="G58" s="83"/>
      <c r="H58" s="182"/>
      <c r="I58" s="153"/>
    </row>
    <row r="59" spans="1:9" s="152" customFormat="1" ht="16.5" customHeight="1">
      <c r="A59" s="80"/>
      <c r="B59" s="193"/>
      <c r="C59" s="193"/>
      <c r="D59" s="151"/>
      <c r="E59" s="82"/>
      <c r="F59" s="83"/>
      <c r="G59" s="83"/>
      <c r="H59" s="182"/>
      <c r="I59" s="153"/>
    </row>
    <row r="60" spans="1:9" s="152" customFormat="1" ht="16.5" customHeight="1">
      <c r="A60" s="80"/>
      <c r="B60" s="193"/>
      <c r="C60" s="193"/>
      <c r="D60" s="151"/>
      <c r="E60" s="82"/>
      <c r="F60" s="83"/>
      <c r="G60" s="83"/>
      <c r="H60" s="182"/>
      <c r="I60" s="153"/>
    </row>
    <row r="61" spans="1:9" s="152" customFormat="1" ht="16.5" customHeight="1">
      <c r="A61" s="80"/>
      <c r="B61" s="193"/>
      <c r="C61" s="193"/>
      <c r="D61" s="151"/>
      <c r="E61" s="82"/>
      <c r="F61" s="83"/>
      <c r="G61" s="83"/>
      <c r="H61" s="182"/>
      <c r="I61" s="153"/>
    </row>
    <row r="62" spans="1:9" s="152" customFormat="1" ht="16.5" customHeight="1">
      <c r="A62" s="80"/>
      <c r="B62" s="193"/>
      <c r="C62" s="193"/>
      <c r="D62" s="151"/>
      <c r="E62" s="82"/>
      <c r="F62" s="83"/>
      <c r="G62" s="83"/>
      <c r="H62" s="182"/>
      <c r="I62" s="153"/>
    </row>
    <row r="63" spans="1:9" s="152" customFormat="1" ht="16.5" customHeight="1">
      <c r="A63" s="80"/>
      <c r="B63" s="193"/>
      <c r="C63" s="193"/>
      <c r="D63" s="151"/>
      <c r="E63" s="82"/>
      <c r="F63" s="83"/>
      <c r="G63" s="83"/>
      <c r="H63" s="182"/>
      <c r="I63" s="153"/>
    </row>
    <row r="64" spans="1:9" s="152" customFormat="1" ht="16.5" customHeight="1">
      <c r="A64" s="80"/>
      <c r="B64" s="193"/>
      <c r="C64" s="193"/>
      <c r="D64" s="151"/>
      <c r="E64" s="82"/>
      <c r="F64" s="83"/>
      <c r="G64" s="83"/>
      <c r="H64" s="182"/>
      <c r="I64" s="153"/>
    </row>
    <row r="65" spans="1:9" s="152" customFormat="1" ht="16.5" customHeight="1">
      <c r="A65" s="80"/>
      <c r="B65" s="193"/>
      <c r="C65" s="193"/>
      <c r="D65" s="151"/>
      <c r="E65" s="82"/>
      <c r="F65" s="83"/>
      <c r="G65" s="83"/>
      <c r="H65" s="182"/>
      <c r="I65" s="153"/>
    </row>
    <row r="66" spans="1:9" s="152" customFormat="1" ht="16.5" customHeight="1">
      <c r="A66" s="80"/>
      <c r="B66" s="193"/>
      <c r="C66" s="193"/>
      <c r="D66" s="151"/>
      <c r="E66" s="82"/>
      <c r="F66" s="83"/>
      <c r="G66" s="83"/>
      <c r="H66" s="182"/>
      <c r="I66" s="153"/>
    </row>
    <row r="67" spans="1:255" s="202" customFormat="1" ht="15">
      <c r="A67" s="196"/>
      <c r="B67" s="289"/>
      <c r="C67" s="289"/>
      <c r="D67" s="198"/>
      <c r="E67" s="199"/>
      <c r="F67" s="200"/>
      <c r="G67" s="200"/>
      <c r="H67" s="201"/>
      <c r="I67" s="201"/>
      <c r="IK67" s="197"/>
      <c r="IL67" s="197"/>
      <c r="IM67" s="197"/>
      <c r="IN67" s="197"/>
      <c r="IO67" s="197"/>
      <c r="IP67" s="197"/>
      <c r="IQ67" s="197"/>
      <c r="IR67" s="197"/>
      <c r="IS67" s="197"/>
      <c r="IT67" s="197"/>
      <c r="IU67" s="197"/>
    </row>
    <row r="68" spans="1:255" s="202" customFormat="1" ht="15">
      <c r="A68" s="196"/>
      <c r="B68" s="289"/>
      <c r="C68" s="289"/>
      <c r="D68" s="198"/>
      <c r="E68" s="199"/>
      <c r="F68" s="200"/>
      <c r="G68" s="200"/>
      <c r="H68" s="201"/>
      <c r="I68" s="201"/>
      <c r="IK68" s="197"/>
      <c r="IL68" s="197"/>
      <c r="IM68" s="197"/>
      <c r="IN68" s="197"/>
      <c r="IO68" s="197"/>
      <c r="IP68" s="197"/>
      <c r="IQ68" s="197"/>
      <c r="IR68" s="197"/>
      <c r="IS68" s="197"/>
      <c r="IT68" s="197"/>
      <c r="IU68" s="197"/>
    </row>
    <row r="69" spans="1:255" s="202" customFormat="1" ht="15">
      <c r="A69" s="196"/>
      <c r="B69" s="289"/>
      <c r="C69" s="289"/>
      <c r="D69" s="198"/>
      <c r="E69" s="199"/>
      <c r="F69" s="200"/>
      <c r="G69" s="200"/>
      <c r="H69" s="201"/>
      <c r="I69" s="201"/>
      <c r="IK69" s="197"/>
      <c r="IL69" s="197"/>
      <c r="IM69" s="197"/>
      <c r="IN69" s="197"/>
      <c r="IO69" s="197"/>
      <c r="IP69" s="197"/>
      <c r="IQ69" s="197"/>
      <c r="IR69" s="197"/>
      <c r="IS69" s="197"/>
      <c r="IT69" s="197"/>
      <c r="IU69" s="197"/>
    </row>
    <row r="70" spans="1:255" s="202" customFormat="1" ht="15">
      <c r="A70" s="196"/>
      <c r="B70" s="289"/>
      <c r="C70" s="289"/>
      <c r="D70" s="198"/>
      <c r="E70" s="199"/>
      <c r="F70" s="200"/>
      <c r="G70" s="200"/>
      <c r="H70" s="201"/>
      <c r="I70" s="201"/>
      <c r="IK70" s="197"/>
      <c r="IL70" s="197"/>
      <c r="IM70" s="197"/>
      <c r="IN70" s="197"/>
      <c r="IO70" s="197"/>
      <c r="IP70" s="197"/>
      <c r="IQ70" s="197"/>
      <c r="IR70" s="197"/>
      <c r="IS70" s="197"/>
      <c r="IT70" s="197"/>
      <c r="IU70" s="197"/>
    </row>
    <row r="71" spans="1:255" s="202" customFormat="1" ht="15">
      <c r="A71" s="196"/>
      <c r="B71" s="289"/>
      <c r="C71" s="289"/>
      <c r="D71" s="198"/>
      <c r="E71" s="199"/>
      <c r="F71" s="200"/>
      <c r="G71" s="200"/>
      <c r="H71" s="201"/>
      <c r="I71" s="201"/>
      <c r="IK71" s="197"/>
      <c r="IL71" s="197"/>
      <c r="IM71" s="197"/>
      <c r="IN71" s="197"/>
      <c r="IO71" s="197"/>
      <c r="IP71" s="197"/>
      <c r="IQ71" s="197"/>
      <c r="IR71" s="197"/>
      <c r="IS71" s="197"/>
      <c r="IT71" s="197"/>
      <c r="IU71" s="197"/>
    </row>
    <row r="72" spans="1:255" s="202" customFormat="1" ht="15">
      <c r="A72" s="196"/>
      <c r="B72" s="289"/>
      <c r="C72" s="289"/>
      <c r="D72" s="198"/>
      <c r="E72" s="199"/>
      <c r="F72" s="200"/>
      <c r="G72" s="200"/>
      <c r="H72" s="201"/>
      <c r="I72" s="201"/>
      <c r="IK72" s="197"/>
      <c r="IL72" s="197"/>
      <c r="IM72" s="197"/>
      <c r="IN72" s="197"/>
      <c r="IO72" s="197"/>
      <c r="IP72" s="197"/>
      <c r="IQ72" s="197"/>
      <c r="IR72" s="197"/>
      <c r="IS72" s="197"/>
      <c r="IT72" s="197"/>
      <c r="IU72" s="197"/>
    </row>
  </sheetData>
  <sheetProtection selectLockedCells="1" selectUnlockedCells="1"/>
  <mergeCells count="43">
    <mergeCell ref="E2:H2"/>
    <mergeCell ref="B3:C3"/>
    <mergeCell ref="B6:C6"/>
    <mergeCell ref="B7:C7"/>
    <mergeCell ref="B9:C9"/>
    <mergeCell ref="B25:C25"/>
    <mergeCell ref="B26:D26"/>
    <mergeCell ref="B17:C17"/>
    <mergeCell ref="B1:C1"/>
    <mergeCell ref="B2:D2"/>
    <mergeCell ref="B10:C10"/>
    <mergeCell ref="B13:C13"/>
    <mergeCell ref="B15:C15"/>
    <mergeCell ref="B16:C16"/>
    <mergeCell ref="B19:C19"/>
    <mergeCell ref="B20:C20"/>
    <mergeCell ref="B21:C21"/>
    <mergeCell ref="B22:C22"/>
    <mergeCell ref="B24:C24"/>
    <mergeCell ref="E26:H26"/>
    <mergeCell ref="B28:C28"/>
    <mergeCell ref="B29:D29"/>
    <mergeCell ref="E29:H29"/>
    <mergeCell ref="B45:C45"/>
    <mergeCell ref="E44:H44"/>
    <mergeCell ref="B30:C30"/>
    <mergeCell ref="B46:C46"/>
    <mergeCell ref="B47:C47"/>
    <mergeCell ref="B32:C32"/>
    <mergeCell ref="B34:C34"/>
    <mergeCell ref="B36:C36"/>
    <mergeCell ref="B37:C37"/>
    <mergeCell ref="B38:C38"/>
    <mergeCell ref="B39:C39"/>
    <mergeCell ref="B44:D44"/>
    <mergeCell ref="B40:C40"/>
    <mergeCell ref="B41:C41"/>
    <mergeCell ref="B42:C42"/>
    <mergeCell ref="B48:C48"/>
    <mergeCell ref="B50:I50"/>
    <mergeCell ref="B52:I52"/>
    <mergeCell ref="B53:I53"/>
    <mergeCell ref="B55:I55"/>
  </mergeCells>
  <printOptions/>
  <pageMargins left="0.5905511811023623" right="0.5905511811023623" top="1.22" bottom="0.6692913385826772" header="0.6299212598425197" footer="0.3937007874015748"/>
  <pageSetup firstPageNumber="1" useFirstPageNumber="1" horizontalDpi="300" verticalDpi="300" orientation="landscape" paperSize="9" scale="80" r:id="rId1"/>
  <headerFooter alignWithMargins="0">
    <oddHeader>&amp;L&amp;"Arial,Tučné"&amp;14Komplexní revitalizace centrálních parků v Mariánských Lázních – část IV. - Výkaz výměr
SO 02      DEMOLICE BETONOVÝCH TERAS SLUNEČNÍ STRÁNĚ KOLONÁDNÍHO PROSTORU&amp;RStrana &amp;P</oddHeader>
    <oddFooter>&amp;Lvypracoval: Ing. Hovorka      &amp;R     datum:   11/2012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104"/>
  <sheetViews>
    <sheetView zoomScalePageLayoutView="0" workbookViewId="0" topLeftCell="A1">
      <selection activeCell="O68" sqref="O68"/>
    </sheetView>
  </sheetViews>
  <sheetFormatPr defaultColWidth="11.57421875" defaultRowHeight="12.75"/>
  <cols>
    <col min="1" max="1" width="6.7109375" style="196" customWidth="1"/>
    <col min="2" max="2" width="6.421875" style="290" customWidth="1"/>
    <col min="3" max="3" width="95.140625" style="290" customWidth="1"/>
    <col min="4" max="4" width="6.140625" style="203" customWidth="1"/>
    <col min="5" max="5" width="4.140625" style="199" customWidth="1"/>
    <col min="6" max="6" width="10.140625" style="200" customWidth="1"/>
    <col min="7" max="7" width="13.00390625" style="200" customWidth="1"/>
    <col min="8" max="8" width="13.00390625" style="201" customWidth="1"/>
    <col min="9" max="9" width="14.140625" style="201" customWidth="1"/>
    <col min="10" max="244" width="11.57421875" style="202" customWidth="1"/>
    <col min="245" max="16384" width="11.57421875" style="197" customWidth="1"/>
  </cols>
  <sheetData>
    <row r="1" spans="1:254" s="191" customFormat="1" ht="32.25" customHeight="1">
      <c r="A1" s="258" t="s">
        <v>28</v>
      </c>
      <c r="B1" s="415" t="s">
        <v>30</v>
      </c>
      <c r="C1" s="415"/>
      <c r="D1" s="334"/>
      <c r="E1" s="334" t="s">
        <v>7</v>
      </c>
      <c r="F1" s="334" t="s">
        <v>8</v>
      </c>
      <c r="G1" s="334" t="s">
        <v>31</v>
      </c>
      <c r="H1" s="334" t="s">
        <v>32</v>
      </c>
      <c r="I1" s="260" t="s">
        <v>33</v>
      </c>
      <c r="IK1" s="192"/>
      <c r="IL1" s="192"/>
      <c r="IM1" s="192"/>
      <c r="IN1" s="192"/>
      <c r="IO1" s="192"/>
      <c r="IP1" s="192"/>
      <c r="IQ1" s="192"/>
      <c r="IR1" s="192"/>
      <c r="IS1" s="192"/>
      <c r="IT1" s="192"/>
    </row>
    <row r="2" spans="1:254" s="299" customFormat="1" ht="15.75" customHeight="1">
      <c r="A2" s="326"/>
      <c r="B2" s="399" t="s">
        <v>234</v>
      </c>
      <c r="C2" s="399"/>
      <c r="D2" s="399"/>
      <c r="E2" s="398"/>
      <c r="F2" s="398"/>
      <c r="G2" s="398"/>
      <c r="H2" s="398"/>
      <c r="I2" s="327"/>
      <c r="IK2" s="300"/>
      <c r="IL2" s="300"/>
      <c r="IM2" s="300"/>
      <c r="IN2" s="300"/>
      <c r="IO2" s="300"/>
      <c r="IP2" s="300"/>
      <c r="IQ2" s="300"/>
      <c r="IR2" s="300"/>
      <c r="IS2" s="300"/>
      <c r="IT2" s="300"/>
    </row>
    <row r="3" spans="1:9" s="205" customFormat="1" ht="15.75" customHeight="1">
      <c r="A3" s="406">
        <v>1</v>
      </c>
      <c r="B3" s="412" t="s">
        <v>273</v>
      </c>
      <c r="C3" s="413"/>
      <c r="D3" s="408"/>
      <c r="E3" s="408" t="s">
        <v>222</v>
      </c>
      <c r="F3" s="233">
        <v>906.1</v>
      </c>
      <c r="G3" s="233"/>
      <c r="H3" s="233">
        <v>0</v>
      </c>
      <c r="I3" s="328">
        <f>F3*H3</f>
        <v>0</v>
      </c>
    </row>
    <row r="4" spans="1:9" s="205" customFormat="1" ht="15.75" customHeight="1">
      <c r="A4" s="411"/>
      <c r="B4" s="306"/>
      <c r="C4" s="335" t="s">
        <v>281</v>
      </c>
      <c r="D4" s="414"/>
      <c r="E4" s="414"/>
      <c r="F4" s="301"/>
      <c r="G4" s="301"/>
      <c r="H4" s="301"/>
      <c r="I4" s="329"/>
    </row>
    <row r="5" spans="1:9" s="205" customFormat="1" ht="15.75" customHeight="1">
      <c r="A5" s="411"/>
      <c r="B5" s="306"/>
      <c r="C5" s="292" t="s">
        <v>282</v>
      </c>
      <c r="D5" s="414"/>
      <c r="E5" s="414"/>
      <c r="F5" s="301"/>
      <c r="G5" s="301"/>
      <c r="H5" s="301"/>
      <c r="I5" s="329"/>
    </row>
    <row r="6" spans="1:9" s="205" customFormat="1" ht="15.75" customHeight="1">
      <c r="A6" s="411"/>
      <c r="B6" s="306"/>
      <c r="C6" s="292" t="s">
        <v>283</v>
      </c>
      <c r="D6" s="414"/>
      <c r="E6" s="414"/>
      <c r="F6" s="301"/>
      <c r="G6" s="301"/>
      <c r="H6" s="301"/>
      <c r="I6" s="329"/>
    </row>
    <row r="7" spans="1:9" s="205" customFormat="1" ht="15.75" customHeight="1">
      <c r="A7" s="407"/>
      <c r="B7" s="307"/>
      <c r="C7" s="298" t="s">
        <v>284</v>
      </c>
      <c r="D7" s="409"/>
      <c r="E7" s="409"/>
      <c r="F7" s="302"/>
      <c r="G7" s="302"/>
      <c r="H7" s="302"/>
      <c r="I7" s="330"/>
    </row>
    <row r="8" spans="1:9" s="205" customFormat="1" ht="30.75" customHeight="1">
      <c r="A8" s="406">
        <v>2</v>
      </c>
      <c r="B8" s="412" t="s">
        <v>274</v>
      </c>
      <c r="C8" s="413"/>
      <c r="D8" s="408"/>
      <c r="E8" s="408" t="s">
        <v>222</v>
      </c>
      <c r="F8" s="233">
        <v>543.3</v>
      </c>
      <c r="G8" s="233"/>
      <c r="H8" s="233">
        <v>0</v>
      </c>
      <c r="I8" s="328">
        <f>F8*H8</f>
        <v>0</v>
      </c>
    </row>
    <row r="9" spans="1:9" s="205" customFormat="1" ht="15.75" customHeight="1">
      <c r="A9" s="411"/>
      <c r="B9" s="306"/>
      <c r="C9" s="335" t="s">
        <v>285</v>
      </c>
      <c r="D9" s="414"/>
      <c r="E9" s="414"/>
      <c r="F9" s="301"/>
      <c r="G9" s="301"/>
      <c r="H9" s="301"/>
      <c r="I9" s="329"/>
    </row>
    <row r="10" spans="1:9" s="205" customFormat="1" ht="15.75" customHeight="1">
      <c r="A10" s="407"/>
      <c r="B10" s="307"/>
      <c r="C10" s="337" t="s">
        <v>286</v>
      </c>
      <c r="D10" s="409"/>
      <c r="E10" s="409"/>
      <c r="F10" s="302"/>
      <c r="G10" s="302"/>
      <c r="H10" s="302"/>
      <c r="I10" s="330"/>
    </row>
    <row r="11" spans="1:9" s="205" customFormat="1" ht="30.75" customHeight="1">
      <c r="A11" s="256">
        <v>3</v>
      </c>
      <c r="B11" s="402" t="s">
        <v>275</v>
      </c>
      <c r="C11" s="402"/>
      <c r="D11" s="213"/>
      <c r="E11" s="213" t="s">
        <v>222</v>
      </c>
      <c r="F11" s="215">
        <v>543.3</v>
      </c>
      <c r="G11" s="215"/>
      <c r="H11" s="233">
        <v>0</v>
      </c>
      <c r="I11" s="331">
        <f>F11*H11</f>
        <v>0</v>
      </c>
    </row>
    <row r="12" spans="1:9" s="205" customFormat="1" ht="30.75" customHeight="1">
      <c r="A12" s="406">
        <v>4</v>
      </c>
      <c r="B12" s="412" t="s">
        <v>276</v>
      </c>
      <c r="C12" s="413"/>
      <c r="D12" s="408"/>
      <c r="E12" s="408" t="s">
        <v>222</v>
      </c>
      <c r="F12" s="303">
        <v>1449.4</v>
      </c>
      <c r="G12" s="303"/>
      <c r="H12" s="233">
        <v>0</v>
      </c>
      <c r="I12" s="328">
        <f>F12*H12</f>
        <v>0</v>
      </c>
    </row>
    <row r="13" spans="1:9" s="205" customFormat="1" ht="15.75" customHeight="1">
      <c r="A13" s="411"/>
      <c r="B13" s="306"/>
      <c r="C13" s="335" t="s">
        <v>287</v>
      </c>
      <c r="D13" s="414"/>
      <c r="E13" s="414"/>
      <c r="F13" s="304"/>
      <c r="G13" s="304"/>
      <c r="H13" s="301"/>
      <c r="I13" s="329"/>
    </row>
    <row r="14" spans="1:9" s="205" customFormat="1" ht="15.75" customHeight="1">
      <c r="A14" s="407"/>
      <c r="B14" s="307"/>
      <c r="C14" s="337" t="s">
        <v>288</v>
      </c>
      <c r="D14" s="409"/>
      <c r="E14" s="409"/>
      <c r="F14" s="305"/>
      <c r="G14" s="305"/>
      <c r="H14" s="302"/>
      <c r="I14" s="330"/>
    </row>
    <row r="15" spans="1:9" s="205" customFormat="1" ht="30.75" customHeight="1">
      <c r="A15" s="256">
        <v>5</v>
      </c>
      <c r="B15" s="402" t="s">
        <v>277</v>
      </c>
      <c r="C15" s="402"/>
      <c r="D15" s="213"/>
      <c r="E15" s="213" t="s">
        <v>226</v>
      </c>
      <c r="F15" s="215">
        <v>3</v>
      </c>
      <c r="G15" s="215"/>
      <c r="H15" s="233">
        <v>0</v>
      </c>
      <c r="I15" s="331">
        <f>F15*H15</f>
        <v>0</v>
      </c>
    </row>
    <row r="16" spans="1:9" s="205" customFormat="1" ht="30.75" customHeight="1">
      <c r="A16" s="406">
        <v>6</v>
      </c>
      <c r="B16" s="412" t="s">
        <v>238</v>
      </c>
      <c r="C16" s="413"/>
      <c r="D16" s="408"/>
      <c r="E16" s="408" t="s">
        <v>198</v>
      </c>
      <c r="F16" s="303">
        <v>395</v>
      </c>
      <c r="G16" s="303"/>
      <c r="H16" s="233">
        <v>0</v>
      </c>
      <c r="I16" s="328">
        <f>F16*H16</f>
        <v>0</v>
      </c>
    </row>
    <row r="17" spans="1:9" s="205" customFormat="1" ht="15.75" customHeight="1">
      <c r="A17" s="411"/>
      <c r="B17" s="306"/>
      <c r="C17" s="335" t="s">
        <v>289</v>
      </c>
      <c r="D17" s="414"/>
      <c r="E17" s="414"/>
      <c r="F17" s="304"/>
      <c r="G17" s="304"/>
      <c r="H17" s="301"/>
      <c r="I17" s="329"/>
    </row>
    <row r="18" spans="1:9" s="205" customFormat="1" ht="15.75" customHeight="1">
      <c r="A18" s="411"/>
      <c r="B18" s="306"/>
      <c r="C18" s="335" t="s">
        <v>290</v>
      </c>
      <c r="D18" s="414"/>
      <c r="E18" s="414"/>
      <c r="F18" s="304"/>
      <c r="G18" s="304"/>
      <c r="H18" s="301"/>
      <c r="I18" s="329"/>
    </row>
    <row r="19" spans="1:9" s="205" customFormat="1" ht="15.75" customHeight="1">
      <c r="A19" s="411"/>
      <c r="B19" s="306"/>
      <c r="C19" s="335" t="s">
        <v>291</v>
      </c>
      <c r="D19" s="414"/>
      <c r="E19" s="414"/>
      <c r="F19" s="304"/>
      <c r="G19" s="304"/>
      <c r="H19" s="301"/>
      <c r="I19" s="329"/>
    </row>
    <row r="20" spans="1:9" s="205" customFormat="1" ht="15.75" customHeight="1">
      <c r="A20" s="407"/>
      <c r="B20" s="336"/>
      <c r="C20" s="337" t="s">
        <v>239</v>
      </c>
      <c r="D20" s="409"/>
      <c r="E20" s="409"/>
      <c r="F20" s="305"/>
      <c r="G20" s="305"/>
      <c r="H20" s="302"/>
      <c r="I20" s="330"/>
    </row>
    <row r="21" spans="1:9" s="205" customFormat="1" ht="30.75" customHeight="1">
      <c r="A21" s="406">
        <v>7</v>
      </c>
      <c r="B21" s="412" t="s">
        <v>240</v>
      </c>
      <c r="C21" s="413"/>
      <c r="D21" s="408"/>
      <c r="E21" s="408" t="s">
        <v>198</v>
      </c>
      <c r="F21" s="233">
        <v>54.9</v>
      </c>
      <c r="G21" s="233"/>
      <c r="H21" s="233">
        <v>0</v>
      </c>
      <c r="I21" s="328">
        <f>F21*H21</f>
        <v>0</v>
      </c>
    </row>
    <row r="22" spans="1:9" s="205" customFormat="1" ht="15.75" customHeight="1">
      <c r="A22" s="411"/>
      <c r="B22" s="306"/>
      <c r="C22" s="335" t="s">
        <v>292</v>
      </c>
      <c r="D22" s="414"/>
      <c r="E22" s="414"/>
      <c r="F22" s="301"/>
      <c r="G22" s="301"/>
      <c r="H22" s="301"/>
      <c r="I22" s="329"/>
    </row>
    <row r="23" spans="1:9" s="205" customFormat="1" ht="15.75" customHeight="1">
      <c r="A23" s="411"/>
      <c r="B23" s="306"/>
      <c r="C23" s="335" t="s">
        <v>293</v>
      </c>
      <c r="D23" s="414"/>
      <c r="E23" s="414"/>
      <c r="F23" s="301"/>
      <c r="G23" s="301"/>
      <c r="H23" s="301"/>
      <c r="I23" s="329"/>
    </row>
    <row r="24" spans="1:9" s="205" customFormat="1" ht="15.75" customHeight="1">
      <c r="A24" s="407"/>
      <c r="B24" s="417" t="s">
        <v>241</v>
      </c>
      <c r="C24" s="418"/>
      <c r="D24" s="409"/>
      <c r="E24" s="409"/>
      <c r="F24" s="302"/>
      <c r="G24" s="302"/>
      <c r="H24" s="302"/>
      <c r="I24" s="330"/>
    </row>
    <row r="25" spans="1:9" s="205" customFormat="1" ht="30.75" customHeight="1">
      <c r="A25" s="406">
        <v>8</v>
      </c>
      <c r="B25" s="405" t="s">
        <v>242</v>
      </c>
      <c r="C25" s="405"/>
      <c r="D25" s="408"/>
      <c r="E25" s="408" t="s">
        <v>198</v>
      </c>
      <c r="F25" s="233">
        <v>219.5</v>
      </c>
      <c r="G25" s="233"/>
      <c r="H25" s="233">
        <v>0</v>
      </c>
      <c r="I25" s="328">
        <f>F25*H25</f>
        <v>0</v>
      </c>
    </row>
    <row r="26" spans="1:9" s="205" customFormat="1" ht="15.75" customHeight="1">
      <c r="A26" s="407"/>
      <c r="B26" s="410" t="s">
        <v>243</v>
      </c>
      <c r="C26" s="410"/>
      <c r="D26" s="409"/>
      <c r="E26" s="409"/>
      <c r="F26" s="302"/>
      <c r="G26" s="302"/>
      <c r="H26" s="302"/>
      <c r="I26" s="330"/>
    </row>
    <row r="27" spans="1:9" s="205" customFormat="1" ht="15.75" customHeight="1">
      <c r="A27" s="278"/>
      <c r="B27" s="386" t="s">
        <v>106</v>
      </c>
      <c r="C27" s="386"/>
      <c r="D27" s="386"/>
      <c r="E27" s="387"/>
      <c r="F27" s="388"/>
      <c r="G27" s="388"/>
      <c r="H27" s="389"/>
      <c r="I27" s="279">
        <f>SUM(I3:I26)</f>
        <v>0</v>
      </c>
    </row>
    <row r="28" spans="1:9" s="205" customFormat="1" ht="15.75" customHeight="1">
      <c r="A28" s="345"/>
      <c r="B28" s="346"/>
      <c r="C28" s="346"/>
      <c r="D28" s="345"/>
      <c r="E28" s="345"/>
      <c r="F28" s="347"/>
      <c r="G28" s="347"/>
      <c r="H28" s="347"/>
      <c r="I28" s="347"/>
    </row>
    <row r="29" spans="1:254" s="191" customFormat="1" ht="32.25" customHeight="1">
      <c r="A29" s="258" t="s">
        <v>28</v>
      </c>
      <c r="B29" s="415" t="s">
        <v>30</v>
      </c>
      <c r="C29" s="415"/>
      <c r="D29" s="334"/>
      <c r="E29" s="334" t="s">
        <v>7</v>
      </c>
      <c r="F29" s="334" t="s">
        <v>8</v>
      </c>
      <c r="G29" s="334" t="s">
        <v>31</v>
      </c>
      <c r="H29" s="334" t="s">
        <v>32</v>
      </c>
      <c r="I29" s="260" t="s">
        <v>33</v>
      </c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</row>
    <row r="30" spans="1:254" s="299" customFormat="1" ht="15.75" customHeight="1">
      <c r="A30" s="326"/>
      <c r="B30" s="399" t="s">
        <v>234</v>
      </c>
      <c r="C30" s="399"/>
      <c r="D30" s="399"/>
      <c r="E30" s="398"/>
      <c r="F30" s="398"/>
      <c r="G30" s="398"/>
      <c r="H30" s="398"/>
      <c r="I30" s="327">
        <f>I27</f>
        <v>0</v>
      </c>
      <c r="IK30" s="300"/>
      <c r="IL30" s="300"/>
      <c r="IM30" s="300"/>
      <c r="IN30" s="300"/>
      <c r="IO30" s="300"/>
      <c r="IP30" s="300"/>
      <c r="IQ30" s="300"/>
      <c r="IR30" s="300"/>
      <c r="IS30" s="300"/>
      <c r="IT30" s="300"/>
    </row>
    <row r="31" spans="1:9" s="205" customFormat="1" ht="15.75" customHeight="1">
      <c r="A31" s="406">
        <v>9</v>
      </c>
      <c r="B31" s="412" t="s">
        <v>244</v>
      </c>
      <c r="C31" s="413"/>
      <c r="D31" s="408"/>
      <c r="E31" s="408" t="s">
        <v>226</v>
      </c>
      <c r="F31" s="303">
        <v>223.9</v>
      </c>
      <c r="G31" s="303"/>
      <c r="H31" s="233">
        <v>0</v>
      </c>
      <c r="I31" s="328">
        <f>F31*H31</f>
        <v>0</v>
      </c>
    </row>
    <row r="32" spans="1:9" s="205" customFormat="1" ht="15.75" customHeight="1">
      <c r="A32" s="411"/>
      <c r="B32" s="419" t="s">
        <v>245</v>
      </c>
      <c r="C32" s="420"/>
      <c r="D32" s="414"/>
      <c r="E32" s="414"/>
      <c r="F32" s="304"/>
      <c r="G32" s="304"/>
      <c r="H32" s="301"/>
      <c r="I32" s="329"/>
    </row>
    <row r="33" spans="1:9" s="205" customFormat="1" ht="15.75" customHeight="1">
      <c r="A33" s="411"/>
      <c r="B33" s="306"/>
      <c r="C33" s="335" t="s">
        <v>294</v>
      </c>
      <c r="D33" s="414"/>
      <c r="E33" s="414"/>
      <c r="F33" s="304"/>
      <c r="G33" s="304"/>
      <c r="H33" s="301"/>
      <c r="I33" s="329"/>
    </row>
    <row r="34" spans="1:9" s="205" customFormat="1" ht="15.75" customHeight="1">
      <c r="A34" s="411"/>
      <c r="B34" s="306"/>
      <c r="C34" s="335" t="s">
        <v>295</v>
      </c>
      <c r="D34" s="414"/>
      <c r="E34" s="414"/>
      <c r="F34" s="304"/>
      <c r="G34" s="304"/>
      <c r="H34" s="301"/>
      <c r="I34" s="329"/>
    </row>
    <row r="35" spans="1:9" s="205" customFormat="1" ht="15.75" customHeight="1">
      <c r="A35" s="411"/>
      <c r="B35" s="306"/>
      <c r="C35" s="335" t="s">
        <v>296</v>
      </c>
      <c r="D35" s="414"/>
      <c r="E35" s="414"/>
      <c r="F35" s="304"/>
      <c r="G35" s="304"/>
      <c r="H35" s="301"/>
      <c r="I35" s="329"/>
    </row>
    <row r="36" spans="1:9" s="205" customFormat="1" ht="15.75" customHeight="1">
      <c r="A36" s="411"/>
      <c r="B36" s="306"/>
      <c r="C36" s="335" t="s">
        <v>297</v>
      </c>
      <c r="D36" s="414"/>
      <c r="E36" s="414"/>
      <c r="F36" s="304"/>
      <c r="G36" s="304"/>
      <c r="H36" s="301"/>
      <c r="I36" s="329"/>
    </row>
    <row r="37" spans="1:9" s="205" customFormat="1" ht="15.75" customHeight="1">
      <c r="A37" s="407"/>
      <c r="B37" s="403" t="s">
        <v>278</v>
      </c>
      <c r="C37" s="404"/>
      <c r="D37" s="409"/>
      <c r="E37" s="409"/>
      <c r="F37" s="305"/>
      <c r="G37" s="305"/>
      <c r="H37" s="302"/>
      <c r="I37" s="330"/>
    </row>
    <row r="38" spans="1:9" s="205" customFormat="1" ht="30.75" customHeight="1">
      <c r="A38" s="406">
        <v>10</v>
      </c>
      <c r="B38" s="412" t="s">
        <v>246</v>
      </c>
      <c r="C38" s="413"/>
      <c r="D38" s="408"/>
      <c r="E38" s="408" t="s">
        <v>226</v>
      </c>
      <c r="F38" s="303">
        <v>134.4</v>
      </c>
      <c r="G38" s="303"/>
      <c r="H38" s="233">
        <v>0</v>
      </c>
      <c r="I38" s="328">
        <f>F38*H38</f>
        <v>0</v>
      </c>
    </row>
    <row r="39" spans="1:9" s="205" customFormat="1" ht="15.75" customHeight="1">
      <c r="A39" s="407"/>
      <c r="B39" s="403" t="s">
        <v>279</v>
      </c>
      <c r="C39" s="404"/>
      <c r="D39" s="409"/>
      <c r="E39" s="409"/>
      <c r="F39" s="305"/>
      <c r="G39" s="305"/>
      <c r="H39" s="302"/>
      <c r="I39" s="330"/>
    </row>
    <row r="40" spans="1:9" s="205" customFormat="1" ht="30.75" customHeight="1">
      <c r="A40" s="406">
        <v>11</v>
      </c>
      <c r="B40" s="412" t="s">
        <v>247</v>
      </c>
      <c r="C40" s="413"/>
      <c r="D40" s="408"/>
      <c r="E40" s="408" t="s">
        <v>198</v>
      </c>
      <c r="F40" s="303">
        <v>110.7</v>
      </c>
      <c r="G40" s="303"/>
      <c r="H40" s="233">
        <v>0</v>
      </c>
      <c r="I40" s="328">
        <f>F40*H40</f>
        <v>0</v>
      </c>
    </row>
    <row r="41" spans="1:9" s="205" customFormat="1" ht="15.75" customHeight="1">
      <c r="A41" s="407"/>
      <c r="B41" s="307"/>
      <c r="C41" s="337" t="s">
        <v>298</v>
      </c>
      <c r="D41" s="409"/>
      <c r="E41" s="409"/>
      <c r="F41" s="305"/>
      <c r="G41" s="305"/>
      <c r="H41" s="302"/>
      <c r="I41" s="330"/>
    </row>
    <row r="42" spans="1:9" s="205" customFormat="1" ht="15.75" customHeight="1">
      <c r="A42" s="406">
        <v>12</v>
      </c>
      <c r="B42" s="412" t="s">
        <v>248</v>
      </c>
      <c r="C42" s="413"/>
      <c r="D42" s="408"/>
      <c r="E42" s="408" t="s">
        <v>198</v>
      </c>
      <c r="F42" s="303">
        <v>124.7</v>
      </c>
      <c r="G42" s="303"/>
      <c r="H42" s="233">
        <v>0</v>
      </c>
      <c r="I42" s="328">
        <f>F42*H42</f>
        <v>0</v>
      </c>
    </row>
    <row r="43" spans="1:9" s="205" customFormat="1" ht="15.75" customHeight="1">
      <c r="A43" s="411"/>
      <c r="B43" s="306"/>
      <c r="C43" s="338" t="s">
        <v>243</v>
      </c>
      <c r="D43" s="414"/>
      <c r="E43" s="414"/>
      <c r="F43" s="304"/>
      <c r="G43" s="304"/>
      <c r="H43" s="301"/>
      <c r="I43" s="329"/>
    </row>
    <row r="44" spans="1:9" s="205" customFormat="1" ht="15.75" customHeight="1">
      <c r="A44" s="411"/>
      <c r="B44" s="306"/>
      <c r="C44" s="335" t="s">
        <v>299</v>
      </c>
      <c r="D44" s="414"/>
      <c r="E44" s="414"/>
      <c r="F44" s="304"/>
      <c r="G44" s="304"/>
      <c r="H44" s="301"/>
      <c r="I44" s="329"/>
    </row>
    <row r="45" spans="1:9" s="205" customFormat="1" ht="15.75" customHeight="1">
      <c r="A45" s="411"/>
      <c r="B45" s="400" t="s">
        <v>249</v>
      </c>
      <c r="C45" s="401"/>
      <c r="D45" s="414"/>
      <c r="E45" s="414"/>
      <c r="F45" s="304"/>
      <c r="G45" s="304"/>
      <c r="H45" s="301"/>
      <c r="I45" s="329"/>
    </row>
    <row r="46" spans="1:9" s="205" customFormat="1" ht="15.75" customHeight="1">
      <c r="A46" s="411"/>
      <c r="B46" s="306"/>
      <c r="C46" s="335" t="s">
        <v>250</v>
      </c>
      <c r="D46" s="414"/>
      <c r="E46" s="414"/>
      <c r="F46" s="304"/>
      <c r="G46" s="304"/>
      <c r="H46" s="301"/>
      <c r="I46" s="329"/>
    </row>
    <row r="47" spans="1:9" s="205" customFormat="1" ht="15.75" customHeight="1">
      <c r="A47" s="411"/>
      <c r="B47" s="306"/>
      <c r="C47" s="335" t="s">
        <v>251</v>
      </c>
      <c r="D47" s="414"/>
      <c r="E47" s="414"/>
      <c r="F47" s="304"/>
      <c r="G47" s="304"/>
      <c r="H47" s="301"/>
      <c r="I47" s="329"/>
    </row>
    <row r="48" spans="1:9" s="205" customFormat="1" ht="15.75" customHeight="1">
      <c r="A48" s="407"/>
      <c r="B48" s="307"/>
      <c r="C48" s="337" t="s">
        <v>252</v>
      </c>
      <c r="D48" s="409"/>
      <c r="E48" s="409"/>
      <c r="F48" s="305"/>
      <c r="G48" s="305"/>
      <c r="H48" s="302"/>
      <c r="I48" s="330"/>
    </row>
    <row r="49" spans="1:9" s="205" customFormat="1" ht="15.75" customHeight="1">
      <c r="A49" s="256">
        <v>13</v>
      </c>
      <c r="B49" s="402" t="s">
        <v>253</v>
      </c>
      <c r="C49" s="402"/>
      <c r="D49" s="213"/>
      <c r="E49" s="213" t="s">
        <v>198</v>
      </c>
      <c r="F49" s="215">
        <v>219.5</v>
      </c>
      <c r="G49" s="215"/>
      <c r="H49" s="233">
        <v>0</v>
      </c>
      <c r="I49" s="331">
        <f>F49*H49</f>
        <v>0</v>
      </c>
    </row>
    <row r="50" spans="1:9" s="205" customFormat="1" ht="30.75" customHeight="1">
      <c r="A50" s="406">
        <v>14</v>
      </c>
      <c r="B50" s="412" t="s">
        <v>254</v>
      </c>
      <c r="C50" s="413"/>
      <c r="D50" s="408"/>
      <c r="E50" s="408" t="s">
        <v>198</v>
      </c>
      <c r="F50" s="303">
        <v>248.3</v>
      </c>
      <c r="G50" s="303"/>
      <c r="H50" s="233">
        <v>0</v>
      </c>
      <c r="I50" s="328">
        <f>F50*H50</f>
        <v>0</v>
      </c>
    </row>
    <row r="51" spans="1:9" s="205" customFormat="1" ht="15.75" customHeight="1">
      <c r="A51" s="411"/>
      <c r="B51" s="306"/>
      <c r="C51" s="335" t="s">
        <v>300</v>
      </c>
      <c r="D51" s="414"/>
      <c r="E51" s="414"/>
      <c r="F51" s="304"/>
      <c r="G51" s="304"/>
      <c r="H51" s="301"/>
      <c r="I51" s="329"/>
    </row>
    <row r="52" spans="1:9" s="205" customFormat="1" ht="15.75" customHeight="1">
      <c r="A52" s="407"/>
      <c r="B52" s="307"/>
      <c r="C52" s="337" t="s">
        <v>301</v>
      </c>
      <c r="D52" s="409"/>
      <c r="E52" s="409"/>
      <c r="F52" s="305"/>
      <c r="G52" s="305"/>
      <c r="H52" s="302"/>
      <c r="I52" s="330"/>
    </row>
    <row r="53" spans="1:9" s="205" customFormat="1" ht="46.5" customHeight="1">
      <c r="A53" s="406">
        <v>15</v>
      </c>
      <c r="B53" s="412" t="s">
        <v>255</v>
      </c>
      <c r="C53" s="413"/>
      <c r="D53" s="408"/>
      <c r="E53" s="408" t="s">
        <v>222</v>
      </c>
      <c r="F53" s="233">
        <v>89.5</v>
      </c>
      <c r="G53" s="233"/>
      <c r="H53" s="233">
        <v>0</v>
      </c>
      <c r="I53" s="328">
        <f>F53*H53</f>
        <v>0</v>
      </c>
    </row>
    <row r="54" spans="1:9" s="205" customFormat="1" ht="15.75" customHeight="1">
      <c r="A54" s="411"/>
      <c r="B54" s="306"/>
      <c r="C54" s="292" t="s">
        <v>302</v>
      </c>
      <c r="D54" s="414"/>
      <c r="E54" s="414"/>
      <c r="F54" s="301"/>
      <c r="G54" s="301"/>
      <c r="H54" s="301"/>
      <c r="I54" s="329"/>
    </row>
    <row r="55" spans="1:9" s="205" customFormat="1" ht="15.75" customHeight="1">
      <c r="A55" s="411"/>
      <c r="B55" s="306"/>
      <c r="C55" s="292" t="s">
        <v>303</v>
      </c>
      <c r="D55" s="414"/>
      <c r="E55" s="414"/>
      <c r="F55" s="301"/>
      <c r="G55" s="301"/>
      <c r="H55" s="301"/>
      <c r="I55" s="329"/>
    </row>
    <row r="56" spans="1:9" s="205" customFormat="1" ht="15.75" customHeight="1">
      <c r="A56" s="407"/>
      <c r="B56" s="307"/>
      <c r="C56" s="298" t="s">
        <v>304</v>
      </c>
      <c r="D56" s="409"/>
      <c r="E56" s="409"/>
      <c r="F56" s="302"/>
      <c r="G56" s="302"/>
      <c r="H56" s="302"/>
      <c r="I56" s="330"/>
    </row>
    <row r="57" spans="1:9" s="205" customFormat="1" ht="15.75" customHeight="1">
      <c r="A57" s="278"/>
      <c r="B57" s="386" t="s">
        <v>106</v>
      </c>
      <c r="C57" s="386"/>
      <c r="D57" s="386"/>
      <c r="E57" s="387"/>
      <c r="F57" s="388"/>
      <c r="G57" s="388"/>
      <c r="H57" s="389"/>
      <c r="I57" s="279">
        <f>SUM(I30:I56)</f>
        <v>0</v>
      </c>
    </row>
    <row r="58" spans="1:9" s="205" customFormat="1" ht="15.75" customHeight="1">
      <c r="A58" s="345"/>
      <c r="B58" s="346"/>
      <c r="C58" s="346"/>
      <c r="D58" s="345"/>
      <c r="E58" s="345"/>
      <c r="F58" s="347"/>
      <c r="G58" s="347"/>
      <c r="H58" s="347"/>
      <c r="I58" s="347"/>
    </row>
    <row r="59" spans="1:254" s="191" customFormat="1" ht="32.25" customHeight="1">
      <c r="A59" s="258" t="s">
        <v>28</v>
      </c>
      <c r="B59" s="415" t="s">
        <v>30</v>
      </c>
      <c r="C59" s="415"/>
      <c r="D59" s="334"/>
      <c r="E59" s="334" t="s">
        <v>7</v>
      </c>
      <c r="F59" s="334" t="s">
        <v>8</v>
      </c>
      <c r="G59" s="334" t="s">
        <v>31</v>
      </c>
      <c r="H59" s="334" t="s">
        <v>32</v>
      </c>
      <c r="I59" s="260" t="s">
        <v>33</v>
      </c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</row>
    <row r="60" spans="1:254" s="299" customFormat="1" ht="15.75" customHeight="1">
      <c r="A60" s="326"/>
      <c r="B60" s="399" t="s">
        <v>234</v>
      </c>
      <c r="C60" s="399"/>
      <c r="D60" s="399"/>
      <c r="E60" s="398"/>
      <c r="F60" s="398"/>
      <c r="G60" s="398"/>
      <c r="H60" s="398"/>
      <c r="I60" s="327">
        <f>I57</f>
        <v>0</v>
      </c>
      <c r="IK60" s="300"/>
      <c r="IL60" s="300"/>
      <c r="IM60" s="300"/>
      <c r="IN60" s="300"/>
      <c r="IO60" s="300"/>
      <c r="IP60" s="300"/>
      <c r="IQ60" s="300"/>
      <c r="IR60" s="300"/>
      <c r="IS60" s="300"/>
      <c r="IT60" s="300"/>
    </row>
    <row r="61" spans="1:9" s="205" customFormat="1" ht="30.75" customHeight="1">
      <c r="A61" s="406">
        <v>16</v>
      </c>
      <c r="B61" s="412" t="s">
        <v>256</v>
      </c>
      <c r="C61" s="413"/>
      <c r="D61" s="408"/>
      <c r="E61" s="408" t="s">
        <v>222</v>
      </c>
      <c r="F61" s="233">
        <v>373.3</v>
      </c>
      <c r="G61" s="233"/>
      <c r="H61" s="233">
        <v>0</v>
      </c>
      <c r="I61" s="328">
        <f>F61*H61</f>
        <v>0</v>
      </c>
    </row>
    <row r="62" spans="1:9" s="205" customFormat="1" ht="15.75" customHeight="1">
      <c r="A62" s="411"/>
      <c r="B62" s="306"/>
      <c r="C62" s="292" t="s">
        <v>305</v>
      </c>
      <c r="D62" s="414"/>
      <c r="E62" s="414"/>
      <c r="F62" s="301"/>
      <c r="G62" s="301"/>
      <c r="H62" s="301"/>
      <c r="I62" s="329"/>
    </row>
    <row r="63" spans="1:9" s="205" customFormat="1" ht="15.75" customHeight="1">
      <c r="A63" s="407"/>
      <c r="B63" s="307"/>
      <c r="C63" s="298" t="s">
        <v>306</v>
      </c>
      <c r="D63" s="409"/>
      <c r="E63" s="409"/>
      <c r="F63" s="302"/>
      <c r="G63" s="302"/>
      <c r="H63" s="302"/>
      <c r="I63" s="330"/>
    </row>
    <row r="64" spans="1:9" s="205" customFormat="1" ht="15.75" customHeight="1">
      <c r="A64" s="406">
        <v>17</v>
      </c>
      <c r="B64" s="405" t="s">
        <v>257</v>
      </c>
      <c r="C64" s="405"/>
      <c r="D64" s="408"/>
      <c r="E64" s="408" t="s">
        <v>222</v>
      </c>
      <c r="F64" s="233">
        <v>443.5</v>
      </c>
      <c r="G64" s="233"/>
      <c r="H64" s="233">
        <v>0</v>
      </c>
      <c r="I64" s="328">
        <f>F64*H64</f>
        <v>0</v>
      </c>
    </row>
    <row r="65" spans="1:9" s="205" customFormat="1" ht="15.75" customHeight="1">
      <c r="A65" s="407"/>
      <c r="B65" s="410" t="s">
        <v>258</v>
      </c>
      <c r="C65" s="410"/>
      <c r="D65" s="409"/>
      <c r="E65" s="409"/>
      <c r="F65" s="302"/>
      <c r="G65" s="302"/>
      <c r="H65" s="302"/>
      <c r="I65" s="330"/>
    </row>
    <row r="66" spans="1:9" s="205" customFormat="1" ht="15.75" customHeight="1">
      <c r="A66" s="406">
        <v>18</v>
      </c>
      <c r="B66" s="412" t="s">
        <v>259</v>
      </c>
      <c r="C66" s="413"/>
      <c r="D66" s="408"/>
      <c r="E66" s="408" t="s">
        <v>198</v>
      </c>
      <c r="F66" s="233">
        <v>21.6</v>
      </c>
      <c r="G66" s="233"/>
      <c r="H66" s="233">
        <v>0</v>
      </c>
      <c r="I66" s="328">
        <f>F66*H66</f>
        <v>0</v>
      </c>
    </row>
    <row r="67" spans="1:9" s="205" customFormat="1" ht="15.75" customHeight="1">
      <c r="A67" s="411"/>
      <c r="B67" s="306"/>
      <c r="C67" s="335" t="s">
        <v>307</v>
      </c>
      <c r="D67" s="414"/>
      <c r="E67" s="414"/>
      <c r="F67" s="301"/>
      <c r="G67" s="301"/>
      <c r="H67" s="301"/>
      <c r="I67" s="329"/>
    </row>
    <row r="68" spans="1:9" s="205" customFormat="1" ht="15.75" customHeight="1">
      <c r="A68" s="411"/>
      <c r="B68" s="306"/>
      <c r="C68" s="335" t="s">
        <v>308</v>
      </c>
      <c r="D68" s="414"/>
      <c r="E68" s="414"/>
      <c r="F68" s="301"/>
      <c r="G68" s="301"/>
      <c r="H68" s="301"/>
      <c r="I68" s="329"/>
    </row>
    <row r="69" spans="1:9" s="205" customFormat="1" ht="15.75" customHeight="1">
      <c r="A69" s="411"/>
      <c r="B69" s="306"/>
      <c r="C69" s="335" t="s">
        <v>309</v>
      </c>
      <c r="D69" s="414"/>
      <c r="E69" s="414"/>
      <c r="F69" s="301"/>
      <c r="G69" s="301"/>
      <c r="H69" s="301"/>
      <c r="I69" s="329"/>
    </row>
    <row r="70" spans="1:9" s="205" customFormat="1" ht="15.75" customHeight="1">
      <c r="A70" s="411"/>
      <c r="B70" s="306"/>
      <c r="C70" s="335" t="s">
        <v>310</v>
      </c>
      <c r="D70" s="414"/>
      <c r="E70" s="414"/>
      <c r="F70" s="301"/>
      <c r="G70" s="301"/>
      <c r="H70" s="301"/>
      <c r="I70" s="329"/>
    </row>
    <row r="71" spans="1:9" s="205" customFormat="1" ht="15.75" customHeight="1">
      <c r="A71" s="407"/>
      <c r="B71" s="307"/>
      <c r="C71" s="337" t="s">
        <v>311</v>
      </c>
      <c r="D71" s="409"/>
      <c r="E71" s="409"/>
      <c r="F71" s="302"/>
      <c r="G71" s="302"/>
      <c r="H71" s="302"/>
      <c r="I71" s="330"/>
    </row>
    <row r="72" spans="1:9" s="205" customFormat="1" ht="15.75" customHeight="1">
      <c r="A72" s="256">
        <v>19</v>
      </c>
      <c r="B72" s="402" t="s">
        <v>260</v>
      </c>
      <c r="C72" s="402"/>
      <c r="D72" s="213"/>
      <c r="E72" s="213" t="s">
        <v>37</v>
      </c>
      <c r="F72" s="214">
        <v>3</v>
      </c>
      <c r="G72" s="214"/>
      <c r="H72" s="233">
        <v>0</v>
      </c>
      <c r="I72" s="331">
        <f>F72*H72</f>
        <v>0</v>
      </c>
    </row>
    <row r="73" spans="1:9" s="205" customFormat="1" ht="30.75" customHeight="1">
      <c r="A73" s="256">
        <v>20</v>
      </c>
      <c r="B73" s="402" t="s">
        <v>261</v>
      </c>
      <c r="C73" s="402"/>
      <c r="D73" s="213"/>
      <c r="E73" s="213" t="s">
        <v>37</v>
      </c>
      <c r="F73" s="214">
        <v>3</v>
      </c>
      <c r="G73" s="214"/>
      <c r="H73" s="233">
        <v>0</v>
      </c>
      <c r="I73" s="331">
        <f>F73*H73</f>
        <v>0</v>
      </c>
    </row>
    <row r="74" spans="1:9" s="205" customFormat="1" ht="15.75" customHeight="1">
      <c r="A74" s="256">
        <v>21</v>
      </c>
      <c r="B74" s="402" t="s">
        <v>262</v>
      </c>
      <c r="C74" s="402"/>
      <c r="D74" s="213"/>
      <c r="E74" s="213" t="s">
        <v>198</v>
      </c>
      <c r="F74" s="214">
        <v>4.5</v>
      </c>
      <c r="G74" s="214"/>
      <c r="H74" s="233">
        <v>0</v>
      </c>
      <c r="I74" s="331">
        <f>F74*H74</f>
        <v>0</v>
      </c>
    </row>
    <row r="75" spans="1:9" s="205" customFormat="1" ht="15.75" customHeight="1">
      <c r="A75" s="256">
        <v>22</v>
      </c>
      <c r="B75" s="402" t="s">
        <v>212</v>
      </c>
      <c r="C75" s="402"/>
      <c r="D75" s="213"/>
      <c r="E75" s="213" t="s">
        <v>37</v>
      </c>
      <c r="F75" s="214">
        <v>3</v>
      </c>
      <c r="G75" s="214"/>
      <c r="H75" s="233">
        <v>0</v>
      </c>
      <c r="I75" s="331">
        <f aca="true" t="shared" si="0" ref="I75:I80">F75*H75</f>
        <v>0</v>
      </c>
    </row>
    <row r="76" spans="1:9" s="205" customFormat="1" ht="15.75" customHeight="1">
      <c r="A76" s="256">
        <v>23</v>
      </c>
      <c r="B76" s="402" t="s">
        <v>263</v>
      </c>
      <c r="C76" s="402"/>
      <c r="D76" s="213"/>
      <c r="E76" s="213" t="s">
        <v>37</v>
      </c>
      <c r="F76" s="214">
        <v>3</v>
      </c>
      <c r="G76" s="214"/>
      <c r="H76" s="233">
        <v>0</v>
      </c>
      <c r="I76" s="331">
        <f t="shared" si="0"/>
        <v>0</v>
      </c>
    </row>
    <row r="77" spans="1:9" s="205" customFormat="1" ht="15.75" customHeight="1">
      <c r="A77" s="256">
        <v>24</v>
      </c>
      <c r="B77" s="402" t="s">
        <v>264</v>
      </c>
      <c r="C77" s="402"/>
      <c r="D77" s="213"/>
      <c r="E77" s="213" t="s">
        <v>37</v>
      </c>
      <c r="F77" s="214">
        <v>2</v>
      </c>
      <c r="G77" s="214"/>
      <c r="H77" s="233">
        <v>0</v>
      </c>
      <c r="I77" s="331">
        <f t="shared" si="0"/>
        <v>0</v>
      </c>
    </row>
    <row r="78" spans="1:9" s="205" customFormat="1" ht="15.75" customHeight="1">
      <c r="A78" s="256">
        <v>25</v>
      </c>
      <c r="B78" s="402" t="s">
        <v>265</v>
      </c>
      <c r="C78" s="402"/>
      <c r="D78" s="213"/>
      <c r="E78" s="213" t="s">
        <v>37</v>
      </c>
      <c r="F78" s="214">
        <v>2</v>
      </c>
      <c r="G78" s="214"/>
      <c r="H78" s="233">
        <v>0</v>
      </c>
      <c r="I78" s="331">
        <f t="shared" si="0"/>
        <v>0</v>
      </c>
    </row>
    <row r="79" spans="1:9" s="205" customFormat="1" ht="15.75" customHeight="1">
      <c r="A79" s="256">
        <v>26</v>
      </c>
      <c r="B79" s="402" t="s">
        <v>266</v>
      </c>
      <c r="C79" s="402"/>
      <c r="D79" s="213"/>
      <c r="E79" s="213" t="s">
        <v>222</v>
      </c>
      <c r="F79" s="214">
        <v>510</v>
      </c>
      <c r="G79" s="214"/>
      <c r="H79" s="233">
        <v>0</v>
      </c>
      <c r="I79" s="331">
        <f t="shared" si="0"/>
        <v>0</v>
      </c>
    </row>
    <row r="80" spans="1:9" s="205" customFormat="1" ht="15.75" customHeight="1">
      <c r="A80" s="256">
        <v>27</v>
      </c>
      <c r="B80" s="402" t="s">
        <v>280</v>
      </c>
      <c r="C80" s="402"/>
      <c r="D80" s="213"/>
      <c r="E80" s="213" t="s">
        <v>222</v>
      </c>
      <c r="F80" s="214">
        <v>38.4</v>
      </c>
      <c r="G80" s="214"/>
      <c r="H80" s="233">
        <v>0</v>
      </c>
      <c r="I80" s="331">
        <f t="shared" si="0"/>
        <v>0</v>
      </c>
    </row>
    <row r="81" spans="1:9" s="205" customFormat="1" ht="15.75" customHeight="1">
      <c r="A81" s="278"/>
      <c r="B81" s="386" t="s">
        <v>106</v>
      </c>
      <c r="C81" s="386"/>
      <c r="D81" s="386"/>
      <c r="E81" s="387"/>
      <c r="F81" s="388"/>
      <c r="G81" s="388"/>
      <c r="H81" s="389"/>
      <c r="I81" s="279">
        <f>SUM(I60:I80)</f>
        <v>0</v>
      </c>
    </row>
    <row r="82" spans="1:9" s="205" customFormat="1" ht="15.75" customHeight="1">
      <c r="A82" s="332">
        <v>28</v>
      </c>
      <c r="B82" s="405" t="s">
        <v>215</v>
      </c>
      <c r="C82" s="405"/>
      <c r="D82" s="333"/>
      <c r="E82" s="333" t="s">
        <v>216</v>
      </c>
      <c r="F82" s="303">
        <v>6</v>
      </c>
      <c r="G82" s="233"/>
      <c r="H82" s="233">
        <f>I81*0.06</f>
        <v>0</v>
      </c>
      <c r="I82" s="251">
        <f>H82</f>
        <v>0</v>
      </c>
    </row>
    <row r="83" spans="1:9" s="152" customFormat="1" ht="15.75" customHeight="1">
      <c r="A83" s="308"/>
      <c r="B83" s="416" t="s">
        <v>27</v>
      </c>
      <c r="C83" s="416"/>
      <c r="D83" s="309"/>
      <c r="E83" s="310"/>
      <c r="F83" s="311"/>
      <c r="G83" s="311"/>
      <c r="H83" s="312"/>
      <c r="I83" s="313">
        <f>SUM(I81:I82)</f>
        <v>0</v>
      </c>
    </row>
    <row r="84" spans="1:9" s="152" customFormat="1" ht="15.75" customHeight="1">
      <c r="A84" s="314"/>
      <c r="B84" s="380" t="s">
        <v>326</v>
      </c>
      <c r="C84" s="381"/>
      <c r="D84" s="315"/>
      <c r="E84" s="316"/>
      <c r="F84" s="317"/>
      <c r="G84" s="317"/>
      <c r="H84" s="318"/>
      <c r="I84" s="319">
        <f>I83*0.21</f>
        <v>0</v>
      </c>
    </row>
    <row r="85" spans="1:9" s="152" customFormat="1" ht="15.75" customHeight="1">
      <c r="A85" s="320"/>
      <c r="B85" s="373" t="s">
        <v>327</v>
      </c>
      <c r="C85" s="374"/>
      <c r="D85" s="321"/>
      <c r="E85" s="322"/>
      <c r="F85" s="323"/>
      <c r="G85" s="323"/>
      <c r="H85" s="324"/>
      <c r="I85" s="325">
        <f>SUM(I83:I84)</f>
        <v>0</v>
      </c>
    </row>
    <row r="86" spans="1:9" s="152" customFormat="1" ht="15.75" customHeight="1">
      <c r="A86" s="80"/>
      <c r="B86" s="193"/>
      <c r="C86" s="193"/>
      <c r="D86" s="151"/>
      <c r="E86" s="82"/>
      <c r="F86" s="83"/>
      <c r="G86" s="83"/>
      <c r="H86" s="182"/>
      <c r="I86" s="153"/>
    </row>
    <row r="87" spans="1:9" s="195" customFormat="1" ht="39" customHeight="1">
      <c r="A87" s="194"/>
      <c r="B87" s="370"/>
      <c r="C87" s="370"/>
      <c r="D87" s="370"/>
      <c r="E87" s="370"/>
      <c r="F87" s="370"/>
      <c r="G87" s="370"/>
      <c r="H87" s="370"/>
      <c r="I87" s="370"/>
    </row>
    <row r="88" spans="1:9" s="152" customFormat="1" ht="16.5" customHeight="1">
      <c r="A88" s="80"/>
      <c r="B88" s="193"/>
      <c r="C88" s="193"/>
      <c r="D88" s="151"/>
      <c r="E88" s="82"/>
      <c r="F88" s="83"/>
      <c r="G88" s="83"/>
      <c r="H88" s="182"/>
      <c r="I88" s="153"/>
    </row>
    <row r="89" spans="1:9" s="152" customFormat="1" ht="16.5" customHeight="1">
      <c r="A89" s="80"/>
      <c r="B89" s="193"/>
      <c r="C89" s="193"/>
      <c r="D89" s="151"/>
      <c r="E89" s="82"/>
      <c r="F89" s="83"/>
      <c r="G89" s="83"/>
      <c r="H89" s="182"/>
      <c r="I89" s="153"/>
    </row>
    <row r="90" spans="1:9" s="152" customFormat="1" ht="16.5" customHeight="1">
      <c r="A90" s="80"/>
      <c r="B90" s="193"/>
      <c r="C90" s="193"/>
      <c r="D90" s="151"/>
      <c r="E90" s="82"/>
      <c r="F90" s="83"/>
      <c r="G90" s="83"/>
      <c r="H90" s="182"/>
      <c r="I90" s="153"/>
    </row>
    <row r="91" spans="1:9" s="152" customFormat="1" ht="16.5" customHeight="1">
      <c r="A91" s="80"/>
      <c r="B91" s="193"/>
      <c r="C91" s="193"/>
      <c r="D91" s="151"/>
      <c r="E91" s="82"/>
      <c r="F91" s="83"/>
      <c r="G91" s="83"/>
      <c r="H91" s="182"/>
      <c r="I91" s="153"/>
    </row>
    <row r="92" spans="1:9" s="152" customFormat="1" ht="16.5" customHeight="1">
      <c r="A92" s="80"/>
      <c r="B92" s="193"/>
      <c r="C92" s="193"/>
      <c r="D92" s="151"/>
      <c r="E92" s="82"/>
      <c r="F92" s="83"/>
      <c r="G92" s="83"/>
      <c r="H92" s="182"/>
      <c r="I92" s="153"/>
    </row>
    <row r="93" spans="1:9" s="152" customFormat="1" ht="16.5" customHeight="1">
      <c r="A93" s="80"/>
      <c r="B93" s="193"/>
      <c r="C93" s="193"/>
      <c r="D93" s="151"/>
      <c r="E93" s="82"/>
      <c r="F93" s="83"/>
      <c r="G93" s="83"/>
      <c r="H93" s="182"/>
      <c r="I93" s="153"/>
    </row>
    <row r="94" spans="1:9" s="152" customFormat="1" ht="16.5" customHeight="1">
      <c r="A94" s="80"/>
      <c r="B94" s="193"/>
      <c r="C94" s="193"/>
      <c r="D94" s="151"/>
      <c r="E94" s="82"/>
      <c r="F94" s="83"/>
      <c r="G94" s="83"/>
      <c r="H94" s="182"/>
      <c r="I94" s="153"/>
    </row>
    <row r="95" spans="1:9" s="152" customFormat="1" ht="16.5" customHeight="1">
      <c r="A95" s="80"/>
      <c r="B95" s="193"/>
      <c r="C95" s="193"/>
      <c r="D95" s="151"/>
      <c r="E95" s="82"/>
      <c r="F95" s="83"/>
      <c r="G95" s="83"/>
      <c r="H95" s="182"/>
      <c r="I95" s="153"/>
    </row>
    <row r="96" spans="1:9" s="152" customFormat="1" ht="16.5" customHeight="1">
      <c r="A96" s="80"/>
      <c r="B96" s="193"/>
      <c r="C96" s="193"/>
      <c r="D96" s="151"/>
      <c r="E96" s="82"/>
      <c r="F96" s="83"/>
      <c r="G96" s="83"/>
      <c r="H96" s="182"/>
      <c r="I96" s="153"/>
    </row>
    <row r="97" spans="1:9" s="152" customFormat="1" ht="16.5" customHeight="1">
      <c r="A97" s="80"/>
      <c r="B97" s="193"/>
      <c r="C97" s="193"/>
      <c r="D97" s="151"/>
      <c r="E97" s="82"/>
      <c r="F97" s="83"/>
      <c r="G97" s="83"/>
      <c r="H97" s="182"/>
      <c r="I97" s="153"/>
    </row>
    <row r="98" spans="1:9" s="152" customFormat="1" ht="16.5" customHeight="1">
      <c r="A98" s="80"/>
      <c r="B98" s="193"/>
      <c r="C98" s="193"/>
      <c r="D98" s="151"/>
      <c r="E98" s="82"/>
      <c r="F98" s="83"/>
      <c r="G98" s="83"/>
      <c r="H98" s="182"/>
      <c r="I98" s="153"/>
    </row>
    <row r="99" spans="1:255" s="202" customFormat="1" ht="15">
      <c r="A99" s="196"/>
      <c r="B99" s="289"/>
      <c r="C99" s="289"/>
      <c r="D99" s="198"/>
      <c r="E99" s="199"/>
      <c r="F99" s="200"/>
      <c r="G99" s="200"/>
      <c r="H99" s="201"/>
      <c r="I99" s="201"/>
      <c r="IK99" s="197"/>
      <c r="IL99" s="197"/>
      <c r="IM99" s="197"/>
      <c r="IN99" s="197"/>
      <c r="IO99" s="197"/>
      <c r="IP99" s="197"/>
      <c r="IQ99" s="197"/>
      <c r="IR99" s="197"/>
      <c r="IS99" s="197"/>
      <c r="IT99" s="197"/>
      <c r="IU99" s="197"/>
    </row>
    <row r="100" spans="1:255" s="202" customFormat="1" ht="15">
      <c r="A100" s="196"/>
      <c r="B100" s="289"/>
      <c r="C100" s="289"/>
      <c r="D100" s="198"/>
      <c r="E100" s="199"/>
      <c r="F100" s="200"/>
      <c r="G100" s="200"/>
      <c r="H100" s="201"/>
      <c r="I100" s="201"/>
      <c r="IK100" s="197"/>
      <c r="IL100" s="197"/>
      <c r="IM100" s="197"/>
      <c r="IN100" s="197"/>
      <c r="IO100" s="197"/>
      <c r="IP100" s="197"/>
      <c r="IQ100" s="197"/>
      <c r="IR100" s="197"/>
      <c r="IS100" s="197"/>
      <c r="IT100" s="197"/>
      <c r="IU100" s="197"/>
    </row>
    <row r="101" spans="1:255" s="202" customFormat="1" ht="15">
      <c r="A101" s="196"/>
      <c r="B101" s="289"/>
      <c r="C101" s="289"/>
      <c r="D101" s="198"/>
      <c r="E101" s="199"/>
      <c r="F101" s="200"/>
      <c r="G101" s="200"/>
      <c r="H101" s="201"/>
      <c r="I101" s="201"/>
      <c r="IK101" s="197"/>
      <c r="IL101" s="197"/>
      <c r="IM101" s="197"/>
      <c r="IN101" s="197"/>
      <c r="IO101" s="197"/>
      <c r="IP101" s="197"/>
      <c r="IQ101" s="197"/>
      <c r="IR101" s="197"/>
      <c r="IS101" s="197"/>
      <c r="IT101" s="197"/>
      <c r="IU101" s="197"/>
    </row>
    <row r="102" spans="1:255" s="202" customFormat="1" ht="15">
      <c r="A102" s="196"/>
      <c r="B102" s="289"/>
      <c r="C102" s="289"/>
      <c r="D102" s="198"/>
      <c r="E102" s="199"/>
      <c r="F102" s="200"/>
      <c r="G102" s="200"/>
      <c r="H102" s="201"/>
      <c r="I102" s="201"/>
      <c r="IK102" s="197"/>
      <c r="IL102" s="197"/>
      <c r="IM102" s="197"/>
      <c r="IN102" s="197"/>
      <c r="IO102" s="197"/>
      <c r="IP102" s="197"/>
      <c r="IQ102" s="197"/>
      <c r="IR102" s="197"/>
      <c r="IS102" s="197"/>
      <c r="IT102" s="197"/>
      <c r="IU102" s="197"/>
    </row>
    <row r="103" spans="1:255" s="202" customFormat="1" ht="15">
      <c r="A103" s="196"/>
      <c r="B103" s="289"/>
      <c r="C103" s="289"/>
      <c r="D103" s="198"/>
      <c r="E103" s="199"/>
      <c r="F103" s="200"/>
      <c r="G103" s="200"/>
      <c r="H103" s="201"/>
      <c r="I103" s="201"/>
      <c r="IK103" s="197"/>
      <c r="IL103" s="197"/>
      <c r="IM103" s="197"/>
      <c r="IN103" s="197"/>
      <c r="IO103" s="197"/>
      <c r="IP103" s="197"/>
      <c r="IQ103" s="197"/>
      <c r="IR103" s="197"/>
      <c r="IS103" s="197"/>
      <c r="IT103" s="197"/>
      <c r="IU103" s="197"/>
    </row>
    <row r="104" spans="1:255" s="202" customFormat="1" ht="15">
      <c r="A104" s="196"/>
      <c r="B104" s="289"/>
      <c r="C104" s="289"/>
      <c r="D104" s="198"/>
      <c r="E104" s="199"/>
      <c r="F104" s="200"/>
      <c r="G104" s="200"/>
      <c r="H104" s="201"/>
      <c r="I104" s="201"/>
      <c r="IK104" s="197"/>
      <c r="IL104" s="197"/>
      <c r="IM104" s="197"/>
      <c r="IN104" s="197"/>
      <c r="IO104" s="197"/>
      <c r="IP104" s="197"/>
      <c r="IQ104" s="197"/>
      <c r="IR104" s="197"/>
      <c r="IS104" s="197"/>
      <c r="IT104" s="197"/>
      <c r="IU104" s="197"/>
    </row>
  </sheetData>
  <sheetProtection selectLockedCells="1" selectUnlockedCells="1"/>
  <mergeCells count="99">
    <mergeCell ref="B1:C1"/>
    <mergeCell ref="B32:C32"/>
    <mergeCell ref="B29:C29"/>
    <mergeCell ref="B87:I87"/>
    <mergeCell ref="B3:C3"/>
    <mergeCell ref="B2:D2"/>
    <mergeCell ref="E2:H2"/>
    <mergeCell ref="E3:E7"/>
    <mergeCell ref="B84:C84"/>
    <mergeCell ref="B85:C85"/>
    <mergeCell ref="E38:E39"/>
    <mergeCell ref="E61:E63"/>
    <mergeCell ref="D66:D71"/>
    <mergeCell ref="E66:E71"/>
    <mergeCell ref="B73:C73"/>
    <mergeCell ref="B80:C80"/>
    <mergeCell ref="E8:E10"/>
    <mergeCell ref="B83:C83"/>
    <mergeCell ref="E12:E14"/>
    <mergeCell ref="B15:C15"/>
    <mergeCell ref="A16:A20"/>
    <mergeCell ref="B16:C16"/>
    <mergeCell ref="D16:D20"/>
    <mergeCell ref="E16:E20"/>
    <mergeCell ref="B24:C24"/>
    <mergeCell ref="A25:A26"/>
    <mergeCell ref="B25:C25"/>
    <mergeCell ref="D25:D26"/>
    <mergeCell ref="E25:E26"/>
    <mergeCell ref="A21:A24"/>
    <mergeCell ref="B21:C21"/>
    <mergeCell ref="D21:D24"/>
    <mergeCell ref="A3:A7"/>
    <mergeCell ref="D3:D7"/>
    <mergeCell ref="A12:A14"/>
    <mergeCell ref="B12:C12"/>
    <mergeCell ref="D12:D14"/>
    <mergeCell ref="B11:C11"/>
    <mergeCell ref="A8:A10"/>
    <mergeCell ref="B8:C8"/>
    <mergeCell ref="D8:D10"/>
    <mergeCell ref="E21:E24"/>
    <mergeCell ref="B26:C26"/>
    <mergeCell ref="A31:A37"/>
    <mergeCell ref="B31:C31"/>
    <mergeCell ref="D31:D37"/>
    <mergeCell ref="E31:E37"/>
    <mergeCell ref="A42:A48"/>
    <mergeCell ref="B42:C42"/>
    <mergeCell ref="D42:D48"/>
    <mergeCell ref="E42:E48"/>
    <mergeCell ref="B39:C39"/>
    <mergeCell ref="A40:A41"/>
    <mergeCell ref="B40:C40"/>
    <mergeCell ref="D40:D41"/>
    <mergeCell ref="E40:E41"/>
    <mergeCell ref="A38:A39"/>
    <mergeCell ref="B38:C38"/>
    <mergeCell ref="D38:D39"/>
    <mergeCell ref="A53:A56"/>
    <mergeCell ref="B53:C53"/>
    <mergeCell ref="D53:D56"/>
    <mergeCell ref="E53:E56"/>
    <mergeCell ref="A50:A52"/>
    <mergeCell ref="B50:C50"/>
    <mergeCell ref="D50:D52"/>
    <mergeCell ref="E50:E52"/>
    <mergeCell ref="A61:A63"/>
    <mergeCell ref="B61:C61"/>
    <mergeCell ref="D61:D63"/>
    <mergeCell ref="B59:C59"/>
    <mergeCell ref="B60:D60"/>
    <mergeCell ref="A64:A65"/>
    <mergeCell ref="B64:C64"/>
    <mergeCell ref="D64:D65"/>
    <mergeCell ref="E64:E65"/>
    <mergeCell ref="B72:C72"/>
    <mergeCell ref="B65:C65"/>
    <mergeCell ref="A66:A71"/>
    <mergeCell ref="B66:C66"/>
    <mergeCell ref="B82:C82"/>
    <mergeCell ref="B81:D81"/>
    <mergeCell ref="E81:H81"/>
    <mergeCell ref="B74:C74"/>
    <mergeCell ref="B75:C75"/>
    <mergeCell ref="B76:C76"/>
    <mergeCell ref="B77:C77"/>
    <mergeCell ref="B78:C78"/>
    <mergeCell ref="B79:C79"/>
    <mergeCell ref="E60:H60"/>
    <mergeCell ref="B27:D27"/>
    <mergeCell ref="E27:H27"/>
    <mergeCell ref="B30:D30"/>
    <mergeCell ref="E30:H30"/>
    <mergeCell ref="B57:D57"/>
    <mergeCell ref="E57:H57"/>
    <mergeCell ref="B45:C45"/>
    <mergeCell ref="B49:C49"/>
    <mergeCell ref="B37:C37"/>
  </mergeCells>
  <printOptions/>
  <pageMargins left="0.5905511811023623" right="0.5905511811023623" top="1.220472440944882" bottom="0.6692913385826772" header="0.6299212598425197" footer="0.3937007874015748"/>
  <pageSetup firstPageNumber="1" useFirstPageNumber="1" horizontalDpi="300" verticalDpi="300" orientation="landscape" paperSize="9" scale="80" r:id="rId1"/>
  <headerFooter alignWithMargins="0">
    <oddHeader>&amp;L&amp;"Arial,Tučné"&amp;14Komplexní revitalizace centrálních parků v Mariánských Lázních – část IV. - Výkaz výměr
SO 03  REDUKCE ŽIVIČNÝCH CHODNÍKŮ&amp;RStrana &amp;P</oddHeader>
    <oddFooter>&amp;Lvypracoval: Ing. Hovorka      &amp;R     datum:   11/2012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Chval</dc:creator>
  <cp:keywords/>
  <dc:description/>
  <cp:lastModifiedBy>jirichv</cp:lastModifiedBy>
  <cp:lastPrinted>2013-01-18T07:20:29Z</cp:lastPrinted>
  <dcterms:created xsi:type="dcterms:W3CDTF">2012-11-21T08:44:54Z</dcterms:created>
  <dcterms:modified xsi:type="dcterms:W3CDTF">2013-09-23T14:47:51Z</dcterms:modified>
  <cp:category/>
  <cp:version/>
  <cp:contentType/>
  <cp:contentStatus/>
</cp:coreProperties>
</file>