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18"/>
  <workbookPr defaultThemeVersion="124226"/>
  <mc:AlternateContent xmlns:mc="http://schemas.openxmlformats.org/markup-compatibility/2006">
    <mc:Choice Requires="x15">
      <x15ac:absPath xmlns:x15ac="http://schemas.microsoft.com/office/spreadsheetml/2010/11/ac" url="/Users/j.albrecht/Library/CloudStorage/GoogleDrive-ja@re-al.cz/Sdílené disky/ReAl/_Práce/2024_06_Mariánské lázně_Městské muzeum/02_NÁVRH_DVZ/01_DOKUMENTACE/_DVZ/_DVZ_úprava 2026/2. ETAPA_EXPOZICE/_Výkaz výměr/"/>
    </mc:Choice>
  </mc:AlternateContent>
  <xr:revisionPtr revIDLastSave="0" documentId="13_ncr:1_{86FD83B1-7A84-5F4A-8175-DAFE7B51E96D}" xr6:coauthVersionLast="47" xr6:coauthVersionMax="47" xr10:uidLastSave="{00000000-0000-0000-0000-000000000000}"/>
  <workbookProtection workbookAlgorithmName="SHA-512" workbookHashValue="zM6pH+mhe+YEPTIeDO++Zk9fIt2uvbgCtDRpLVM5mwJBrfOzf7k3mrZZDkT5K6AuY+GzlCtgsl6pCpHkWudkFw==" workbookSaltValue="8lfYXWwr1nP9SfPii0QvdA==" workbookSpinCount="100000" lockStructure="1"/>
  <bookViews>
    <workbookView xWindow="0" yWindow="600" windowWidth="51200" windowHeight="26960" xr2:uid="{00000000-000D-0000-FFFF-FFFF00000000}"/>
  </bookViews>
  <sheets>
    <sheet name="KRYCÍ LIST" sheetId="7" r:id="rId1"/>
    <sheet name="SOUPIS DODÁVEK A PRACÍ" sheetId="1" r:id="rId2"/>
    <sheet name="DÍLČÍ SOUPIS - OSVĚTLENÍ" sheetId="10" r:id="rId3"/>
    <sheet name="DÍLČÍ SOUPIS - AV TECHNIKA" sheetId="8" r:id="rId4"/>
  </sheets>
  <externalReferences>
    <externalReference r:id="rId5"/>
  </externalReferences>
  <definedNames>
    <definedName name="_xlnm._FilterDatabase" localSheetId="1" hidden="1">'SOUPIS DODÁVEK A PRACÍ'!$A$2:$Q$116</definedName>
    <definedName name="Zaklad5">'[1]Krycí list_Stavební část'!$F$30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9" i="8" l="1"/>
  <c r="F91" i="8"/>
  <c r="F23" i="10" l="1"/>
  <c r="F36" i="10" l="1"/>
  <c r="Q63" i="1"/>
  <c r="C38" i="10"/>
  <c r="F27" i="10"/>
  <c r="F26" i="10"/>
  <c r="F34" i="10"/>
  <c r="C41" i="10"/>
  <c r="F33" i="10"/>
  <c r="C39" i="10"/>
  <c r="F25" i="10"/>
  <c r="F17" i="10" l="1"/>
  <c r="F19" i="10"/>
  <c r="F18" i="10"/>
  <c r="C40" i="10"/>
  <c r="C37" i="10" l="1"/>
  <c r="F35" i="10"/>
  <c r="F28" i="10"/>
  <c r="F24" i="10"/>
  <c r="F22" i="10"/>
  <c r="F21" i="10"/>
  <c r="F20" i="10"/>
  <c r="F30" i="10"/>
  <c r="F13" i="10"/>
  <c r="F31" i="10"/>
  <c r="F14" i="10"/>
  <c r="F32" i="10"/>
  <c r="F16" i="10"/>
  <c r="F15" i="10"/>
  <c r="F29" i="10"/>
  <c r="F43" i="10" l="1"/>
  <c r="F42" i="10"/>
  <c r="F41" i="10"/>
  <c r="F40" i="10"/>
  <c r="F39" i="10"/>
  <c r="F38" i="10"/>
  <c r="F37" i="10"/>
  <c r="F12" i="10"/>
  <c r="F22" i="8"/>
  <c r="Q19" i="1"/>
  <c r="F10" i="10" l="1"/>
  <c r="F208" i="8"/>
  <c r="F207" i="8"/>
  <c r="F206" i="8"/>
  <c r="F205" i="8"/>
  <c r="F201" i="8"/>
  <c r="F200" i="8"/>
  <c r="F199" i="8"/>
  <c r="F198" i="8"/>
  <c r="F197" i="8"/>
  <c r="F196" i="8"/>
  <c r="F195" i="8"/>
  <c r="F194" i="8"/>
  <c r="F193" i="8"/>
  <c r="F191" i="8"/>
  <c r="F190" i="8"/>
  <c r="F189" i="8"/>
  <c r="F188" i="8"/>
  <c r="F187" i="8"/>
  <c r="F186" i="8"/>
  <c r="F185" i="8"/>
  <c r="F184" i="8"/>
  <c r="F183" i="8"/>
  <c r="F182" i="8"/>
  <c r="F181" i="8"/>
  <c r="F180" i="8"/>
  <c r="F179" i="8"/>
  <c r="F178" i="8"/>
  <c r="F177" i="8"/>
  <c r="F176" i="8"/>
  <c r="F175" i="8"/>
  <c r="F174" i="8"/>
  <c r="F173" i="8"/>
  <c r="F171" i="8"/>
  <c r="F170" i="8"/>
  <c r="F169" i="8"/>
  <c r="F168" i="8"/>
  <c r="F167" i="8"/>
  <c r="F166" i="8"/>
  <c r="F165" i="8"/>
  <c r="F164" i="8"/>
  <c r="F163" i="8"/>
  <c r="F162" i="8"/>
  <c r="F161" i="8"/>
  <c r="F160" i="8"/>
  <c r="F159" i="8"/>
  <c r="F158" i="8"/>
  <c r="F157" i="8"/>
  <c r="F156" i="8"/>
  <c r="F155" i="8"/>
  <c r="F154" i="8"/>
  <c r="F153" i="8"/>
  <c r="F152" i="8"/>
  <c r="F151" i="8"/>
  <c r="F150" i="8"/>
  <c r="F149" i="8"/>
  <c r="F148" i="8"/>
  <c r="F147" i="8"/>
  <c r="F146" i="8"/>
  <c r="F145" i="8"/>
  <c r="F144" i="8"/>
  <c r="F143" i="8"/>
  <c r="F142" i="8"/>
  <c r="F141" i="8"/>
  <c r="F140" i="8"/>
  <c r="F139" i="8"/>
  <c r="F138" i="8"/>
  <c r="F137" i="8"/>
  <c r="F136" i="8"/>
  <c r="F135" i="8"/>
  <c r="F134" i="8"/>
  <c r="F133" i="8"/>
  <c r="F132" i="8"/>
  <c r="F131" i="8"/>
  <c r="F130" i="8"/>
  <c r="F129" i="8"/>
  <c r="F128" i="8"/>
  <c r="F127" i="8"/>
  <c r="F126" i="8"/>
  <c r="F125" i="8"/>
  <c r="F124" i="8"/>
  <c r="F123" i="8"/>
  <c r="F122" i="8"/>
  <c r="F121" i="8"/>
  <c r="F120" i="8"/>
  <c r="F119" i="8"/>
  <c r="F118" i="8"/>
  <c r="F117" i="8"/>
  <c r="F116" i="8"/>
  <c r="F115" i="8"/>
  <c r="F114" i="8"/>
  <c r="F113" i="8"/>
  <c r="F111" i="8"/>
  <c r="F110" i="8"/>
  <c r="F109" i="8"/>
  <c r="F108" i="8"/>
  <c r="F107" i="8"/>
  <c r="F106" i="8"/>
  <c r="F105" i="8"/>
  <c r="F104" i="8"/>
  <c r="F103" i="8"/>
  <c r="F102" i="8"/>
  <c r="F101" i="8"/>
  <c r="F100" i="8"/>
  <c r="F99" i="8"/>
  <c r="F98" i="8"/>
  <c r="F97" i="8"/>
  <c r="F96" i="8"/>
  <c r="F95" i="8"/>
  <c r="F94" i="8"/>
  <c r="F93" i="8"/>
  <c r="F92" i="8"/>
  <c r="F90" i="8"/>
  <c r="F89" i="8"/>
  <c r="F88" i="8"/>
  <c r="F87" i="8"/>
  <c r="F86" i="8"/>
  <c r="F85" i="8"/>
  <c r="F84" i="8"/>
  <c r="F83" i="8"/>
  <c r="F82" i="8"/>
  <c r="F81" i="8"/>
  <c r="F80" i="8"/>
  <c r="F78" i="8"/>
  <c r="F77" i="8"/>
  <c r="F76" i="8"/>
  <c r="F75" i="8"/>
  <c r="F74" i="8"/>
  <c r="F73" i="8"/>
  <c r="F72" i="8"/>
  <c r="F71" i="8"/>
  <c r="F70" i="8"/>
  <c r="F69" i="8"/>
  <c r="F68" i="8"/>
  <c r="F67" i="8"/>
  <c r="F66" i="8"/>
  <c r="F65" i="8"/>
  <c r="F64" i="8"/>
  <c r="F63" i="8"/>
  <c r="F62" i="8"/>
  <c r="F61" i="8"/>
  <c r="F60" i="8"/>
  <c r="F59" i="8"/>
  <c r="F58" i="8"/>
  <c r="F57" i="8"/>
  <c r="F56" i="8"/>
  <c r="F55" i="8"/>
  <c r="F54" i="8"/>
  <c r="F53" i="8"/>
  <c r="F52" i="8"/>
  <c r="F51" i="8"/>
  <c r="F50" i="8"/>
  <c r="F49" i="8"/>
  <c r="F48" i="8"/>
  <c r="F47" i="8"/>
  <c r="F46" i="8"/>
  <c r="F45" i="8"/>
  <c r="F44" i="8"/>
  <c r="F43" i="8"/>
  <c r="F42" i="8"/>
  <c r="F41" i="8"/>
  <c r="F40" i="8"/>
  <c r="F39" i="8"/>
  <c r="F38" i="8"/>
  <c r="F37" i="8"/>
  <c r="F36" i="8"/>
  <c r="F35" i="8"/>
  <c r="F33" i="8"/>
  <c r="F32" i="8"/>
  <c r="F31" i="8"/>
  <c r="F30" i="8"/>
  <c r="F29" i="8"/>
  <c r="F28" i="8"/>
  <c r="F27" i="8"/>
  <c r="F26" i="8"/>
  <c r="F25" i="8"/>
  <c r="F24" i="8"/>
  <c r="F23" i="8"/>
  <c r="F21" i="8"/>
  <c r="F20" i="8"/>
  <c r="F19" i="8"/>
  <c r="F18" i="8"/>
  <c r="F17" i="8"/>
  <c r="F16" i="8"/>
  <c r="F15" i="8"/>
  <c r="F14" i="8"/>
  <c r="F13" i="8"/>
  <c r="F12" i="8"/>
  <c r="F11" i="8"/>
  <c r="F10" i="8"/>
  <c r="F9" i="8"/>
  <c r="F8" i="8"/>
  <c r="F7" i="8"/>
  <c r="F6" i="8"/>
  <c r="Q95" i="1"/>
  <c r="Q89" i="1"/>
  <c r="Q90" i="1"/>
  <c r="Q91" i="1"/>
  <c r="Q92" i="1"/>
  <c r="Q93" i="1"/>
  <c r="Q94" i="1"/>
  <c r="Q77" i="1"/>
  <c r="Q76" i="1"/>
  <c r="Q71" i="1"/>
  <c r="Q67" i="1"/>
  <c r="Q54" i="1"/>
  <c r="Q55" i="1"/>
  <c r="Q58" i="1"/>
  <c r="Q59" i="1"/>
  <c r="Q60" i="1"/>
  <c r="Q53" i="1"/>
  <c r="Q50" i="1"/>
  <c r="Q51" i="1"/>
  <c r="Q49" i="1"/>
  <c r="Q45" i="1"/>
  <c r="Q44" i="1"/>
  <c r="Q41" i="1"/>
  <c r="Q34" i="1"/>
  <c r="Q35" i="1"/>
  <c r="Q38" i="1"/>
  <c r="Q39" i="1"/>
  <c r="Q40" i="1"/>
  <c r="Q12" i="1"/>
  <c r="Q13" i="1"/>
  <c r="Q5" i="1"/>
  <c r="Q6" i="1"/>
  <c r="Q86" i="1"/>
  <c r="F209" i="8" l="1"/>
  <c r="P100" i="1" s="1"/>
  <c r="F202" i="8"/>
  <c r="O100" i="1" s="1"/>
  <c r="Q33" i="1"/>
  <c r="Q47" i="1" l="1"/>
  <c r="Q113" i="1"/>
  <c r="Q48" i="1"/>
  <c r="Q4" i="1" l="1"/>
  <c r="Q7" i="1"/>
  <c r="Q8" i="1"/>
  <c r="Q9" i="1"/>
  <c r="Q10" i="1"/>
  <c r="Q11" i="1"/>
  <c r="Q14" i="1"/>
  <c r="Q15" i="1"/>
  <c r="Q16" i="1"/>
  <c r="Q17" i="1"/>
  <c r="Q18" i="1"/>
  <c r="Q20" i="1"/>
  <c r="Q21" i="1"/>
  <c r="Q22" i="1"/>
  <c r="Q23" i="1"/>
  <c r="Q24" i="1"/>
  <c r="Q25" i="1"/>
  <c r="Q26" i="1"/>
  <c r="Q27" i="1"/>
  <c r="Q28" i="1"/>
  <c r="Q29" i="1"/>
  <c r="Q30" i="1"/>
  <c r="Q31" i="1"/>
  <c r="Q32" i="1"/>
  <c r="Q36" i="1"/>
  <c r="Q37" i="1"/>
  <c r="Q3" i="1"/>
  <c r="Q42" i="1" l="1"/>
  <c r="O97" i="1" l="1"/>
  <c r="Q114" i="1" l="1"/>
  <c r="Q112" i="1"/>
  <c r="Q111" i="1"/>
  <c r="Q110" i="1"/>
  <c r="Q109" i="1"/>
  <c r="Q108" i="1"/>
  <c r="Q66" i="1"/>
  <c r="Q62" i="1"/>
  <c r="Q61" i="1"/>
  <c r="Q75" i="1"/>
  <c r="Q74" i="1"/>
  <c r="Q73" i="1"/>
  <c r="Q72" i="1"/>
  <c r="Q87" i="1"/>
  <c r="Q88" i="1"/>
  <c r="Q56" i="1"/>
  <c r="Q57" i="1"/>
  <c r="Q81" i="1"/>
  <c r="Q82" i="1"/>
  <c r="Q83" i="1"/>
  <c r="Q84" i="1"/>
  <c r="Q85" i="1"/>
  <c r="Q69" i="1"/>
  <c r="Q78" i="1"/>
  <c r="Q43" i="1"/>
  <c r="Q46" i="1"/>
  <c r="Q65" i="1"/>
  <c r="Q68" i="1"/>
  <c r="Q70" i="1"/>
  <c r="Q80" i="1"/>
  <c r="Q98" i="1"/>
  <c r="Q103" i="1"/>
  <c r="Q104" i="1"/>
  <c r="Q106" i="1"/>
  <c r="Q97" i="1"/>
  <c r="Q64" i="1" l="1"/>
  <c r="Q52" i="1"/>
  <c r="Q99" i="1"/>
  <c r="Q102" i="1"/>
  <c r="Q107" i="1"/>
  <c r="Q79" i="1"/>
  <c r="Q115" i="1"/>
  <c r="Q96" i="1"/>
  <c r="H31" i="7" s="1"/>
  <c r="Q100" i="1" l="1"/>
  <c r="Q101" i="1" s="1"/>
  <c r="H33" i="7" s="1"/>
  <c r="H32" i="7"/>
  <c r="H35" i="7"/>
  <c r="H30" i="7"/>
  <c r="H28" i="7"/>
  <c r="H29" i="7"/>
  <c r="H40" i="7"/>
  <c r="H41" i="7" s="1"/>
  <c r="Q105" i="1"/>
  <c r="H27" i="7"/>
  <c r="H34" i="7" l="1"/>
  <c r="Q116" i="1"/>
  <c r="H36" i="7" l="1"/>
  <c r="H43" i="7" l="1"/>
  <c r="H44" i="7" s="1"/>
  <c r="H45" i="7" s="1"/>
</calcChain>
</file>

<file path=xl/sharedStrings.xml><?xml version="1.0" encoding="utf-8"?>
<sst xmlns="http://schemas.openxmlformats.org/spreadsheetml/2006/main" count="1374" uniqueCount="491">
  <si>
    <t>ks</t>
  </si>
  <si>
    <t>m2</t>
  </si>
  <si>
    <t>kpl</t>
  </si>
  <si>
    <t>M</t>
  </si>
  <si>
    <t>G</t>
  </si>
  <si>
    <t>OS</t>
  </si>
  <si>
    <t>hod</t>
  </si>
  <si>
    <t>Místnost</t>
  </si>
  <si>
    <t>Profese</t>
  </si>
  <si>
    <t>Předmět</t>
  </si>
  <si>
    <t>Počet</t>
  </si>
  <si>
    <t>CELKEM</t>
  </si>
  <si>
    <t>Číslo položky</t>
  </si>
  <si>
    <t>Jednotková cena</t>
  </si>
  <si>
    <t>Poznámky</t>
  </si>
  <si>
    <t>Rozměry (mm)</t>
  </si>
  <si>
    <t>Délka</t>
  </si>
  <si>
    <t>Šířka</t>
  </si>
  <si>
    <t>Výška</t>
  </si>
  <si>
    <t>Množství</t>
  </si>
  <si>
    <t>Odkaz na projektovou dokumentaci (č. výkresu)</t>
  </si>
  <si>
    <t>Dodávka
(Kč)</t>
  </si>
  <si>
    <t>Montáž
(Kč)</t>
  </si>
  <si>
    <t>Popis</t>
  </si>
  <si>
    <t>Celková cena bez DPH
(Kč)</t>
  </si>
  <si>
    <t>Číslo</t>
  </si>
  <si>
    <t>Typ položky</t>
  </si>
  <si>
    <t>C</t>
  </si>
  <si>
    <t>PSV</t>
  </si>
  <si>
    <t>Z</t>
  </si>
  <si>
    <t>Grafika</t>
  </si>
  <si>
    <t>OSV</t>
  </si>
  <si>
    <t>Osvětlení</t>
  </si>
  <si>
    <t>AV</t>
  </si>
  <si>
    <t>EL</t>
  </si>
  <si>
    <t>AV média</t>
  </si>
  <si>
    <t>Elektro</t>
  </si>
  <si>
    <t xml:space="preserve">Přípojení a řízení expozice
</t>
  </si>
  <si>
    <t>Dodávka a montáž osvětlení do vitrín</t>
  </si>
  <si>
    <t>Lightdesign</t>
  </si>
  <si>
    <t>Odborné nasvícení exponátů</t>
  </si>
  <si>
    <t>Realizační projekt silnoproudu a slaboproudu</t>
  </si>
  <si>
    <t>VRN</t>
  </si>
  <si>
    <t>Zařízení staveniště</t>
  </si>
  <si>
    <t>DSPS</t>
  </si>
  <si>
    <t>Dokumentace skutečného provedení stavby</t>
  </si>
  <si>
    <t>Vzorky</t>
  </si>
  <si>
    <t>Dodávka a montáž</t>
  </si>
  <si>
    <t>Návrh ilustrací a obsahů do AV</t>
  </si>
  <si>
    <t>Návrh grafiky a grafického řešení + navigace na základě grafického manuálu</t>
  </si>
  <si>
    <t>Materiály a nosiče pro grafiku (perspex, plexi, atd)</t>
  </si>
  <si>
    <t>Materiály a barevnosti
- nátěry, čalounění, barevnosti, dřevěné prvky, čalounění, textilní stínění oken</t>
  </si>
  <si>
    <t>OST</t>
  </si>
  <si>
    <t>Vysprávky</t>
  </si>
  <si>
    <t>Vysprávky stěn po kotvení a instalaci</t>
  </si>
  <si>
    <t>Výchozí revize</t>
  </si>
  <si>
    <t>AV.16</t>
  </si>
  <si>
    <t>Celkem</t>
  </si>
  <si>
    <t>Cena</t>
  </si>
  <si>
    <t>Datum:</t>
  </si>
  <si>
    <t>Zpracoval:</t>
  </si>
  <si>
    <t>Ing. arch. Jan Albrecht</t>
  </si>
  <si>
    <t>Projekt:</t>
  </si>
  <si>
    <t xml:space="preserve">Editorská příprava textů
</t>
  </si>
  <si>
    <t>kontaktní osoba:</t>
  </si>
  <si>
    <t>datum a podpis:</t>
  </si>
  <si>
    <t xml:space="preserve">IČO: </t>
  </si>
  <si>
    <t>CENA CELKEM VČ. DPH</t>
  </si>
  <si>
    <t>Identifikační údaje</t>
  </si>
  <si>
    <t>Akce:</t>
  </si>
  <si>
    <t>Místo:</t>
  </si>
  <si>
    <t>Objednatel:</t>
  </si>
  <si>
    <t>Zpracovatel:</t>
  </si>
  <si>
    <t>Zhotovitel:</t>
  </si>
  <si>
    <t>Projektant:</t>
  </si>
  <si>
    <t>Závěrka 473/8, 169 00 Praha 6</t>
  </si>
  <si>
    <t>+420 737 986 438</t>
  </si>
  <si>
    <t>janalbrecht@janalbrecht.cz</t>
  </si>
  <si>
    <t>Označení</t>
  </si>
  <si>
    <t>Položka</t>
  </si>
  <si>
    <t>Poznámka</t>
  </si>
  <si>
    <t>Hlavní části dodávky expozice</t>
  </si>
  <si>
    <t>Zámečnické a související výrobky</t>
  </si>
  <si>
    <t>Modely</t>
  </si>
  <si>
    <t>AV media</t>
  </si>
  <si>
    <t>Elektro silnoproud slaboproud</t>
  </si>
  <si>
    <t>Ostatní náklady</t>
  </si>
  <si>
    <t>Vysprávky, apod.</t>
  </si>
  <si>
    <t xml:space="preserve">Základní rozpočtové náklady </t>
  </si>
  <si>
    <t>Celkem bez DPH</t>
  </si>
  <si>
    <t xml:space="preserve">Vedlejší rozpočtové náklady </t>
  </si>
  <si>
    <t>DPH 21%</t>
  </si>
  <si>
    <t>CENA CELKEM BEZ DPH</t>
  </si>
  <si>
    <t>IČO: 01213067</t>
  </si>
  <si>
    <t>Adjustace exponátu</t>
  </si>
  <si>
    <t>AV.17</t>
  </si>
  <si>
    <t>Materiál</t>
  </si>
  <si>
    <t>Multimediální přehrávač</t>
  </si>
  <si>
    <t>Projektor</t>
  </si>
  <si>
    <t>Zesilovač</t>
  </si>
  <si>
    <t>Soupis materiálu a prací</t>
  </si>
  <si>
    <t>Část:</t>
  </si>
  <si>
    <t>expožiční osvětlení</t>
  </si>
  <si>
    <t>Popis položky</t>
  </si>
  <si>
    <t>Výměra</t>
  </si>
  <si>
    <t>Měrná jednotka</t>
  </si>
  <si>
    <t>Jednotková cena bez DPH(Kč)</t>
  </si>
  <si>
    <t>Celková cena bez DPH (Kč)</t>
  </si>
  <si>
    <t>Podrobně viz dílčí soupis</t>
  </si>
  <si>
    <t>T</t>
  </si>
  <si>
    <t>D.3</t>
  </si>
  <si>
    <t>Truhlářské a související výrobky</t>
  </si>
  <si>
    <t>AV.01</t>
  </si>
  <si>
    <t>AV.03</t>
  </si>
  <si>
    <t>AV.04</t>
  </si>
  <si>
    <t>AV.06</t>
  </si>
  <si>
    <t>AV.08</t>
  </si>
  <si>
    <t>AV.10</t>
  </si>
  <si>
    <t>AV.11</t>
  </si>
  <si>
    <t>AV.12</t>
  </si>
  <si>
    <t>AV.13</t>
  </si>
  <si>
    <t>Tlačítko</t>
  </si>
  <si>
    <t>AV.18</t>
  </si>
  <si>
    <t>Grafická příprava popisek
Základní popiska exponátu 140x50mm 
Dvojazyčná</t>
  </si>
  <si>
    <t>Adjustace exponátů ve vitrinách</t>
  </si>
  <si>
    <t xml:space="preserve">Grafická příprava rozšířených popisek - rozsah textu do 1800znaků, dvojjazyčně, doprovodná schémata a grafiky
Základní popiska exponátu 200x250mm </t>
  </si>
  <si>
    <t>Rozměry upravit dle skutečného rozměru displaye</t>
  </si>
  <si>
    <t>KRYCÍ LIST ROZPOČTU</t>
  </si>
  <si>
    <t>MĚSTSKÉ MUZEUM MARIÁNSKÉ LÁZNĚ - STAVEBNÍ ÚPRAVY - EXPOZICE</t>
  </si>
  <si>
    <t>Městské muzeum Mariánské Lázně</t>
  </si>
  <si>
    <t>Město Mariánské Lázně</t>
  </si>
  <si>
    <t>Ruská 155, 353 01 Mariánské Lázně</t>
  </si>
  <si>
    <t>IČO: 00254061</t>
  </si>
  <si>
    <t>2.A</t>
  </si>
  <si>
    <t>2.B</t>
  </si>
  <si>
    <t>2.C</t>
  </si>
  <si>
    <t>8.A</t>
  </si>
  <si>
    <t>8.B</t>
  </si>
  <si>
    <t>VETSVBA VE VSTUPNÍM PROSTORU</t>
  </si>
  <si>
    <t>KONSTRUKCE:
- OCELOVÁ PODKONSTRUKCE Z JEKLŮ - MŮŽE BÝT NAHRAZENA DŘEVĚNÝMI
PROFILY POKUD BUDE ZAJIŠTĚNA DOSTATEČNÁ STABILITA A ROVINOST OPLÁŠTĚNÍ
- MDF S NÁTĚREM
- OCELOVÉ PANELY Z PLECHU TL. 2MM - MŮŽE BÝT NAHRAZENO TENČÍM PLECHEM
NALEPENÉM NA MDF DESCE
- VIDITELNÉ HRANY PODKONSTRUKCE TAKÉ S NÁTĚREM
- SOKL - PLECH TL. 2MM
DVEŘE:
- JEDNOKŘÍDLÉ POSUVNÉ DVEŘE S ELEKTRICKÝM POHONEM S ODOLNOSTÍ DO
KOMERČNÍCH PROSTOR - NAPŘ. HÄFELE
- BEZÚDRŽBOVÝ MOTOR S PLYNULÝM CHODEM S INTEGROVANÝM
MIKROPROCESOROVÝM ŘÍZENÍM, DETEKCE PŘEKÁŽEK, VARIABILNĚ
NASTAVITELNÁ RYCHLOST, VARIABILNĚ NASTAVITELNÁ HNACÍ SÍLA
- DVEŘNÍ KŘÍDLO - LAMINOVANÁ DTD DO HMOTNOSTI 100kg
- OVLÁDÁNÍ SIGNÁLEM Z NFC ČIPU (VSTUP) NEBO PODSVĚTLENÝM TLAČÍTKEM
(VÝCHOD)
- ZAVÍRÁNÍ ČASOVAČEM
- !!!POHON VYBAVEN ZÁLOŽNÍ BATERIÍ, KTERÁ DVEŘE OTEVŘE V PŘÍPADĚ
VÝPADKU ELEKTŘINY!!!</t>
  </si>
  <si>
    <t>OPLÁŠTĚNÍ VSTUPU</t>
  </si>
  <si>
    <t>KONSTRUKCE:
- OCELOVÁ PODKONSTRUKCE Z JEKLŮ - MŮŽE BÝT NAHRAZENA DŘEVĚNÝMI
PROFILY POKUD BUDE ZAJIŠTĚNA DOSTATEČNÁ STABILITA A ROVINOST OPLÁŠTĚNÍ
- OCELOVÉ PANELY Z PLECHU TL. 2MM - MŮŽE BÝT NAHRAZENO TENČÍM PLECHEM
NALEPENÉM NA MDF DESCE
- VIDITELNÉ HRANY PODKONSTRUKCE</t>
  </si>
  <si>
    <t>PŘEDSTĚNA S VITRÍNAMI</t>
  </si>
  <si>
    <t>KONSTRUKCE:
- OCELOVÁ PODKONSTRUKCE Z JEKLŮ - MŮŽE BÝT NAHRAZENA DŘEVĚNÝMI PROFILY POKUD BUDE ZAJIŠTĚNA
DOSTATEČNÁ STABILITA A ROVINOST OPLÁŠTĚNÍ
- MDF S NÁTĚREM
- OCELOVÉ PANELY Z PLECHU TL. 2MM - MŮŽE BÝT NAHRAZENO TENČÍM PLECHEM NALEPENÉM NA MDF DESCE
- VIDITELNÉ HRANY PODKONSTRUKCE TAKÉ S NÁTĚREM
- SOKL - PLECH TL. 2MM
- ČÁST PANELŮMUSÍ BÝT DEMONTOVATELNÁ K ZAJIŠTĚNÍ PŘÍSTUPU K EL. ZÁSUVKÁM
KRUHOVÉ VITRÍNY:
- MDF S NÁTĚREM
- DVÍŘKA - OCEL. PLECH TL. 2MM
- ZASKLENÍ - VSG 33.1, VIZ OBECNÝ POPIS NA</t>
  </si>
  <si>
    <t>KONSTRUKCE:
- OCELOVÁ PODKONSTRUKCE Z JEKLŮ - MŮŽE BÝT NAHRAZENA
DŘEVĚNÝMI PROFILY POKUD BUDE ZAJIŠTĚNA DOSTATEČNÁ STABILITA A
ROVINOST OPLÁŠTĚNÍ
- OCELOVÉ PANELY Z PLECHU TL. 2MM - MŮŽE BÝT NAHRAZENO TENČÍM
PLECHEM NALEPENÉM NA MDF DESCE
- VIDITELNÉ HRANY PODKONSTRUKCE TAKÉ S NÁTĚREM
- SOKL - PLECH TL. 2MM
- ČÁST PANELŮMUSÍ BÝT DEMONTOVATELNÉ K ZAJIŠTĚNÍ PŘÍSTUPU K EL.
ZÁSUVKÁM
KRUHOVÉ VITRÍNY:
- MDF S NÁTĚREM
- DVÍŘKA - OCEL. PLECH TL. 2MM
- ZASKLENÍ - VSG 33.1, VIZ OBECNÝ POPIS NA ÚVOD TABULEK
- ZASKLENÍ MUSÍ BÝT DEMONTOVATELNÉ
VITRÍNA:
- ZAVÍRÁNÍ - AL TYPOVÉ PROFILY, PRACHOTĚSNÉ
- MDF S NÁTĚREM
- DVÍŘKA - OCEL. PLECH TL. 2MM
- ZASKLENÍ - VSG 44.1, VIZ OBECNÝ POPIS NA ÚVOD TABULEK
- ZASKLENÍ MUSÍ BÝT DEMONTOVATELNÉ</t>
  </si>
  <si>
    <t>KONSTRUKCE:
- OCELOVÁ PODKONSTRUKCE Z JEKLŮ - MŮŽE BÝT NAHRAZENA
DŘEVĚNÝMI PROFILY POKUD BUDE ZAJIŠTĚNA DOSTATEČNÁ STABILITA A
ROVINOST OPLÁŠTĚNÍ
- MDF S NÁTĚREM
- VIDITELNÉ HRANY PODKONSTRUKCE TAKÉ S NÁTĚREM
- SOKL - PLECH TL. 2MM</t>
  </si>
  <si>
    <t>STĚNA S NIKOU</t>
  </si>
  <si>
    <t>KONSTRUKCE:
- OCELOVÁ PODKONSTRUKCE Z JEKLŮ - MŮŽE BÝT NAHRAZENA
DŘEVĚNÝMI PROFILY POKUD BUDE ZAJIŠTĚNA DOSTATEČNÁ STABILITA A
ROVINOST OPLÁŠTĚNÍ
- OCELOVÉ PANELY Z PLECHU TL. 2MM - MŮŽE BÝT NAHRAZENO TENČÍM
PLECHEM NALEPENÉM NA MDF DESCE
- VIDITELNÉ HRANY PODKONSTRUKCE TAKÉ S NÁTĚREM
- SOKL - PLECH TL. 2MM
- ČÁST PANELŮMUSÍ BÝT DEMONTOVATELNÁ K ZAJIŠTĚNÍ PŘÍSTUPU K EL.
ZÁSUVKÁM
VESTAVBA:
- MDF S NÁTĚREM</t>
  </si>
  <si>
    <t>STĚNA S NIKAMI</t>
  </si>
  <si>
    <t>PŘEDSTĚNA S VITRÍNOU</t>
  </si>
  <si>
    <t>KONSTRUKCE:
- OCELOVÁ PODKONSTRUKCE Z JEKLŮ - MŮŽE BÝT NAHRAZENA DŘEVĚNÝMI PROFILY
POKUD BUDE ZAJIŠTĚNA DOSTATEČNÁ STABILITA A ROVINOST OPLÁŠTĚNÍ
- OCELOVÉ PANELY Z PLECHU TL. 2MM - MŮŽE BÝT NAHRAZENO TENČÍM PLECHEM
NALEPENÉM NA MDF DESCE
- VIDITELNÉ HRANY PODKONSTRUKCE TAKÉ S NÁTĚREM
- MDF S NÁTĚREM
- SOKL - PLECH TL. 2MM
- ČÁST PANELŮMUSÍ BÝT DEMONTOVATELNÁ K ZAJIŠTĚNÍ PŘÍSTUPU K EL. ZÁSUVKÁM
VITRÍNY:
- ZAVÍRÁNÍ - AL TYPOVÉ PROFILY - MINIMÁLNÍ ROZMĚR, PRACHOTĚSNÉ
- ZASKLÍVACÍ PROFILY S NÁTĚREM
- MDF S NÁTĚREM
- ZASKLENÍ - VSG 44.1, VIZ OBECNÝ POPIS NA ÚVOD TABULEK</t>
  </si>
  <si>
    <t>KONSTRUKCE:
- OCELOVÁ PODKONSTRUKCE Z JEKLŮ - MŮŽE BÝT NAHRAZENA DŘEVĚNÝMI PROFILY POKUD BUDE ZAJIŠTĚNA DOSTATEČNÁ STABILITA A ROVINOST OPLÁŠTĚNÍ
- OCELOVÉ PANELY Z PLECHU TL. 2MM - MŮŽE BÝT NAHRAZENO TENČÍM PLECHEM NALEPENÉM NA MDF DESCE
- VIDITELNÉ HRANY PODKONSTRUKCE TAKÉ S NÁTĚREM
- MDF S NÁTĚREM
- SOKL - PLECH TL. 2MM
- ČÁST PANELŮMUSÍ BÝT DEMONTOVATELNÁ K ZAJIŠTĚNÍ PŘÍSTUPU K EL. ZÁSUVKÁM
VITRÍNY:
- ZAVÍRÁNÍ - AL TYPOVÉ PROFILY - MINIMÁLNÍ ROZMĚR, PRACHOTĚSNÉ
- ZASKLÍVACÍ PROFILY S NÁTĚREM
- MDF S NÁTĚREM
- ZASKLENÍ - VSG 44.1, VIZ OBECNÝ POPIS NA ÚVOD TABULEK
- ZASKLENÍ MUSÍ BÝT DEMONTOVATELNÉ</t>
  </si>
  <si>
    <t>PŘEDSTĚNA</t>
  </si>
  <si>
    <t>KONSTRUKCE:
- OCELOVÁ PODKONSTRUKCE Z JEKLŮ - MŮŽE BÝT NAHRAZENA
DŘEVĚNÝMI PROFILY POKUD BUDE ZAJIŠTĚNA DOSTATEČNÁ STABILITA A
ROVINOST OPLÁŠTĚNÍ
- OCELOVÉ PANELY Z PLECHU TL. 2MM - MŮŽE BÝT NAHRAZENO TENČÍM
PLECHEM NALEPENÉM NA MDF DESCE
- VIDITELNÉ HRANY PODKONSTRUKCE TAKÉ S NÁTĚREM
- SOKL - PLECH TL. 2MM</t>
  </si>
  <si>
    <t>KONSTRUKCE:
- OCELOVÁ PODKONSTRUKCE Z JEKLŮ - MŮŽE BÝT NAHRAZENA DŘEVĚNÝMI PROFILY
POKUD BUDE ZAJIŠTĚNA DOSTATEČNÁ STABILITA A ROVINOST OPLÁŠTĚNÍ
- OCELOVÉ PANELY Z PLECHU TL. 2MM - MŮŽE BÝT NAHRAZENO TENČÍM PLECHEM
NALEPENÉM NA MDF DESCE
- VIDITELNÉ HRANY PODKONSTRUKCE TAKÉ S NÁTĚREM
- MDF S NÁTĚREM
- SOKL - PLECH TL. 2MM
- ČÁST PANELŮMUSÍ BÝT DEMONTOVATELNÁ K ZAJIŠTĚNÍ PŘÍSTUPU K EL. ZÁSUVKÁM
KONSTRUKCE PAVILONU:
- OCEL. TRUBKY
- STROP Z OCEL JEKLŮ OPLÁŠTĚNÝ NATÍRANOU MDF</t>
  </si>
  <si>
    <t>PAVILON</t>
  </si>
  <si>
    <t>PŘEDSTĚNA S INTERAKCÍ</t>
  </si>
  <si>
    <t>KONSTRUKCE:
- OCELOVÁ PODKONSTRUKCE Z JEKLŮ - MŮŽE BÝT
NAHRAZENA DŘEVĚNÝMI PROFILY POKUD BUDE
ZAJIŠTĚNA DOSTATEČNÁ STABILITA A ROVINOST
OPLÁŠTĚNÍ
- OCELOVÉ PANELY Z PLECHU TL. 2MM - MŮŽE BÝT
NAHRAZENO TENČÍM PLECHEM NALEPENÉM NA MDF
DESCE
- VIDITELNÉ HRANY PODKONSTRUKCE TAKÉ S NÁTĚREM
- SOKL - PLECH TL. 2MM</t>
  </si>
  <si>
    <t>VESTAVBA S PROJEKCÍ</t>
  </si>
  <si>
    <t>KONSTRUKCE:
- OCELOVÁ PODKONSTRUKCE Z JEKLŮ - MŮŽE BÝT NAHRAZENA DŘEVĚNÝMI PROFILY POKUD
BUDE ZAJIŠTĚNA DOSTATEČNÁ STABILITA A ROVINOST OPLÁŠTĚNÍ
- OCELOVÉ PANELY Z PLECHU TL. 2MM - MŮŽE BÝT NAHRAZENO TENČÍM PLECHEM NALEPENÉM
NA MDF DESCE
- OHÝBANÁ MDF S POLEPEM GRAFIKOU - PROJEKCE
- VIDITELNÉ HRANY PODKONSTRUKCE TAKÉ S NÁTĚREM
- SOKL - PLECH TL. 2MM</t>
  </si>
  <si>
    <t>VESTAVBA - CHEBSKÁ SVĚTNICE</t>
  </si>
  <si>
    <t>KONSTRUKCE:
- OCELOVÁ PODKONSTRUKCE Z JEKLŮ - MŮŽE BÝT NAHRAZENA DŘEVĚNÝMI PROFILY POKUD
BUDE ZAJIŠTĚNA DOSTATEČNÁ STABILITA A ROVINOST OPLÁŠTĚNÍ
- HOBLOVANÁ PRKNA S NÁTĚREM, 145x18mm
- VIDITELNÉ HRANY PODKONSTRUKCE TAKÉ S NÁTĚREM
- SOKL - PLECH TL. 2MMPROJEKČNÍ SKLO:
- ZASKLENÍ - VSG 44.1, VIZ OBECNÝ POPIS NA ÚVOD TABULEK
- PROJEKČNÍ FÓLIE SOUČÁST DODÁVKY AV MEDIÍ</t>
  </si>
  <si>
    <t>VESTAVBA - KOUPELNY</t>
  </si>
  <si>
    <t>KONSTRUKCE:
- OCELOVÁ PODKONSTRUKCE Z JEKLŮ - MŮŽE BÝT NAHRAZENA DŘEVĚNÝMI PROFILY POKUD
BUDE ZAJIŠTĚNA DOSTATEČNÁ STABILITA A ROVINOST OPLÁŠTĚNÍ
- HOBLOVANÁ PRKNA S NÁTĚREM, 145x18mm
- MDF - POLEP TAPETOU
- DTD S KERAMICKÝM OBKLADEM
- ZVÝŠENÁ PODLAHA - DTD S KERAMICKÝM OBKLADEM A HOBLOVANÁ PRKNA S NÁTĚREM
- VIDITELNÉ HRANY PODKONSTRUKCE TAKÉ S NÁTĚREM
- SOKL - PLECH TL. 2MM
OSVĚTLENÍ:
- STROPNÍ SMĚROVATELNÉ REFLEKTORY A LUSTRY
- VIZ PROJEKT OSVĚTLENÍ
PROJEKČNÍ SKLO:
- ZASKLENÍ - VSG 44.1, VIZ OBECNÝ POPIS NA ÚVOD TABULEK
- PROJEKČNÍ FÓLIE SOUČÁST DODÁVKY AV MEDIÍ</t>
  </si>
  <si>
    <t>VESTAVBA - KOUPELNA</t>
  </si>
  <si>
    <t>KONSTRUKCE:
- OCELOVÁ PODKONSTRUKCE Z JEKLŮ A Z PÁSOVINY- MŮŽE BÝT NAHRAZENA
DŘEVĚNÝMI PROFILY POKUD BUDE ZAJIŠTĚNA DOSTATEČNÁ STABILITA A
ROVINOST OPLÁŠTĚNÍ
- VIDITELNÉ HRANY PODKONSTRUKCE TAKÉ S NÁTĚREM
- STĚNY - DTD S KERAMICKÝM OBKLADEM
- ZVÝŠENÁ PODLAHA - DTD S KERAMICKÝM OBKLADEM
- STROP - MDF S NÁTĚREM
- ČÁST PANELŮMUSÍ BÝT DEMONTOVATELNÁ K ZAJIŠTĚNÍ PŘÍSTUPU K EL.
ZÁSUVKÁM
VITRÍNY:
- ZAVÍRÁNÍ - AL TYPOVÉ PROFILY - MINIMÁLNÍ ROZMĚR, PRACHOTĚSNÉ
- ZASKLÍVACÍ PROFILY S NÁTĚREM
- MDF S NÁTĚREM
- ZASKLENÍ - VSG 44.1, VIZ OBECNÝ POPIS NA ÚVOD TABULEK
- ZASKLENÍ MUSÍ BÝT DEMONTOVATELNÉ</t>
  </si>
  <si>
    <t>KONSTRUKCE:
- OCELOVÁ PODKONSTRUKCE Z JEKLŮ A Z PÁSOVINY- MŮŽE BÝT NAHRAZENA DŘEVĚNÝMI PROFILY POKUD BUDE ZAJIŠTĚNA DOSTATEČNÁ STABILITA A ROVINOST OPLÁŠTĚNÍ
- VIDITELNÉ HRANY PODKONSTRUKCE TAKÉ S NÁTĚREM
- STĚNY - DTD S KERAMICKÝM OBKLADEM
- MDF - POLEP TAPETOU
- ZVÝŠENÁ PODLAHA - DTD S KERAMICKÝM OBKLADEM
- STROP - MDF S NÁTĚREM
- ČÁST PANELŮMUSÍ BÝT DEMONTOVATELNÁ K ZAJIŠTĚNÍ PŘÍSTUPU K EL. ZÁSUVKÁM</t>
  </si>
  <si>
    <t>VESTAVBA - POKOJ ROH</t>
  </si>
  <si>
    <t>STĚNA S VITRÍNAMI</t>
  </si>
  <si>
    <t>KONSTRUKCE:
- OCELOVÁ PODKONSTRUKCE Z JEKLŮ - MŮŽE BÝT NAHRAZENA
DŘEVĚNÝMI PROFILY POKUD BUDE ZAJIŠTĚNA DOSTATEČNÁ
STABILITA A ROVINOST OPLÁŠTĚNÍ
- OCELOVÉ PANELY Z PLECHU TL. 2MM - MŮŽE BÝT NAHRAZENO
TENČÍM PLECHEM NALEPENÉM NA MDF DESCE
- VIDITELNÉ HRANY PODKONSTRUKCE TAKÉ S NÁTĚREM
- SOKL - PLECH TL. 2MM
- ČÁST PANELŮMUSÍ BÝT DEMONTOVATELNÉ K ZAJIŠTĚNÍ
PŘÍSTUPU K EL. ZÁSUVKÁM
VITRÍNA:
- ZAVÍRÁNÍ - AL TYPOVÉ PROFILY, PRACHOTĚSNÉ
- MDF S NÁTĚREM
- ZASKLENÍ - VSG 44.1, VIZ OBECNÝ POPIS NA ÚVOD TABULEK</t>
  </si>
  <si>
    <t>KONSTRUKCE:
- OCELOVÁ PODKONSTRUKCE Z JEKLŮ - MŮŽE BÝT NAHRAZENA
DŘEVĚNÝMI PROFILY POKUD BUDE ZAJIŠTĚNA DOSTATEČNÁ STABILITA A
ROVINOST OPLÁŠTĚNÍ
- MDF - POLEP TAPETOU
- OCELOVÉ PANELY Z PLECHU TL. 2MM - MŮŽE BÝT NAHRAZENO TENČÍM
PLECHEM NALEPENÉM NA MDF DESCE
- VIDITELNÉ HRANY PODKONSTRUKCE TAKÉ S NÁTĚREM
- SOKL - PLECH TL. 2MM</t>
  </si>
  <si>
    <t>KONSTRUKCE:
- OCELOVÁ PODKONSTRUKCE Z JEKLŮ - MŮŽE BÝT
NAHRAZENA DŘEVĚNÝMI PROFILY POKUD BUDE
ZAJIŠTĚNA DOSTATEČNÁ STABILITA A ROVINOST
OPLÁŠTĚNÍ
- OCELOVÉ PANELY Z PLECHU TL. 2MM - MŮŽE BÝT
NAHRAZENO TENČÍM PLECHEM NALEPENÉM NA MDF
DESCE
- VIDITELNÉ HRANY PODKONSTRUKCE TAKÉ S NÁTĚREM
- SOKL - PLECH TL. 2MM
- ČÁST PANELŮMUSÍ BÝT DEMONTOVATELNÉ K ZAJIŠTĚNÍ
PŘÍSTUPU K EL. ZÁSUVKÁM
VITRÍNA:
- ZAVÍRÁNÍ - AL TYPOVÉ PROFILY, PRACHOTĚSNÉ
- MDF S NÁTĚREM
- ZASKLENÍ - VSG 44.1, VIZ OBECNÝ POPIS NA ÚVOD
TABULEK</t>
  </si>
  <si>
    <t>PŘEDSTĚNA PRO GRAFIKU</t>
  </si>
  <si>
    <t>KONSTRUKCE:
- OCELOVÁ PODKONSTRUKCE Z JEKLŮ - MŮŽE BÝT NAHRAZENA DŘEVĚNÝMI
PROFILY POKUD BUDE ZAJIŠTĚNA DOSTATEČNÁ STABILITA A ROVINOST OPLÁŠTĚNÍ
- OCELOVÉ PANELY Z PLECHU TL. 2MM - MŮŽE BÝT NAHRAZENO TENČÍM PLECHEM
NALEPENÉM NA MDF DESCE
- VIDITELNÉ HRANY PODKONSTRUKCE TAKÉ S NÁTĚREM
- SOKL - PLECH TL. 2MM</t>
  </si>
  <si>
    <t>OPLÁŠTĚNÍ VÝCHODU</t>
  </si>
  <si>
    <t>LAVICE</t>
  </si>
  <si>
    <t>KONSTRUKCE:
- OCELOVÁ PODKONSTRUKCE PÁSOVINY
- OCELOVÉ PANELY Z PLECHU TL. 2MM - MŮŽE BÝT NAHRAZENO
TENČÍM PLECHEM NALEPENÉM NA MDF DESCE
- VIDITELNÉ HRANY PODKONSTRUKCE TAKÉ S NÁTĚRE
- SOKL - PLECH TL. 2MM</t>
  </si>
  <si>
    <t>PULT S VITRÍNAMI</t>
  </si>
  <si>
    <t>STŮL</t>
  </si>
  <si>
    <t>KONSTRUKCE:
- OCELOVÁ PODKONSTRUKCE Z JEKLŮ
- LAMINOVANÁ DTD</t>
  </si>
  <si>
    <t>STŮL S VITRÍNAMI</t>
  </si>
  <si>
    <t>KONSTRUKCE:
- OCELOVÁ PODKONSTRUKCE Z JEKLŮ
- OCELOVÉ PANELY Z PLECHU TL. 2MM - MŮŽE BÝT NAHRAZENO
TENČÍM PLECHEM NALEPENÉM NA MDF DESCE
- VIDITELNÉ HRANY PODKONSTRUKCE TAKÉ S NÁTĚREM
- SOKL - PLECH TL. 2MM
- VRCHNÍ DESKA  - UMĚLÝ KÁMEN
VITRÍNA:
- ZAVÍRÁNÍ - AL TYPOVÉ PROFILY, PRACHOTĚSNÉ
- MDF S NÁTĚREM
- VNEJŠÍ OPLECHOVÁNÍ</t>
  </si>
  <si>
    <t>KONSTRUKCE:
- OCELOVÁ PODKONSTRUKCE Z JEKLŮ
- OCELOVÉ PANELY Z PLECHU TL. 2MM - MŮŽE BÝT NAHRAZENO
TENČÍM PLECHEM NALEPENÉM NA MDF DESCE
- VIDITELNÉ HRANY PODKONSTRUKCE TAKÉ S NÁTĚREM
- SOKL - PLECH TL. 2MM
- VRCHNÍ DESKA  - UMĚLÝ KÁMEN
VITRÍNA:
- ZAVÍRÁNÍ - AL TYPOVÉ PROFILY, PRACHOTĚSNÉ
- MDF S NÁTĚREM
- VNEJŠÍ OPLECHOVÁNÍ
- ZASKLENÍ - VSG 44.1, VIZ OBECNÝ POPIS NA ÚVOD TABULEK
MATERIÁL ZÁSUVEK:
- DTD S LAMINÁTEM Z VIDITELNÝCH STRAN - MUŽE BÝT
CELOPLECHOVÉ ŘEŠENÍ
- OCELOVÝ PANEL</t>
  </si>
  <si>
    <t>SOKL PRO MODEL</t>
  </si>
  <si>
    <t>KONSTRUKCE:
- OCELOVÁ PODKONSTRUKCE Z JEKLŮ
- OCELOVÉ PANELY Z PLECHU TL. 2MM - MŮŽE BÝT NAHRAZENO
TENČÍM PLECHEM NALEPENÉM NA MDF DESCE
- VIDITELNÉ HRANY PODKONSTRUKCE TAKÉ S NÁTĚREM
- SOKL - PLECH TL. 2MM
- VRCHNÍ DESKA  - UMĚLÝ KÁMEN</t>
  </si>
  <si>
    <t>KONSTRUKCE:
- OCELOVÁ PODKONSTRUKCE Z JEKLŮ
- OCELOVÉ PANELY Z PLECHU TL. 2MM - MŮŽE BÝT NAHRAZENO
TENČÍM PLECHEM NALEPENÉM NA MDF DESCE
- VIDITELNÉ HRANY PODKONSTRUKCE TAKÉ S NÁTĚREM
- SOKL - PLECH TL. 2MM
MATERIÁL ZÁSUVEK:
- DTD S LAMINÁTEM Z VIDITELNÝCH STRAN - MUŽE BÝT
CELOPLECHOVÉ ŘEŠENÍ
- OCELOVÝ PANEL</t>
  </si>
  <si>
    <t>SOKL SE ZÁSUVKAMI</t>
  </si>
  <si>
    <t>SOKL S OVLÁDÁNÍM</t>
  </si>
  <si>
    <t>8.C</t>
  </si>
  <si>
    <t>KONSTRUKCE:
- OCELOVÁ PODKONSTRUKCE Z JEKLŮ
- OCELOVÉ PANELY Z PLECHU TL. 2MM - MŮŽE BÝT NAHRAZENO
TENČÍM PLECHEM NALEPENÉM NA MDF DESCE
- VIDITELNÉ HRANY PODKONSTRUKCE TAKÉ S NÁTĚREM
- SOKL - PLECH TL. 2MM</t>
  </si>
  <si>
    <t>STŮL S VITRÍNOU</t>
  </si>
  <si>
    <t>KONSTRUKCE:
DTD S OŘECHOVOU DÝHOU
VITRÍNA:
- ZAVÍRÁNÍ - AL TYPOVÉ PROFILY, PRACHOTĚSNÉ
- MDF S NÁTĚREM
- VNEJŠÍ OPLECHOVÁNÍ</t>
  </si>
  <si>
    <t>KOBEREC</t>
  </si>
  <si>
    <t>BALETIZOL</t>
  </si>
  <si>
    <t>Rámeček na display 24" - ocel svařenec</t>
  </si>
  <si>
    <t>BALDACHÝN</t>
  </si>
  <si>
    <t xml:space="preserve">EPS PROFIL S NÁTĚREM ZAVĚŠENÝ POD STROPEM
</t>
  </si>
  <si>
    <t>TRN S DRÁTY, SE ZÁVITEM K UCHYCENÍ DO STĚNY</t>
  </si>
  <si>
    <t>ÚCHYT LAHVE 
- TRN S DRÁTY, SE ZÁVITEM K UCHYCENÍ DO STĚNY
- TRN S PODLOŽKOU, SE ZÁVITEM K UCHYCENÍ DO STĚNY</t>
  </si>
  <si>
    <t>TRN S DRÁTY, SE ZÁVITEM K UCHYCENÍ DO SOKLU</t>
  </si>
  <si>
    <t>LUPA</t>
  </si>
  <si>
    <t>RÁMEČEK NA DISPLAY</t>
  </si>
  <si>
    <t>ADJUSTACE EXPONÁTU</t>
  </si>
  <si>
    <t>DRŽÁK MEOSKOPU</t>
  </si>
  <si>
    <t>DRŽÁK ANAGLYFU</t>
  </si>
  <si>
    <t>FRÉZOVANÁ MDF</t>
  </si>
  <si>
    <t xml:space="preserve">NOSIČ NFC </t>
  </si>
  <si>
    <t>BLONDELOVÝ RÁM - RŮZNÉ ROZMĚRY DLE VELIKOSTI DISPLAYE</t>
  </si>
  <si>
    <t>SOKLÍK - NATÍRANÁ MDF</t>
  </si>
  <si>
    <t>SOKLÍK KULATÝ - NATÍRANÁ MDF</t>
  </si>
  <si>
    <t>GRAFICKÁ PŘÍPRAVA POLEPU STĚN - KOMBINACE TEXTU A GRAFIKY, ZAPLNĚNÍ DO 50% PLOCHY
- ROZPIS VIZ SAMOSTATNÁ TABULKA</t>
  </si>
  <si>
    <t>GRAFICKÁ PŘÍPRAVA ZADNÍCH STĚN VITRÍN - KOMBINACE TEXTU A GRAFIKY, ZAPLNĚNÍ DO 50% PLOCHY
- ROZPIS VIZ SAMOSTATNÁ TABULKA</t>
  </si>
  <si>
    <t>GRAFICKÁ PODSVĚTLENÝCH GRAFIK
- ROZPIS VIZ SAMOSTATNÁ TABULKA</t>
  </si>
  <si>
    <t>GRAFICKÁ PŘÍPRAVA MAPY MARIÁNSKÝCH LÁZNÍ, VČETNĚ SCANU ORIGINALU O ROMĚRECH 6x1,5m</t>
  </si>
  <si>
    <t>Potisk podsvícených grafik</t>
  </si>
  <si>
    <t>TISK A POLEP MAPY 6,5x1,5m</t>
  </si>
  <si>
    <t>Tisk a polep stěn</t>
  </si>
  <si>
    <t>Tisk a polep stěn ve vitrínách</t>
  </si>
  <si>
    <t>Potisk popisek k exponátům
Základní popiska exponátu 140x50mm 
Včetně vlastních nosičů s nátěrem dle Barevnice.</t>
  </si>
  <si>
    <t>Potisk rozšířených popisek k exponátům
Základní popiska exponátu 200x250mm 
Včetně vlastních nosičů s nátěrem dle Barevnice.</t>
  </si>
  <si>
    <t xml:space="preserve">Překlad textů textů
</t>
  </si>
  <si>
    <t>MODEL KMENE S BUBLAJÍCÍ VODOU
- UMÍSTĚNÍ V EXPOZICI
- PŘIPOJENÍ NA ELEKTRO</t>
  </si>
  <si>
    <t>MARIIN PRAMEN
- UMÍSTĚNÍ V EXPOZICI
- POLEP PROJEKČNÍ FÓLIÍ</t>
  </si>
  <si>
    <t>MODEL VÝVOJE PRAMENŮ
- UMÍSTĚNÍ V EXPOZICI</t>
  </si>
  <si>
    <t>MODEL SOLIVÁRNY
- UMÍSTĚNÍ V EXPOZICI</t>
  </si>
  <si>
    <t>KARUSEL - PEČETĚ</t>
  </si>
  <si>
    <t>KARUSEL - ETIKETY</t>
  </si>
  <si>
    <t>I</t>
  </si>
  <si>
    <t>6.A</t>
  </si>
  <si>
    <t>MODEL</t>
  </si>
  <si>
    <t>INTERAKCE</t>
  </si>
  <si>
    <t>PODSVĚTLENÁ 3D MAPA</t>
  </si>
  <si>
    <t>6.B</t>
  </si>
  <si>
    <t>6.C</t>
  </si>
  <si>
    <t>6.D</t>
  </si>
  <si>
    <t>6.E</t>
  </si>
  <si>
    <t>7.A</t>
  </si>
  <si>
    <t>7.B</t>
  </si>
  <si>
    <t>7.C</t>
  </si>
  <si>
    <t>INTERAKTIVNÍ SVĚTELNÝ OBJEKT - POHÁREK</t>
  </si>
  <si>
    <t>INTERAKTIVNÍ BUBILNY - NASYCENOST</t>
  </si>
  <si>
    <t>INTERAKTIVNÍ TORZO - INDIKACE</t>
  </si>
  <si>
    <t>INTERAKTIVNÍ ŘEZ KRAJINOU</t>
  </si>
  <si>
    <t>PŘEDSTĚNA PRO PROJEKCI</t>
  </si>
  <si>
    <t>Mariánské lázně - rozpis prvků</t>
  </si>
  <si>
    <t>název</t>
  </si>
  <si>
    <t>stručný popips</t>
  </si>
  <si>
    <t>Cena Prodej ks</t>
  </si>
  <si>
    <t>Cena prodej  bez DPH celkem</t>
  </si>
  <si>
    <t>Místnost 2.01</t>
  </si>
  <si>
    <t>Digitální displej</t>
  </si>
  <si>
    <t xml:space="preserve">Ultra Slim display s úhlopříčkou 43 palců. Panel je určený pro provoz 24/7 s možností montáže na šířku i na výšku.
Minimální parametry: rozlišení 4K (3840x2160 bodů), svítivost displeje 500 cd, kontrast 1 200:1, doba odezvy 10ms, sledovací úhel 178 stupňů pro V i H, haze 25 %. Min. konektivita: 1x HDMI,1x DisplayPort, 1x USB, 1x RJ45, Wi-Fi, BT. </t>
  </si>
  <si>
    <t>Držák displeje</t>
  </si>
  <si>
    <t>Držák 43" displeje typu pop-out pro umístění displeje ve vertikální pozici. Držák má možnost milimetrových rektifikací pozice a náklanu tak, aby bylo možné displej přesně umístit do výřezu v paneláži.</t>
  </si>
  <si>
    <t>Multimediální přehrávač určený pro provoz min. 16/7 - bezvětrákové provedení, úložiště bez pohyblivých částí o velikosti min. 64GB, podpora H.264, H.265 kodeků, výstup 1xHDMI 1.4 nebo vyšší s výstupním rozlišením minimálně 3840x2160px při 50 nebo 60 Hz. Možnost řízení a nahrávání obsahů přes LAN nebo Wi-Fi.</t>
  </si>
  <si>
    <t>RFID čtečka</t>
  </si>
  <si>
    <t>Čtečka RFID tagů kombatibilní s dodávanými tagy s externí tenkou RFID anténou umožňující vyvedení na paneláž a instalaci pod plastický symbol. Snímací plocha čtečky min. 5 x 5 cm. Detekční vzdálenost min. 20 mm. Čtečka umožňuje zasílání informací přes TCP/IP o přiloženém tagu do řídícího systému v minimálním rozsahu ID tagu a ID čtečky.</t>
  </si>
  <si>
    <t>Reproduktorová soustava</t>
  </si>
  <si>
    <t>Aktivní instalační reprosoustava pod/nad zobrazovač min. parametry: 4x 2" + 2x 0,5", stereo, 2x 15W, 82 dB, 60Hz - 16 kHz, nesymetrický stereo vstup, IR dálkové ovládání, Auto standby, vč. držáku.</t>
  </si>
  <si>
    <t>Síťový switch</t>
  </si>
  <si>
    <t>Síťový switch s min. 5 porty 10/100/1000Mbit, s pasivním chlazením, detekce datových smyček, s napájecím zdrojem</t>
  </si>
  <si>
    <t>Materiál k propojení, připojení, instalace a zprovoznění všech komponent.</t>
  </si>
  <si>
    <t>AV Obsahy</t>
  </si>
  <si>
    <t>Zpracování AV obsahů dle zadání. V ceně jsou zahrnuty 3 kola korektur.</t>
  </si>
  <si>
    <t>AV.26</t>
  </si>
  <si>
    <t>Digitální displej s integrovaným PC</t>
  </si>
  <si>
    <t>Dotykový LCD displej úhlopříčky 23"-24", rozlišení min. 1920x1080, min. 10 současných dotyků. Technologie dotyku PCAP. Jas min. 250 cd/m2. Včetně integrovaného PC s operačním systémem Windows 10 s procesorem i5 12. generace nebo výkonově srovnatelným nebo lepším, minimálně 8 GB RAM a kapacitou úložiště min. 128 GB.</t>
  </si>
  <si>
    <t>Tiskárna</t>
  </si>
  <si>
    <t>Inkoustová tiskárna barevných štítků podporující tisk ze skládaného papíru. Tiskárna podporuje tisk v rozlišení až 1200×1200 dpi.</t>
  </si>
  <si>
    <t>Předtištěný skládaný papír</t>
  </si>
  <si>
    <t>Skládaný papír do tiskáren včetně potisku.</t>
  </si>
  <si>
    <t>Sada spotřebního materiálu pro tiskárnu</t>
  </si>
  <si>
    <t>Sada náhradních barevných inkoustů pro zvolenou tiskárnu. Sada obsahuje všechny typy spotřebního materiálu, které tiskárna vyžaduje (barevné cartridge, odpadní nádoby apod.)</t>
  </si>
  <si>
    <t>Relé</t>
  </si>
  <si>
    <t>Malé PDU (Power Distribution Unit) s min. 1 výstupem 230V/16A. Možnost řízení po LAN a otevřené API pro integraci do řídícího systému.</t>
  </si>
  <si>
    <t>AV.27</t>
  </si>
  <si>
    <t>Minimálně jednočipový DLP, světelný výstup min. 6000 ANSI lm, min WUXGA (1920x1200 px) rozlišení, uniformita obrazu střed-kraj minimálně 90 %, Předpokládaná životnost světelného zdroje je min. 20 000 hod bez poklesu pod 50 % původní světelnosti při plném výkonu, hlučnost max 40 dB. Vstup minimálně 1 x HDBaseT. Možnost řízení pomocí LAN. Včetně software a licencí pro nastavení spojeného obrazu (blend, warp, black level)</t>
  </si>
  <si>
    <t>Objektiv</t>
  </si>
  <si>
    <t>Kompatibilní objektv s dodávaným projektorem, požadovaný ostrý obraz na projekční ploše při daných geomerikých poměrech. Projekční poměr (throw ratio): 0,38:1 (pro WUXGA).</t>
  </si>
  <si>
    <t>držák projektoru</t>
  </si>
  <si>
    <t>Zakázkově vyrobený stropní držák projektoru umožňující umístění projektoru co nejblíže stropu a umožňující přesné doladění pozice projektoru.</t>
  </si>
  <si>
    <t>Multimediální přehrávač určený pro provoz min. 16/7 v bezvětrákovém provedení, úložiště bez pohyblivých částí o velikosti min. 64GB, které je dostatečně kvalitní pro přehrávání 2 x 4K streamů, například M.2 NVMe SSD, podpora H.264, H.265 kodeků, výstup 2 x HDMI 2.0a nebo vyšší s výstupním rozlišením na každém výstupu minimálně 2K (3840 x 2160px) při 50Hz nebo 60 Hz. Podpora videa v 8K při 50Hz nebo 60 Hz. Konektivita: 3.5mm audio výstup, min. 2x HDMI 2.0a, USB, PoE+Gigbit Ethernet. Možnost řízení pomocí LAN. Možnost přesné (max. 2 framy) synchronizace obrazu.</t>
  </si>
  <si>
    <t>Převodník HDBaseT</t>
  </si>
  <si>
    <t>Převodník HDMI na HDBaseT (vysílač) pro přenos HDMI až na 100m kabelem STP CAT6a. Přenáší video signály až v rozlišení 4K/UHD/60 Hz s převzorkováním barev min. 4:2:0, podpora EDID komunikace a HDCP.</t>
  </si>
  <si>
    <t xml:space="preserve">Pasivní celopásmové reprosoustava min. 4", výkon min. 10W / 8 Ω, citlivost min. 90 dB, frekvenční rozsah min. 87Hz - 15kHz, pro instalaci do stropního podhledu. Krycí mřížka v bezrámečkovém provedení. </t>
  </si>
  <si>
    <t>Subwoofer</t>
  </si>
  <si>
    <t>Pasivní basový reproduktor min. 6". Výkon min. 200W /  8 Ω, citlivost min. 85 dB, frekvenční rozsah min. 60-150Hz, rozměry max. 250 x 350 x 400 mm. Možnost zavěšení na stěnu nebo ze stropu.</t>
  </si>
  <si>
    <t>Dvoukanálový instalační zesilovač s výkonem minimálně 120W při 8Ω na kanál s technologií umožňující sdílení výkonu mezi kanály, frekvenční odezva minimálně v rozsahu 20 - 20.000 Hz. Zesilovač je vybaven nastavením výstupní hlasitosti pro každý kanál samostatně a se zabudovaným digitálním sigálovým procesorem a možností nastavení ekvalizéru a DSP pro dodávané reproduktory. Instalace do 19" racku.</t>
  </si>
  <si>
    <t>Sensor spuštění</t>
  </si>
  <si>
    <t>Sensor umožňující detekci vstupu osob do prostoru. Bude umístěn v průchodu z místnosti 2.03A do místnosti 2.01. Sepnutím sensoru dojde ke spuštění zvuku v projekci.</t>
  </si>
  <si>
    <t>Místnost 2.03A</t>
  </si>
  <si>
    <t>AV.02A</t>
  </si>
  <si>
    <t xml:space="preserve">Profesionální dotykový LCD displej s povrchovou úpravou zabraňující odleskům. Určený pro provoz 24/7. Úhlopříčka 31"-32", rozlišení 1920x1080, min. 10 současných dotyků, technologie dotyku PCAP. Jas min. 350 cd/m2, vstup HDMI, USB. Určený pro zabudování. </t>
  </si>
  <si>
    <t>Držák 32" displeje typu pop-out pro umístění displeje ve vertikální pozici. Držák má možnost milimetrových rektifikací pozice a náklanu tak, aby bylo možné displej přesně umístit do výřezu v paneláži.</t>
  </si>
  <si>
    <t>Multimediální přehrávač určený pro provoz min. 16/7 - bezvětrákové provedení, úložiště bez pohyblivých částí o velikosti min. 64GB, podpora H.264, H.265 kodeků, výstup 1xHDMI 1.4 nebo vyšší s výstupním rozlišením minimálně 1920x1080 při 50 nebo 60 Hz. Možnost řízení a nahrávání obsahů přes LAN nebo Wi-Fi.</t>
  </si>
  <si>
    <t>AV.02B</t>
  </si>
  <si>
    <t>Přehrávač pro přehrávání multimediální kioskové aplikace ovládané min. 1 dotykem, podporující přehrávání H.264, H.265 kodeků. Umožňující přepínání obsahů pomocí síťových příkazů. Výstup 1xHDMI 1.4 nebo vyšší s výstupním rozlišením minimálně 1920x1080 při 50 nebo 60 Hz, 1x USB. Možnost řízení a nahrávání obsahů přes LAN</t>
  </si>
  <si>
    <t>Síťový switch s min. 4 porty 10/100/1000Mbit, s pasivním chlazením, detekce datových smyček, s napájecím zdrojem</t>
  </si>
  <si>
    <t>Profesionální instalační laserový projektor s rozlišením min. WUXGA (1920 x 1200), jas min. 5000 ANSI lm, zoom objektiv s rozsahem min. 0.85-1:1, Předpokládaná životnost světelného zdroje je min. 20 000 hod bez poklesu pod 50 % původní světelnosti při plném výkonu. Vstup minimálně 1 x HDBaseT. Možnost řízení pomocí LAN.</t>
  </si>
  <si>
    <t>Stropní držák na projektor, možnost nastavení ve všech osách. Ultrapřesná rektifikace pomocí stavitelných šroubů, umožňující jemné doladění finální polohy projektoru. Úhel náklonu v obou osách min. 20° Nostnostnost držáku min. 15 kg. Včetně veškerého příslušenství potřebného pro uchycení projektoru. Barva odpovídá barvě projektoru.</t>
  </si>
  <si>
    <t>Dotykový LCD displej úhlopříčky 15"-16", rozlišení min. 1920x1080, min. 10 současných dotyků. Technologie dotyku PCAP. Jas min. 250 cd/m2. Včetně integrovaného PC s operačním systémem Windows 10 s procesorem i5 9. generace nebo výkonově srovnatelným nebo lepším, minimálně 8 GB RAM a kapacitou úložiště min. 128 GB.</t>
  </si>
  <si>
    <t>AV.05</t>
  </si>
  <si>
    <t>Projektor s ultra-short projekční čočkou, svítvost min. 5000 ANSI lm, rozlišení min. 1920 x 1200 px (WUXGA), světelná a barevná uniformita min 85 % (střed-roh), technologie promítání LCD/DLP, předpokládaná životnost světelného zdroje je min. 20 000 hod bez poklesu pod 50 % původní světelnosti při plném výkonu, hlučnost max 36 dB při plném výkonu, váha max 12 kg, projekční poměr 0.25:1 (+/- 0.05), vstupy 1 x HDbaseT, ovládání po LAN.</t>
  </si>
  <si>
    <t>Displej dotykový</t>
  </si>
  <si>
    <t>Držák na projektor pro instalaci do mobiliáře. Ultrapřesná rektifikace pomocí stavitelných šroubů, umožňující jemné doladění finální polohy projektoru. Včetně veškerého příslušenství potřebného pro uchycení projektoru.</t>
  </si>
  <si>
    <t>projekční fólie</t>
  </si>
  <si>
    <t>Transparentní folie pro přední holografickou projekci, pozorovací úhel min. 120°. Cena je včetně nalepení a vzorkování.</t>
  </si>
  <si>
    <t>Multimediální přehrávač určený pro provoz min. 16/7 - bezvětrákové provedení, úložiště bez pohyblivých částí o velikosti min. 64GB, podpora H.264, H.265 kodeků, výstup 1xHDMI 1.4 nebo vyšší s výstupním rozlišením minimálně 1920x1200px při 50 nebo 60 Hz. Možnost řízení a nahrávání obsahů přes LAN nebo Wi-Fi.</t>
  </si>
  <si>
    <t>AV.07</t>
  </si>
  <si>
    <t>LCD displej úhlopříčky 19" s poměrem stran 5:4 nebo 4:3 určený k zabudování ve vodorovné poloze. Rozlišení min. 1280 x 1024, jas min. 450 cd/m2. Pozorovací úhel minimálně 170° v obou osách. Doba odezvy min 10ms. Frame pro vestavění do paneláže a je určený pro provoz 24/7.</t>
  </si>
  <si>
    <t>Antivandal talačítko</t>
  </si>
  <si>
    <t>Tlačítko s podsvětlením pro zabudování v provedení antivandal. Včetně potřebného hardwaru pro připojení k přehrávači umožňující ovládání podsvícení tlačítka.</t>
  </si>
  <si>
    <t>Multimediální přehrávač určený pro provoz min. 16/7 - bezvětrákové provedení, úložiště bez pohyblivých částí o velikosti min. 64GB, podpora H.264, H.265 kodeků, výstup 1xHDMI 1.4 nebo vyšší s výstupním rozlišením minimálně 1920x1080 při 50 nebo 60 Hz. Vstup min. 5x GPIO. Možnost řízení a nahrávání obsahů přes LAN nebo Wi-Fi.</t>
  </si>
  <si>
    <t>AV.09</t>
  </si>
  <si>
    <t>Malé PDU (Power Distribution Unit) s min. 2 výstupy 230V/16A. Možnost řízení po LAN a otevřené API pro integraci do řídícího systému.</t>
  </si>
  <si>
    <t>Audio přehrávač, podpora formátu WAV, AAC, TS, MP2, MP3, MP4, MOV, MP2TS. Konektivita: 3.5mm audio výstup, GPIO (12-pin), USB, Ethernet. Možnost řízení a nahrávání obsahů přes LAN. Uložiště dat na microSD kartě.</t>
  </si>
  <si>
    <t>Multimediální zvukový  přehrávač určený pro provoz min. 16/7, úložiště bez pohyblivých částí o velikosti min. 16GB. Výstup analogové audio, možnost řízení a nahrávání obsahů přes LAN.</t>
  </si>
  <si>
    <t>Výkonný media server umožňující přehrávání, warp, blend a nastavení úrovně černé více kanálové projekce pro vytvoření spojité projekce. Minimální výstupní rozlišení 3x 1920x1200px. Fyzické výstupy min. 3x display port, podpora EDID managementu. Instalace do racku. Server umožňuje přepínání přehrávaného obsahu pomocí síťových příkazů.</t>
  </si>
  <si>
    <t>Místnost 2.03B</t>
  </si>
  <si>
    <t>AV.14</t>
  </si>
  <si>
    <t>Antivandal sluchátko</t>
  </si>
  <si>
    <t>Antivandal sluchátko na kabelu s magnetickým úchytem, Metalický povrch. Přívodní kabel chráněný proti poškození - délka min. 1,2 m.  Vhodné pro svislou montáž i vodorovné použití, sluchátko lze vyjmout ve všech směrech. Se spínačem zvednutí sluchátek. Součástí sluchátka je kolébkový přepínač umožňující volbu jednoho ze dvou jazyků. Včetně gravírování zkratek jazyků. Sluchátko je vybaveno indukční smyčkou návštěvníky se sluchovým postižením, včetně potřebného zesilovače. Barva černá.</t>
  </si>
  <si>
    <t>AV.15</t>
  </si>
  <si>
    <t>Nástěnný držák na projektor pro instalaci ve vertikální poloze. Ultrapřesná rektifikace pomocí stavitelných šroubů, umožňující jemné doladění finální polohy projektoru. Včetně veškerého příslušenství potřebného pro uchycení projektoru.</t>
  </si>
  <si>
    <t>projekční fólie na skle</t>
  </si>
  <si>
    <t>Transparentní folie pro zadní holografickou projekci, pozorovací úhel min. 120°. Cena je včetně nalepení a vzorkování.</t>
  </si>
  <si>
    <t>Multimediální přehrávač určený pro provoz min. 16/7 v bezvětrákovém provedení, úložiště bez pohyblivých částí o velikosti min. 64GB, napájení přes PoE, podpora H.264, H.265 kodeků, výstup 1 x HDMI 1.4 nebo vyšší s výstupním rozlišením minimálně 4K (3840 x 2160px) při 50, nebo 60 Hz. Možnost řízení a nahrávání obsahů přes LAN nebo Wi-Fi.</t>
  </si>
  <si>
    <t>společně s AV16</t>
  </si>
  <si>
    <t>Držák 15" displeje typu pop-out pro umístění displeje ve vertikální pozici. Držák má možnost milimetrových rektifikací pozice a náklanu tak, aby bylo možné displej přesně umístit do výřezu v paneláži.</t>
  </si>
  <si>
    <t xml:space="preserve">Ultra Slim display s úhlopříčkou 55 palců. Panel je určený pro provoz 24/7 s možností montáže na šířku i na výšku.
Minimální parametry: rozlišení 4K (3840x2160 bodů), svítivost displeje 500 cd, kontrast 4000:1, doba odezvy 10ms, sledovací úhel 178 stupňů pro V i H, haze 25 %. Min. konektivita: 1x HDMI, 1x DisplayPort, 1x USB, 1x RJ45, Wi-Fi, BT. </t>
  </si>
  <si>
    <t xml:space="preserve">Ultra Slim display s úhlopříčkou 43 palců. Panel je určený pro provoz 24/7 s možností montáže na šířku i na výšku.
Minimální parametry: rozlišení 4K (3840x2160 bodů), svítivost displeje 500 cd, kontrast 1 200:1, doba odezvy 10ms, sledovací úhel 178 stupňů pro V i H, haze 25 %. Min. konektivita: 1x HDMI, 1x DisplayPort, 1x USB, 1x RJ45, Wi-Fi, BT. </t>
  </si>
  <si>
    <t xml:space="preserve">Ultra Slim display s úhlopříčkou 32 palců. Panel je určený pro provoz 24/7 s možností montáže na šířku i na výšku.
Minimální parametry: rozlišení FHD (1 920 × 1 080 bodů), svítivost displeje 400 cd, kontrast 1 200:1, doba odezvy 10ms, sledovací úhel 178 stupňů pro V i H. Min. konektivita: 1x HDMI, 1x USB, 1x RJ45, Wi-Fi, BT. </t>
  </si>
  <si>
    <t>Držák výše uvedených displejů typu pop-out pro umístění displeje ve vertikální pozici. Držák má možnost milimetrových rektifikací pozice a náklanu tak, aby bylo možné displej přesně umístit do výřezu v paneláži.</t>
  </si>
  <si>
    <t>Multimediální přehrávač určený pro provoz min. 16/7 - bezvětrákové provedení, úložiště bez pohyblivých částí o velikosti min. 64GB, podpora H.264, H.265 kodeků, výstup 1xHDMI 1.4 nebo vyšší s výstupním rozlišením minimálně 1920x1200px při 50 nebo 60 Hz. Možnost řízení a nahrávání obsahů přes LAN nebo Wi-Fi. Možnost řízení pomocí LAN. Možnost přesné (max. 2 framy) synchronizace obrazu.</t>
  </si>
  <si>
    <t>Zrcadlová fólie</t>
  </si>
  <si>
    <t>Zrcadlová nalepovací folie. Z pohledové strany vytvářející odraz, z druhé strany průhledná. Cena je včetně nalepení na výše uvedené displeje a vzorkování.</t>
  </si>
  <si>
    <t>AV.19</t>
  </si>
  <si>
    <t>Profesionální instalační laserový projektor s rozlišením min. FullHD (1920 x 1080), jas min. 5000 ANSI lm, zoom objektiv s rozsahem min. 1.80 - 2.3:1, Předpokládaná životnost světelného zdroje je min. 20 000 hod bez poklesu pod 50 % původní světelnosti při plném výkonu. Vstup minimálně 1 x HDBaseT. Možnost řízení pomocí LAN.</t>
  </si>
  <si>
    <t>Stropní držák na projektor, možnost nastavení ve všech osách. Ultrapřesná rektifikace pomocí stavitelných šroubů, umožňující jemné doladění finální polohy projektoru. Úhel náklonu v obou osách min. 20° Nostnostnost držáku min. 15 kg. Včetně veškerého příslušenství potřebného pro uchycení projektoru a jeho instalaci ve vertikální poloze - projektor svítí směrem dolů. Barva odpovídá barvě projektoru.</t>
  </si>
  <si>
    <t>AV.20</t>
  </si>
  <si>
    <t>AV.21</t>
  </si>
  <si>
    <t>AV.22</t>
  </si>
  <si>
    <t>Profesionální displej uhlopříčky 85"-86" s možností instalace ve vertikální poloze, rozlišení min. 4K (3840x2160px) s úpravou zabraňující odleskům. Svítivost min. 500 cd/m2, běžný kontrast min. 1000:1, haze min. 25 %.. Vstup HDBaseT (lze řešit externím převodníkem nesnižující kvalitu signálu), řízení pomocí LAN.</t>
  </si>
  <si>
    <t>Stojan na displej</t>
  </si>
  <si>
    <t>Samostojný stojan umožňující bezpečnou instalaci dodávaného displeje ve vertikální poloze.</t>
  </si>
  <si>
    <t>Projekční folie</t>
  </si>
  <si>
    <t>Síťový switch s min. 8 porty 10/100/1000Mbit, s pasivním chlazením, detekce datových smyček, s napájecím zdrojem</t>
  </si>
  <si>
    <t>AV.23</t>
  </si>
  <si>
    <t>AV.24</t>
  </si>
  <si>
    <t>AV.25</t>
  </si>
  <si>
    <t>Interaktivní prvek "Telefon"</t>
  </si>
  <si>
    <t>Popis funkčnosti viz zpráva, včetně potřebného hardwaru, exponát telefonu bude dodán zadavatelem.</t>
  </si>
  <si>
    <t>Zázemí expozice</t>
  </si>
  <si>
    <t>AV.XR</t>
  </si>
  <si>
    <t>Ovládací panel řídícího systému</t>
  </si>
  <si>
    <t>Kontroler řídícího systému integrovaný v dotykovém panelu o uhlopříčce min. 10" s rozlišením min. 1024x768px,  napájení přes PoE. Možnost instalace v horizontální i vertikální poloze.</t>
  </si>
  <si>
    <t>Rozšiřující jednotka řídícího systému</t>
  </si>
  <si>
    <t>Rozšiřující jednotka řídícího systému s minimálně temito porty:  1x RS485, 8x IO. Napájena přes PoE, jednotka je určená k instalaci na DIN lištu.</t>
  </si>
  <si>
    <t>Server pro gamifikaci</t>
  </si>
  <si>
    <t>Všechen hardware potřebný pro běh dodavatelem navrhnuté aplikace gamifikace.</t>
  </si>
  <si>
    <t>Releová jednotka - minimální parametry: Šestikanálové relé jednotka pro spínání zátěží do 230V/10A, 6 nezávislých bezpotenciálových přepínacích výstupů, řízení po sérioví lince nebo LAN, indikace napájení a stavu relé.</t>
  </si>
  <si>
    <t>Síťové prvky</t>
  </si>
  <si>
    <t>Soubor síťových prvků (router, switche) pro vytvoření interní sítě expozice a připojení všech prvků k síti LAN. Včetně prvků umožňující vzdálený přístup do expozice pro účely vzdáleného servisu.</t>
  </si>
  <si>
    <t>RFID tag</t>
  </si>
  <si>
    <t>Nalepovací RFID tag o maximální velikosti 50x50mm pro použití s výše uvedenou čtečkou.</t>
  </si>
  <si>
    <t>Nízkonapěťové relé</t>
  </si>
  <si>
    <t>Nízkonapěťové relé pro spínání kontaktů dveří. Ovládané přes protokol TCP/IP, výstup min. 1x relé.</t>
  </si>
  <si>
    <t>Rack</t>
  </si>
  <si>
    <t>Racková skříň 19" min. 42U pro umístění všech potřebných AV prvků o velikosti 600x600 mm, včetně elektrického rozvodného panelu, polic a dalšího příslušenství pro instalaci a uchycení všech komponent.</t>
  </si>
  <si>
    <t>Řízené PDU</t>
  </si>
  <si>
    <t>Síťově řízené PDU (Power distribution unit) s min. 8 výstupy 230V/10A, každý z výstupů lze ovládat samostatně, možnost nastavení sekvence zapnutí jednotlivých výstupů pro postupný náběh zařízení v racku.  Možnost řízení po LAN a otevřené API pro integraci do řídícího systému. Instalace do 19" racku.</t>
  </si>
  <si>
    <t>PRÁCE</t>
  </si>
  <si>
    <t>Pr_01</t>
  </si>
  <si>
    <t>Instalace včetně dopravy a ubytování</t>
  </si>
  <si>
    <t>Veškeré instalační práce spojené s instalovanou technikou a jejím zprovozněním. Součástí instalace je montáž techniky dle požadavků zadavatele. Při instalaci je nutné dodržovat pokyny uvedené v manuálu zařízení a zachovávat maximální možnou kvalitu výstupu jednotlivých zařízení. Cena je včetně dopravy.</t>
  </si>
  <si>
    <t>Pr_03</t>
  </si>
  <si>
    <t>Programování řídícího systému a systému gamifikace</t>
  </si>
  <si>
    <t>Veškeré práce spojené s programování řídícího systému pro ovládání všech komponent a systému gamifikace, jeho zprovozněním dle požadavků zadavatele a úprava fungování po 14 dnech ostrého provozu.</t>
  </si>
  <si>
    <t>Pr_05</t>
  </si>
  <si>
    <t>Dokumentace a zaškolení</t>
  </si>
  <si>
    <t>Zaškolení obsluhy, dokumentace skutečného provedení</t>
  </si>
  <si>
    <t>Pr_06</t>
  </si>
  <si>
    <t>Produkce, kontrolní dny, řízení projektu</t>
  </si>
  <si>
    <t>Veškeré práce spojené s řízením projektu a jeho produkcí, komunikace se zadavatelem a dodavateli ostatních částí stavby. Včetně účasti na kontrolních dnech.</t>
  </si>
  <si>
    <t>cena celkem:</t>
  </si>
  <si>
    <t>montáž svítidel</t>
  </si>
  <si>
    <t>m</t>
  </si>
  <si>
    <t>montáž LED modulů</t>
  </si>
  <si>
    <t>montáž předřadníků</t>
  </si>
  <si>
    <t>montáž lištového systému</t>
  </si>
  <si>
    <t>montáž dveřních kontaktů</t>
  </si>
  <si>
    <t>projekt skutečného provedení</t>
  </si>
  <si>
    <t>doprava</t>
  </si>
  <si>
    <t>A5.1 - povrchové vitrínové svítidlo, široký rozptyl (flood), 32°, 230V/50Hz, 1 W 130 lm, 3000K teplá bílá, CRI &gt;90, IP20, DALI, černé</t>
  </si>
  <si>
    <t>A3 - povrchové vitrínové svítidlo, velmi široký rozptyl (wide flood), 47°, 230V/50Hz, 1 W 130 lm, 3000K teplá bílá, CRI &gt;90, IP20, DALI, černé</t>
  </si>
  <si>
    <t>S4 - stropní zapuštěné bodové svítidlo, široký rozptyl (flood), 27°, 230V/50Hz, 9,3W/1004lm, 3000K teplá bílá, stmívatelné v rozsahu 0,1%-100%, CRI&gt;90, IP20, II, DALI, bílé</t>
  </si>
  <si>
    <t>S1 - lištový LED světlomet 230V/50Hz, 3,1W/304, 3000K teplá bílá, stmívatelné v rozsahu 0,1%-100%, CRI&gt;90, narrow spot (4°), DALI, IP20,  směrování 360°/90°, aretace nasměrování, bílý</t>
  </si>
  <si>
    <t>S2 - lištový LED světlomet 230V/50Hz, 8,1W/956, 3000K teplá bílá, stmívatelné v rozsahu 0,1%-100%, CRI&gt;90, spot (16°), DALI, IP20,  směrování 360°/90°, aretace nasměrování, bílý</t>
  </si>
  <si>
    <t>S3 - lištový LED světlomet 230V/50Hz, 8,1W/956, 3000K teplá bílá, stmívatelné v rozsahu 0,1%-100%, CRI&gt;90, flood (29°), DALI, IP20,  směrování 360°/90°, aretace nasměrování, bílý</t>
  </si>
  <si>
    <t>W1 - lištový LED světlomet 230V/50Hz, 8,1W/956, 3000K teplá bílá, stmívatelné v rozsahu 0,1%-100%, CRI&gt;90, wallwash, DALI, IP20,  směrování 360°/90°, aretace nasměrování, bílý</t>
  </si>
  <si>
    <t>TA x.y – závěsná napájecí tříokruhová lišta 230V/50Hz, 16A, DALI, vč. příslušenství, bílá</t>
  </si>
  <si>
    <t>A2 - zapuštěné bodové svítidlo, velmi široký rozptyl (wide flood), 47°, 230V/50Hz, 1 W 130 lm, 3000K teplá bílá, CRI &gt;90, IP20, DALI, černé, vč. příslušenství - montážní rámeček pro tl. stropu 1-25mm, černý</t>
  </si>
  <si>
    <t>kabel 2x0,35 mm2 s dvojitou izolací pro rozvody ve vitrínách</t>
  </si>
  <si>
    <t>A2.1 - řídící jednotka, DALI, 230VAC, 2,9W, B16/967ks, IP20, II</t>
  </si>
  <si>
    <t>A5.2 - povrchové vitrínové svítidlo rozšiřující, široký rozptyl (flood), 32°, 230V/50Hz, 1 W 130 lm, 3000K teplá bílá, CRI &gt;90, IP20, DALI, černé, včetně příslušenství</t>
  </si>
  <si>
    <t>A5.3 - řídící jednotka, DALI, 230VAC, 8,3W, B16/380ks, IP20, II, včetně příslušenství - rozdělovač k připojení svítidel</t>
  </si>
  <si>
    <t>A4 - polozapuštěné vitrínové svítidlo, úzký rozptyl (spot), 17°, 230V/50Hz, 1 W 130 lm, 3000K teplá bílá, CRI &gt;90, IP20, DALI, černé, příslušenství - dvojitý montážní rámeček pro tl. stropu 1-25mm, černý</t>
  </si>
  <si>
    <t>A4.1 - řídící jednotka, DALI, 230VAC, 8,3W, B16/380ks, IP20, II, včetně příslušenství - rozdělovač k připojení svítidel</t>
  </si>
  <si>
    <t>A3.1 - řídící jednotka, DALI, 230VAC, 2,9W, B16/967ks, IP20, II, včetně příslušenství - rozdělovač k připojení svítidel</t>
  </si>
  <si>
    <t>Dc1 - historický závěsný šestiramenný lustr atypické závěsné 230V/50Hz, 25W/830, vč. Příslušenství</t>
  </si>
  <si>
    <t>Dc2 - historický závěsný šestiramenný lustr atypické závěsné 230V/50Hz, 25W/830, vč. Příslušenství</t>
  </si>
  <si>
    <t>D4 - efektové svítidlo, 60W RGBW COB LED, DMX, možnost fokusování obrazu, tichý chod, živnostst LED min. 50 000hod.
- včetně DALI-DMX převodníku na DIN lištu do rozvaděče</t>
  </si>
  <si>
    <t>KRYT NA RFID ČTEČKU</t>
  </si>
  <si>
    <t>Rámeček na display 24" a tiskárnu - ocel svařenec</t>
  </si>
  <si>
    <t>D.4</t>
  </si>
  <si>
    <t>D.2.6</t>
  </si>
  <si>
    <t>Pasivní celopásmové reprosoustava min. 4", výkon min. 10W / 8 Ω, citlivost min. 90 dB, frekvenční rozsah min. 87Hz - 15kHz, k zavěšení na zeď, černý</t>
  </si>
  <si>
    <t>RÁM NA DISPLAY</t>
  </si>
  <si>
    <t>MO</t>
  </si>
  <si>
    <t>MAx.y - přisazený lineární LED modul v rohovém AL profilu s čočkou 24V/DC, 6W/m/930, 500lm/m, IP20, III, EL (75°/117°), vč. kabelu l=2m a úchytek, šedý</t>
  </si>
  <si>
    <t>MBx.y - přisazený lineární LED modul v rohovém zahnuteém AL profilu s čočkou 24V/DC, 6W/m/930, 500lm/m, IP20, III, EL (75°/117°), vč. kabelu l=2m a úchytek, šedý</t>
  </si>
  <si>
    <t>MCx.y - zápustný/přisazený lineární LED modul v AL profilu pro boční prosvětlení grafiky 24V/DC, 6W/m/930, 500lm/m, IP20, III, D, vč. kabelu l=1m a úchytek, šedý</t>
  </si>
  <si>
    <t>RÁM NA PODSVĚTLENOU GRAFIKU</t>
  </si>
  <si>
    <t>AL RÁM OPLÁŠTĚNÝ FRÉZOVANOU MDF</t>
  </si>
  <si>
    <t>R2 - dveřní kontakt</t>
  </si>
  <si>
    <t>Atypický držák 15" displeje typu pop-out pro umístění displeje v horizontální pozici. Držák má možnost milimetrových rektifikací pozice a náklanu tak, aby bylo možné displej přesně umístit do výřezu v paneláži.</t>
  </si>
  <si>
    <t>ZÁTKOVAČKA
- UMÍSTĚNÍ V EXPOZICI STÁVAJÍCÍHO EXPONÁTU
- PŘIPOJENÍ NA ELEKTRO - DODAVKA VČETNĚ LED MODULŮ S VEŠKĚRÝM PŘÍSLUŠENSTVÍM
- STĚNA - MDF S POLEPEM GRAFIKOU A PERFORACÍ PRO LED MODULY</t>
  </si>
  <si>
    <t>TOBEROVO ČERPADLO
- REPLIKA TOBEROVA ČERPADLA DLE FOTOGRAFIE
- PŘIPOJENÍ NA ELEKTRO - DODAVKA VČETNĚ LED MODULŮ S VEŠKĚRÝM PŘÍSLUŠENSTVÍM
- STĚNA - MDF S POLEPEM GRAFIKOU A PERFORACÍ PRO LED MODULY</t>
  </si>
  <si>
    <t>Vysokozátěžová, černá matná podlaha, typu baletizol</t>
  </si>
  <si>
    <t>Koberec béžový
Metrážový koberec, béžový, PP, smyčka, výška vlasu 3,5mm, celková výška 5,5mm, hustota vlastu 121200/m2, antistatická úprava</t>
  </si>
  <si>
    <t>Koberec Axminster, sisal nebo vlna, vzor tartan.
Zakončeno mosaznou přechodvou lištou.</t>
  </si>
  <si>
    <t>Rámeček na display 24" s podnoží - ocel svařenec</t>
  </si>
  <si>
    <t>Úchyt meoskopu s připevnením na stěnu</t>
  </si>
  <si>
    <t>Úchyt anaglyfu s připevnením na stěnu</t>
  </si>
  <si>
    <t>OXYMETR
Včetně uchycení k mobiliáři</t>
  </si>
  <si>
    <t>TEPLOMĚR
Včetně uchycení k mobiliáři</t>
  </si>
  <si>
    <t>TLAKOMĚR
Včetně uchycení k mobiliáři</t>
  </si>
  <si>
    <t>RÁMEČEK NA DISPLAY S PODNOŽÍ</t>
  </si>
  <si>
    <t>R1 - napájecí napěťový zdroj 230VAC/24V/DC, 18W, SELV, MM, B10/22ks, IP20, I, stmívatelný potencimetrem, volná montáž</t>
  </si>
  <si>
    <t>D.2.2.1</t>
  </si>
  <si>
    <t>D.2.2.2</t>
  </si>
  <si>
    <t>D.2.2.3-5</t>
  </si>
  <si>
    <t>D.2.2.6-8</t>
  </si>
  <si>
    <t>D.2.2.9</t>
  </si>
  <si>
    <t>D.2.2.10</t>
  </si>
  <si>
    <t>D.2.2.11</t>
  </si>
  <si>
    <t>D.2.2.12</t>
  </si>
  <si>
    <t>D.2.2.13</t>
  </si>
  <si>
    <t>D.2.2.14</t>
  </si>
  <si>
    <t>D.2.2.15-17</t>
  </si>
  <si>
    <t>D.2.2.18</t>
  </si>
  <si>
    <t>D.2.2.19</t>
  </si>
  <si>
    <t>D.2.2.20-21</t>
  </si>
  <si>
    <t>D.2.2.22-23</t>
  </si>
  <si>
    <t>D.2.2.24-26</t>
  </si>
  <si>
    <t>D.2.2.27-28</t>
  </si>
  <si>
    <t>D.2.2.29</t>
  </si>
  <si>
    <t>D.2.2.30</t>
  </si>
  <si>
    <t>D.2.2.30-31</t>
  </si>
  <si>
    <t>D.2.2.31-32</t>
  </si>
  <si>
    <t>D.2.2.33</t>
  </si>
  <si>
    <t>D.2.2.34</t>
  </si>
  <si>
    <t>D.2.2.35</t>
  </si>
  <si>
    <t>D.2.2.36</t>
  </si>
  <si>
    <t>D.2.2.37-38</t>
  </si>
  <si>
    <t>D.2.2.39-40</t>
  </si>
  <si>
    <t>D.2.2.41</t>
  </si>
  <si>
    <t>D.2.2.42-43</t>
  </si>
  <si>
    <t>D.2.2.44</t>
  </si>
  <si>
    <t>D.2.2.46</t>
  </si>
  <si>
    <t>D.2.2.45</t>
  </si>
  <si>
    <t>D.2.2.47</t>
  </si>
  <si>
    <t>D.2.2.48-50</t>
  </si>
  <si>
    <t>D.2.2.27</t>
  </si>
  <si>
    <t>D.2.3.1</t>
  </si>
  <si>
    <t>D.2.3.2</t>
  </si>
  <si>
    <t>D.2.3.3</t>
  </si>
  <si>
    <t>D.2.3.4</t>
  </si>
  <si>
    <t>D.2.3.5</t>
  </si>
  <si>
    <t>D.2.3.6</t>
  </si>
  <si>
    <t>D.2.3.7</t>
  </si>
  <si>
    <t>D.2.4.1</t>
  </si>
  <si>
    <t>D.2.4.2</t>
  </si>
  <si>
    <t>Podobu určí investor - běžný lázeňský pohárek</t>
  </si>
  <si>
    <t>D.2.4.3</t>
  </si>
  <si>
    <t>Typový historický meoskop</t>
  </si>
  <si>
    <t>D.2.7</t>
  </si>
  <si>
    <t>D.2.5</t>
  </si>
  <si>
    <t>3D TISK - POHÁREK S VLEPENÝM NFC ČIPEM</t>
  </si>
  <si>
    <t>D.2.6.2</t>
  </si>
  <si>
    <t>D.2.6.1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</si>
</sst>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numFmt numFmtId="165" formatCode="#,##0.00\ _K_č"/>
    <numFmt numFmtId="166" formatCode="#,##0.00[$ Kč]"/>
    <numFmt numFmtId="167" formatCode="#,##0\ &quot;Kč&quot;"/>
    <numFmt numFmtId="168" formatCode="#,##0.00\ &quot;Kč&quot;"/>
    <numFmt numFmtId="169" formatCode="_-* #,##0\ &quot;Kč&quot;_-;\-* #,##0\ &quot;Kč&quot;_-;_-* &quot;-&quot;??\ &quot;Kč&quot;_-;_-@"/>
  </numFmts>
  <fonts count="30">
    <font>
      <sz val="10"/>
      <name val="Arial"/>
      <family val="2"/>
      <charset val="238"/>
    </font>
    <font>
      <sz val="10"/>
      <name val="Arial CE"/>
      <charset val="238"/>
    </font>
    <font>
      <b/>
      <sz val="10"/>
      <name val="Arial"/>
      <family val="2"/>
      <charset val="238"/>
    </font>
    <font>
      <b/>
      <sz val="10"/>
      <name val="Arial"/>
      <family val="2"/>
    </font>
    <font>
      <sz val="8"/>
      <name val="Arial"/>
      <family val="2"/>
      <charset val="238"/>
    </font>
    <font>
      <sz val="11"/>
      <color indexed="8"/>
      <name val="Calibri"/>
      <family val="2"/>
      <charset val="1"/>
    </font>
    <font>
      <sz val="10"/>
      <name val="Arial"/>
      <family val="2"/>
      <charset val="238"/>
    </font>
    <font>
      <sz val="12"/>
      <name val="Times New Roman CE"/>
      <charset val="238"/>
    </font>
    <font>
      <sz val="10"/>
      <name val="Helv"/>
      <charset val="204"/>
    </font>
    <font>
      <sz val="10"/>
      <name val="Arial"/>
      <family val="2"/>
      <charset val="1"/>
    </font>
    <font>
      <sz val="10"/>
      <name val="Arial"/>
      <family val="2"/>
    </font>
    <font>
      <u/>
      <sz val="10"/>
      <color theme="10"/>
      <name val="Arial"/>
      <family val="2"/>
      <charset val="238"/>
    </font>
    <font>
      <sz val="10"/>
      <color rgb="FF000000"/>
      <name val="Calibri"/>
      <family val="2"/>
      <scheme val="minor"/>
    </font>
    <font>
      <sz val="11"/>
      <color theme="1"/>
      <name val="Calibri"/>
      <family val="2"/>
      <charset val="238"/>
      <scheme val="minor"/>
    </font>
    <font>
      <b/>
      <sz val="14"/>
      <color theme="1"/>
      <name val="Calibri"/>
      <family val="2"/>
      <scheme val="minor"/>
    </font>
    <font>
      <sz val="14"/>
      <color theme="1"/>
      <name val="Calibri"/>
      <family val="2"/>
      <scheme val="minor"/>
    </font>
    <font>
      <sz val="14"/>
      <name val="Calibri"/>
      <family val="2"/>
      <scheme val="minor"/>
    </font>
    <font>
      <b/>
      <sz val="14"/>
      <name val="Calibri"/>
      <family val="2"/>
      <scheme val="minor"/>
    </font>
    <font>
      <u/>
      <sz val="14"/>
      <color theme="10"/>
      <name val="Calibri"/>
      <family val="2"/>
      <scheme val="minor"/>
    </font>
    <font>
      <b/>
      <sz val="20"/>
      <color theme="1"/>
      <name val="Calibri"/>
      <family val="2"/>
      <scheme val="minor"/>
    </font>
    <font>
      <b/>
      <sz val="12"/>
      <color theme="1"/>
      <name val="Arial"/>
      <family val="2"/>
      <charset val="238"/>
    </font>
    <font>
      <sz val="10"/>
      <color theme="1"/>
      <name val="Arial Narrow"/>
      <family val="2"/>
      <charset val="238"/>
    </font>
    <font>
      <sz val="10"/>
      <color rgb="FF000000"/>
      <name val="Arial"/>
      <family val="2"/>
    </font>
    <font>
      <b/>
      <sz val="16"/>
      <color theme="1"/>
      <name val="Calibri"/>
      <family val="2"/>
    </font>
    <font>
      <sz val="10"/>
      <color theme="1"/>
      <name val="Calibri"/>
      <family val="2"/>
    </font>
    <font>
      <b/>
      <sz val="10"/>
      <color theme="1"/>
      <name val="Calibri"/>
      <family val="2"/>
    </font>
    <font>
      <b/>
      <sz val="11"/>
      <color theme="1"/>
      <name val="Calibri"/>
      <family val="2"/>
    </font>
    <font>
      <sz val="11"/>
      <color theme="1"/>
      <name val="Calibri"/>
      <family val="2"/>
    </font>
    <font>
      <i/>
      <sz val="10"/>
      <color theme="1"/>
      <name val="Calibri"/>
      <family val="2"/>
    </font>
    <font>
      <b/>
      <i/>
      <sz val="10"/>
      <color theme="1"/>
      <name val="Calibri"/>
      <family val="2"/>
    </font>
  </fonts>
  <fills count="11">
    <fill>
      <patternFill patternType="none"/>
    </fill>
    <fill>
      <patternFill patternType="gray125"/>
    </fill>
    <fill>
      <patternFill patternType="solid">
        <fgColor indexed="6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9" tint="0.79998168889431442"/>
        <bgColor indexed="64"/>
      </patternFill>
    </fill>
    <fill>
      <patternFill patternType="solid">
        <fgColor rgb="FFB6D7A8"/>
        <bgColor rgb="FFB6D7A8"/>
      </patternFill>
    </fill>
    <fill>
      <patternFill patternType="solid">
        <fgColor rgb="FFD8D8D8"/>
        <bgColor rgb="FFD8D8D8"/>
      </patternFill>
    </fill>
  </fills>
  <borders count="62">
    <border>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medium">
        <color indexed="64"/>
      </top>
      <bottom style="hair">
        <color indexed="64"/>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bottom style="thin">
        <color rgb="FF000000"/>
      </bottom>
      <diagonal/>
    </border>
    <border>
      <left style="thin">
        <color rgb="FF000000"/>
      </left>
      <right/>
      <top/>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thin">
        <color rgb="FF000000"/>
      </bottom>
      <diagonal/>
    </border>
    <border>
      <left/>
      <right style="thin">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medium">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s>
  <cellStyleXfs count="10">
    <xf numFmtId="0" fontId="0" fillId="0" borderId="0"/>
    <xf numFmtId="0" fontId="5" fillId="0" borderId="0"/>
    <xf numFmtId="0" fontId="11" fillId="0" borderId="0" applyNumberFormat="0" applyFill="0" applyBorder="0" applyAlignment="0" applyProtection="0"/>
    <xf numFmtId="0" fontId="12" fillId="0" borderId="0"/>
    <xf numFmtId="0" fontId="1" fillId="0" borderId="0"/>
    <xf numFmtId="0" fontId="13" fillId="0" borderId="0"/>
    <xf numFmtId="0" fontId="12" fillId="0" borderId="0"/>
    <xf numFmtId="0" fontId="7" fillId="0" borderId="0"/>
    <xf numFmtId="0" fontId="8" fillId="0" borderId="0"/>
    <xf numFmtId="0" fontId="7" fillId="0" borderId="0"/>
  </cellStyleXfs>
  <cellXfs count="287">
    <xf numFmtId="0" fontId="0" fillId="0" borderId="0" xfId="0"/>
    <xf numFmtId="49" fontId="18" fillId="0" borderId="0" xfId="2" applyNumberFormat="1" applyFont="1" applyBorder="1" applyAlignment="1" applyProtection="1">
      <alignment vertical="center"/>
    </xf>
    <xf numFmtId="0" fontId="18" fillId="0" borderId="0" xfId="2" applyFont="1" applyBorder="1" applyAlignment="1" applyProtection="1">
      <alignment horizontal="left" vertical="center"/>
    </xf>
    <xf numFmtId="165" fontId="0" fillId="8" borderId="17" xfId="0" applyNumberFormat="1" applyFill="1" applyBorder="1" applyAlignment="1" applyProtection="1">
      <alignment horizontal="right" vertical="center" wrapText="1"/>
      <protection locked="0"/>
    </xf>
    <xf numFmtId="165" fontId="0" fillId="8" borderId="39" xfId="0" applyNumberFormat="1" applyFill="1" applyBorder="1" applyAlignment="1" applyProtection="1">
      <alignment horizontal="right" vertical="center" wrapText="1"/>
      <protection locked="0"/>
    </xf>
    <xf numFmtId="0" fontId="24" fillId="0" borderId="44" xfId="0" applyFont="1" applyBorder="1" applyAlignment="1">
      <alignment vertical="center" wrapText="1"/>
    </xf>
    <xf numFmtId="0" fontId="24" fillId="0" borderId="42" xfId="0" applyFont="1" applyBorder="1" applyAlignment="1">
      <alignment vertical="center" wrapText="1"/>
    </xf>
    <xf numFmtId="0" fontId="24" fillId="0" borderId="50" xfId="0" applyFont="1" applyBorder="1" applyAlignment="1">
      <alignment vertical="center" wrapText="1"/>
    </xf>
    <xf numFmtId="0" fontId="24" fillId="0" borderId="52" xfId="0" applyFont="1" applyBorder="1" applyAlignment="1">
      <alignment vertical="center" wrapText="1"/>
    </xf>
    <xf numFmtId="0" fontId="24" fillId="0" borderId="38" xfId="0" applyFont="1" applyBorder="1" applyAlignment="1">
      <alignment vertical="center" wrapText="1"/>
    </xf>
    <xf numFmtId="0" fontId="24" fillId="0" borderId="56" xfId="0" applyFont="1" applyBorder="1" applyAlignment="1">
      <alignment vertical="center" wrapText="1"/>
    </xf>
    <xf numFmtId="0" fontId="24" fillId="0" borderId="57" xfId="0" applyFont="1" applyBorder="1" applyAlignment="1">
      <alignment vertical="center" wrapText="1"/>
    </xf>
    <xf numFmtId="0" fontId="24" fillId="0" borderId="58" xfId="0" applyFont="1" applyBorder="1" applyAlignment="1">
      <alignment vertical="center" wrapText="1"/>
    </xf>
    <xf numFmtId="169" fontId="27" fillId="10" borderId="41" xfId="0" applyNumberFormat="1" applyFont="1" applyFill="1" applyBorder="1" applyAlignment="1">
      <alignment horizontal="center" vertical="center"/>
    </xf>
    <xf numFmtId="0" fontId="22" fillId="0" borderId="0" xfId="6" applyFont="1" applyAlignment="1">
      <alignment vertical="center"/>
    </xf>
    <xf numFmtId="0" fontId="24" fillId="0" borderId="43" xfId="0" applyFont="1" applyBorder="1" applyAlignment="1">
      <alignment horizontal="center" vertical="center"/>
    </xf>
    <xf numFmtId="0" fontId="25" fillId="0" borderId="44" xfId="0" applyFont="1" applyBorder="1" applyAlignment="1">
      <alignment horizontal="center" vertical="center"/>
    </xf>
    <xf numFmtId="0" fontId="25" fillId="0" borderId="44" xfId="0" applyFont="1" applyBorder="1" applyAlignment="1">
      <alignment horizontal="center" vertical="center" wrapText="1"/>
    </xf>
    <xf numFmtId="4" fontId="25" fillId="0" borderId="44" xfId="0" applyNumberFormat="1" applyFont="1" applyBorder="1" applyAlignment="1">
      <alignment horizontal="center" vertical="center"/>
    </xf>
    <xf numFmtId="0" fontId="24" fillId="9" borderId="45" xfId="0" applyFont="1" applyFill="1" applyBorder="1" applyAlignment="1">
      <alignment vertical="center"/>
    </xf>
    <xf numFmtId="0" fontId="26" fillId="9" borderId="41" xfId="0" applyFont="1" applyFill="1" applyBorder="1" applyAlignment="1">
      <alignment vertical="center"/>
    </xf>
    <xf numFmtId="0" fontId="24" fillId="9" borderId="41" xfId="0" applyFont="1" applyFill="1" applyBorder="1" applyAlignment="1">
      <alignment vertical="center" wrapText="1"/>
    </xf>
    <xf numFmtId="169" fontId="27" fillId="9" borderId="41" xfId="0" applyNumberFormat="1" applyFont="1" applyFill="1" applyBorder="1" applyAlignment="1">
      <alignment horizontal="center" vertical="center"/>
    </xf>
    <xf numFmtId="4" fontId="24" fillId="9" borderId="41" xfId="0" applyNumberFormat="1" applyFont="1" applyFill="1" applyBorder="1" applyAlignment="1">
      <alignment vertical="center"/>
    </xf>
    <xf numFmtId="169" fontId="24" fillId="9" borderId="41" xfId="0" applyNumberFormat="1" applyFont="1" applyFill="1" applyBorder="1" applyAlignment="1">
      <alignment vertical="center"/>
    </xf>
    <xf numFmtId="0" fontId="24" fillId="0" borderId="45" xfId="0" applyFont="1" applyBorder="1" applyAlignment="1">
      <alignment vertical="center"/>
    </xf>
    <xf numFmtId="0" fontId="24" fillId="0" borderId="41" xfId="0" applyFont="1" applyBorder="1" applyAlignment="1">
      <alignment vertical="center"/>
    </xf>
    <xf numFmtId="0" fontId="24" fillId="0" borderId="41" xfId="0" applyFont="1" applyBorder="1" applyAlignment="1">
      <alignment vertical="center" wrapText="1"/>
    </xf>
    <xf numFmtId="169" fontId="27" fillId="0" borderId="41" xfId="0" applyNumberFormat="1" applyFont="1" applyBorder="1" applyAlignment="1">
      <alignment horizontal="center" vertical="center"/>
    </xf>
    <xf numFmtId="4" fontId="24" fillId="0" borderId="41" xfId="0" applyNumberFormat="1" applyFont="1" applyBorder="1" applyAlignment="1">
      <alignment vertical="center"/>
    </xf>
    <xf numFmtId="169" fontId="24" fillId="0" borderId="41" xfId="0" applyNumberFormat="1" applyFont="1" applyBorder="1" applyAlignment="1">
      <alignment vertical="center"/>
    </xf>
    <xf numFmtId="0" fontId="24" fillId="10" borderId="46" xfId="0" applyFont="1" applyFill="1" applyBorder="1" applyAlignment="1">
      <alignment vertical="center"/>
    </xf>
    <xf numFmtId="0" fontId="26" fillId="10" borderId="0" xfId="0" applyFont="1" applyFill="1" applyAlignment="1">
      <alignment vertical="center"/>
    </xf>
    <xf numFmtId="0" fontId="26" fillId="10" borderId="0" xfId="0" applyFont="1" applyFill="1" applyAlignment="1">
      <alignment vertical="center" wrapText="1"/>
    </xf>
    <xf numFmtId="169" fontId="27" fillId="10" borderId="0" xfId="0" applyNumberFormat="1" applyFont="1" applyFill="1" applyAlignment="1">
      <alignment horizontal="center" vertical="center"/>
    </xf>
    <xf numFmtId="4" fontId="24" fillId="10" borderId="0" xfId="0" applyNumberFormat="1" applyFont="1" applyFill="1" applyAlignment="1">
      <alignment vertical="center"/>
    </xf>
    <xf numFmtId="169" fontId="24" fillId="10" borderId="0" xfId="0" applyNumberFormat="1" applyFont="1" applyFill="1" applyAlignment="1">
      <alignment vertical="center"/>
    </xf>
    <xf numFmtId="0" fontId="28" fillId="0" borderId="47" xfId="0" applyFont="1" applyBorder="1" applyAlignment="1">
      <alignment horizontal="center" vertical="center" wrapText="1"/>
    </xf>
    <xf numFmtId="0" fontId="27" fillId="0" borderId="44" xfId="0" applyFont="1" applyBorder="1" applyAlignment="1">
      <alignment horizontal="center" vertical="center"/>
    </xf>
    <xf numFmtId="166" fontId="24" fillId="0" borderId="44" xfId="0" applyNumberFormat="1" applyFont="1" applyBorder="1" applyAlignment="1">
      <alignment vertical="center"/>
    </xf>
    <xf numFmtId="0" fontId="28" fillId="0" borderId="48" xfId="0" applyFont="1" applyBorder="1" applyAlignment="1">
      <alignment horizontal="center" vertical="center" wrapText="1"/>
    </xf>
    <xf numFmtId="0" fontId="27" fillId="0" borderId="42" xfId="0" applyFont="1" applyBorder="1" applyAlignment="1">
      <alignment horizontal="center" vertical="center"/>
    </xf>
    <xf numFmtId="166" fontId="24" fillId="0" borderId="42" xfId="0" applyNumberFormat="1" applyFont="1" applyBorder="1" applyAlignment="1">
      <alignment vertical="center"/>
    </xf>
    <xf numFmtId="0" fontId="28" fillId="0" borderId="49" xfId="0" applyFont="1" applyBorder="1" applyAlignment="1">
      <alignment horizontal="center" vertical="center" wrapText="1"/>
    </xf>
    <xf numFmtId="0" fontId="27" fillId="0" borderId="50" xfId="0" applyFont="1" applyBorder="1" applyAlignment="1">
      <alignment horizontal="center" vertical="center"/>
    </xf>
    <xf numFmtId="166" fontId="24" fillId="0" borderId="50" xfId="0" applyNumberFormat="1" applyFont="1" applyBorder="1" applyAlignment="1">
      <alignment vertical="center"/>
    </xf>
    <xf numFmtId="0" fontId="28" fillId="0" borderId="51" xfId="0" applyFont="1" applyBorder="1" applyAlignment="1">
      <alignment horizontal="center" vertical="center" wrapText="1"/>
    </xf>
    <xf numFmtId="166" fontId="24" fillId="0" borderId="42" xfId="0" applyNumberFormat="1" applyFont="1" applyBorder="1" applyAlignment="1">
      <alignment horizontal="right" vertical="center"/>
    </xf>
    <xf numFmtId="0" fontId="24" fillId="10" borderId="45" xfId="0" applyFont="1" applyFill="1" applyBorder="1" applyAlignment="1">
      <alignment vertical="center"/>
    </xf>
    <xf numFmtId="0" fontId="26" fillId="10" borderId="41" xfId="0" applyFont="1" applyFill="1" applyBorder="1" applyAlignment="1">
      <alignment vertical="center"/>
    </xf>
    <xf numFmtId="0" fontId="26" fillId="10" borderId="41" xfId="0" applyFont="1" applyFill="1" applyBorder="1" applyAlignment="1">
      <alignment vertical="center" wrapText="1"/>
    </xf>
    <xf numFmtId="4" fontId="24" fillId="10" borderId="41" xfId="0" applyNumberFormat="1" applyFont="1" applyFill="1" applyBorder="1" applyAlignment="1">
      <alignment vertical="center"/>
    </xf>
    <xf numFmtId="169" fontId="24" fillId="10" borderId="41" xfId="0" applyNumberFormat="1" applyFont="1" applyFill="1" applyBorder="1" applyAlignment="1">
      <alignment vertical="center"/>
    </xf>
    <xf numFmtId="0" fontId="28" fillId="0" borderId="38" xfId="0" applyFont="1" applyBorder="1" applyAlignment="1">
      <alignment horizontal="center" vertical="center" wrapText="1"/>
    </xf>
    <xf numFmtId="166" fontId="24" fillId="0" borderId="52" xfId="0" applyNumberFormat="1" applyFont="1" applyBorder="1" applyAlignment="1">
      <alignment vertical="center"/>
    </xf>
    <xf numFmtId="166" fontId="24" fillId="0" borderId="38" xfId="0" applyNumberFormat="1" applyFont="1" applyBorder="1" applyAlignment="1">
      <alignment vertical="center"/>
    </xf>
    <xf numFmtId="0" fontId="28" fillId="0" borderId="53" xfId="0" applyFont="1" applyBorder="1" applyAlignment="1">
      <alignment horizontal="center" vertical="center" wrapText="1"/>
    </xf>
    <xf numFmtId="0" fontId="28" fillId="0" borderId="54" xfId="0" applyFont="1" applyBorder="1" applyAlignment="1">
      <alignment horizontal="center" vertical="center" wrapText="1"/>
    </xf>
    <xf numFmtId="0" fontId="27" fillId="0" borderId="38" xfId="0" applyFont="1" applyBorder="1" applyAlignment="1">
      <alignment horizontal="center" vertical="center"/>
    </xf>
    <xf numFmtId="166" fontId="24" fillId="0" borderId="38" xfId="0" applyNumberFormat="1" applyFont="1" applyBorder="1" applyAlignment="1">
      <alignment horizontal="right" vertical="center"/>
    </xf>
    <xf numFmtId="0" fontId="28" fillId="0" borderId="55" xfId="0" applyFont="1" applyBorder="1" applyAlignment="1">
      <alignment horizontal="center" vertical="center" wrapText="1"/>
    </xf>
    <xf numFmtId="0" fontId="27" fillId="0" borderId="56" xfId="0" applyFont="1" applyBorder="1" applyAlignment="1">
      <alignment horizontal="center" vertical="center"/>
    </xf>
    <xf numFmtId="166" fontId="24" fillId="0" borderId="56" xfId="0" applyNumberFormat="1" applyFont="1" applyBorder="1" applyAlignment="1">
      <alignment vertical="center"/>
    </xf>
    <xf numFmtId="0" fontId="27" fillId="0" borderId="57" xfId="0" applyFont="1" applyBorder="1" applyAlignment="1">
      <alignment horizontal="center" vertical="center"/>
    </xf>
    <xf numFmtId="166" fontId="24" fillId="0" borderId="57" xfId="0" applyNumberFormat="1" applyFont="1" applyBorder="1" applyAlignment="1">
      <alignment vertical="center"/>
    </xf>
    <xf numFmtId="0" fontId="27" fillId="0" borderId="58" xfId="0" applyFont="1" applyBorder="1" applyAlignment="1">
      <alignment horizontal="center" vertical="center"/>
    </xf>
    <xf numFmtId="166" fontId="24" fillId="0" borderId="58" xfId="0" applyNumberFormat="1" applyFont="1" applyBorder="1" applyAlignment="1">
      <alignment vertical="center"/>
    </xf>
    <xf numFmtId="0" fontId="28" fillId="0" borderId="59" xfId="0" applyFont="1" applyBorder="1" applyAlignment="1">
      <alignment horizontal="center" vertical="center" wrapText="1"/>
    </xf>
    <xf numFmtId="0" fontId="25" fillId="0" borderId="50" xfId="0" applyFont="1" applyBorder="1" applyAlignment="1">
      <alignment vertical="center" wrapText="1"/>
    </xf>
    <xf numFmtId="166" fontId="24" fillId="0" borderId="44" xfId="0" applyNumberFormat="1" applyFont="1" applyBorder="1" applyAlignment="1">
      <alignment horizontal="right" vertical="center"/>
    </xf>
    <xf numFmtId="166" fontId="24" fillId="0" borderId="50" xfId="0" applyNumberFormat="1" applyFont="1" applyBorder="1" applyAlignment="1">
      <alignment horizontal="right" vertical="center"/>
    </xf>
    <xf numFmtId="4" fontId="24" fillId="10" borderId="41" xfId="0" applyNumberFormat="1" applyFont="1" applyFill="1" applyBorder="1" applyAlignment="1">
      <alignment horizontal="center" vertical="center"/>
    </xf>
    <xf numFmtId="169" fontId="24" fillId="10" borderId="41" xfId="0" applyNumberFormat="1" applyFont="1" applyFill="1" applyBorder="1" applyAlignment="1">
      <alignment horizontal="center" vertical="center"/>
    </xf>
    <xf numFmtId="0" fontId="24" fillId="0" borderId="60" xfId="0" applyFont="1" applyBorder="1" applyAlignment="1">
      <alignment vertical="center" wrapText="1"/>
    </xf>
    <xf numFmtId="0" fontId="28" fillId="0" borderId="61" xfId="0" applyFont="1" applyBorder="1" applyAlignment="1">
      <alignment horizontal="center" vertical="center" wrapText="1"/>
    </xf>
    <xf numFmtId="0" fontId="28" fillId="0" borderId="45" xfId="0" applyFont="1" applyBorder="1" applyAlignment="1">
      <alignment horizontal="center" vertical="center" wrapText="1"/>
    </xf>
    <xf numFmtId="0" fontId="27" fillId="0" borderId="41" xfId="0" applyFont="1" applyBorder="1" applyAlignment="1">
      <alignment horizontal="center" vertical="center"/>
    </xf>
    <xf numFmtId="166" fontId="24" fillId="0" borderId="41" xfId="0" applyNumberFormat="1" applyFont="1" applyBorder="1" applyAlignment="1">
      <alignment vertical="center"/>
    </xf>
    <xf numFmtId="0" fontId="28" fillId="0" borderId="17" xfId="0" applyFont="1" applyBorder="1" applyAlignment="1">
      <alignment horizontal="center" vertical="center" wrapText="1"/>
    </xf>
    <xf numFmtId="0" fontId="29" fillId="0" borderId="17" xfId="0" applyFont="1" applyBorder="1" applyAlignment="1">
      <alignment horizontal="center" vertical="center" wrapText="1"/>
    </xf>
    <xf numFmtId="166" fontId="25" fillId="0" borderId="17" xfId="0" applyNumberFormat="1" applyFont="1" applyBorder="1" applyAlignment="1">
      <alignment horizontal="center" vertical="center" wrapText="1"/>
    </xf>
    <xf numFmtId="166" fontId="24" fillId="0" borderId="0" xfId="0" applyNumberFormat="1" applyFont="1" applyAlignment="1">
      <alignment vertical="center"/>
    </xf>
    <xf numFmtId="168" fontId="4" fillId="8" borderId="23" xfId="7" applyNumberFormat="1" applyFont="1" applyFill="1" applyBorder="1" applyAlignment="1" applyProtection="1">
      <alignment vertical="center" wrapText="1"/>
      <protection locked="0"/>
    </xf>
    <xf numFmtId="0" fontId="2" fillId="4" borderId="17" xfId="0" applyFont="1" applyFill="1" applyBorder="1" applyAlignment="1">
      <alignment horizontal="center" vertical="center" wrapText="1"/>
    </xf>
    <xf numFmtId="0" fontId="0" fillId="0" borderId="0" xfId="0" applyAlignment="1">
      <alignment wrapText="1"/>
    </xf>
    <xf numFmtId="0" fontId="0" fillId="0" borderId="0" xfId="0" applyAlignment="1">
      <alignment vertical="center" wrapText="1"/>
    </xf>
    <xf numFmtId="3" fontId="2" fillId="4" borderId="17" xfId="0" applyNumberFormat="1" applyFont="1" applyFill="1" applyBorder="1" applyAlignment="1">
      <alignment horizontal="center" vertical="center" wrapText="1"/>
    </xf>
    <xf numFmtId="0" fontId="2" fillId="0" borderId="0" xfId="0" applyFont="1" applyAlignment="1">
      <alignment wrapText="1"/>
    </xf>
    <xf numFmtId="0" fontId="2" fillId="0" borderId="0" xfId="0" applyFont="1" applyAlignment="1">
      <alignment vertical="center" wrapText="1"/>
    </xf>
    <xf numFmtId="0" fontId="0" fillId="0" borderId="17" xfId="0" applyBorder="1"/>
    <xf numFmtId="49" fontId="0" fillId="0" borderId="17" xfId="0" applyNumberFormat="1" applyBorder="1" applyAlignment="1">
      <alignment horizontal="right" vertical="center" wrapText="1"/>
    </xf>
    <xf numFmtId="0" fontId="0" fillId="0" borderId="17" xfId="0" applyBorder="1" applyAlignment="1">
      <alignment horizontal="left" vertical="center" wrapText="1"/>
    </xf>
    <xf numFmtId="49" fontId="0" fillId="0" borderId="17" xfId="0" applyNumberFormat="1" applyBorder="1" applyAlignment="1">
      <alignment horizontal="left" vertical="center" wrapText="1"/>
    </xf>
    <xf numFmtId="3" fontId="0" fillId="0" borderId="17" xfId="0" applyNumberFormat="1" applyBorder="1" applyAlignment="1">
      <alignment horizontal="center" vertical="center" wrapText="1"/>
    </xf>
    <xf numFmtId="0" fontId="0" fillId="0" borderId="17" xfId="0" applyBorder="1" applyAlignment="1">
      <alignment vertical="top" wrapText="1"/>
    </xf>
    <xf numFmtId="0" fontId="0" fillId="0" borderId="17" xfId="0" applyBorder="1" applyAlignment="1">
      <alignment horizontal="center" vertical="center" wrapText="1"/>
    </xf>
    <xf numFmtId="164" fontId="0" fillId="0" borderId="17" xfId="0" applyNumberFormat="1" applyBorder="1" applyAlignment="1">
      <alignment horizontal="center" vertical="center" wrapText="1"/>
    </xf>
    <xf numFmtId="165" fontId="0" fillId="0" borderId="17" xfId="0" applyNumberFormat="1" applyBorder="1" applyAlignment="1">
      <alignment horizontal="right" vertical="center" wrapText="1"/>
    </xf>
    <xf numFmtId="0" fontId="0" fillId="0" borderId="17" xfId="0" applyBorder="1" applyAlignment="1">
      <alignment horizontal="right" vertical="center" wrapText="1"/>
    </xf>
    <xf numFmtId="0" fontId="0" fillId="0" borderId="0" xfId="0" applyAlignment="1">
      <alignment vertical="top" wrapText="1"/>
    </xf>
    <xf numFmtId="0" fontId="0" fillId="0" borderId="38" xfId="0" applyBorder="1" applyAlignment="1">
      <alignment vertical="top" wrapText="1"/>
    </xf>
    <xf numFmtId="0" fontId="0" fillId="0" borderId="17" xfId="0" applyBorder="1" applyAlignment="1">
      <alignment vertical="center" wrapText="1"/>
    </xf>
    <xf numFmtId="0" fontId="0" fillId="0" borderId="32" xfId="0" applyBorder="1" applyAlignment="1">
      <alignment vertical="top" wrapText="1"/>
    </xf>
    <xf numFmtId="0" fontId="0" fillId="0" borderId="33" xfId="0" applyBorder="1" applyAlignment="1">
      <alignment horizontal="left" vertical="center" wrapText="1"/>
    </xf>
    <xf numFmtId="49" fontId="3" fillId="3" borderId="17" xfId="0" applyNumberFormat="1" applyFont="1" applyFill="1" applyBorder="1" applyAlignment="1">
      <alignment horizontal="right" vertical="center" wrapText="1"/>
    </xf>
    <xf numFmtId="0" fontId="3" fillId="3" borderId="17" xfId="0" applyFont="1" applyFill="1" applyBorder="1" applyAlignment="1">
      <alignment horizontal="left" vertical="center" wrapText="1"/>
    </xf>
    <xf numFmtId="49" fontId="3" fillId="3" borderId="17" xfId="0" applyNumberFormat="1" applyFont="1" applyFill="1" applyBorder="1" applyAlignment="1">
      <alignment horizontal="left" vertical="center" wrapText="1"/>
    </xf>
    <xf numFmtId="3" fontId="3" fillId="3" borderId="17" xfId="0" applyNumberFormat="1" applyFont="1" applyFill="1" applyBorder="1" applyAlignment="1">
      <alignment horizontal="center" vertical="center" wrapText="1"/>
    </xf>
    <xf numFmtId="0" fontId="3" fillId="3" borderId="17" xfId="0" applyFont="1" applyFill="1" applyBorder="1" applyAlignment="1">
      <alignment vertical="top" wrapText="1"/>
    </xf>
    <xf numFmtId="0" fontId="3" fillId="3" borderId="17" xfId="0" applyFont="1" applyFill="1" applyBorder="1" applyAlignment="1">
      <alignment horizontal="center" vertical="center" wrapText="1"/>
    </xf>
    <xf numFmtId="164" fontId="3" fillId="3" borderId="17" xfId="0" applyNumberFormat="1" applyFont="1" applyFill="1" applyBorder="1" applyAlignment="1">
      <alignment horizontal="center" vertical="center" wrapText="1"/>
    </xf>
    <xf numFmtId="165" fontId="3" fillId="3" borderId="17" xfId="0" applyNumberFormat="1" applyFont="1" applyFill="1" applyBorder="1" applyAlignment="1">
      <alignment horizontal="right" vertical="center" wrapText="1"/>
    </xf>
    <xf numFmtId="0" fontId="0" fillId="0" borderId="17" xfId="0" applyBorder="1" applyAlignment="1">
      <alignment horizontal="left" vertical="top" wrapText="1"/>
    </xf>
    <xf numFmtId="0" fontId="3" fillId="3" borderId="17" xfId="0" applyFont="1" applyFill="1" applyBorder="1" applyAlignment="1">
      <alignment horizontal="left" vertical="top" wrapText="1"/>
    </xf>
    <xf numFmtId="0" fontId="0" fillId="0" borderId="17" xfId="0" applyBorder="1" applyAlignment="1">
      <alignment wrapText="1"/>
    </xf>
    <xf numFmtId="0" fontId="9" fillId="0" borderId="17" xfId="0" applyFont="1" applyBorder="1" applyAlignment="1">
      <alignment wrapText="1"/>
    </xf>
    <xf numFmtId="0" fontId="9" fillId="0" borderId="17" xfId="0" applyFont="1" applyBorder="1" applyAlignment="1">
      <alignment vertical="top" wrapText="1"/>
    </xf>
    <xf numFmtId="0" fontId="3" fillId="3" borderId="17" xfId="0" applyFont="1" applyFill="1" applyBorder="1" applyAlignment="1">
      <alignment wrapText="1"/>
    </xf>
    <xf numFmtId="165" fontId="3" fillId="3" borderId="18" xfId="0" applyNumberFormat="1" applyFont="1" applyFill="1" applyBorder="1" applyAlignment="1">
      <alignment horizontal="right" vertical="center" wrapText="1"/>
    </xf>
    <xf numFmtId="0" fontId="2" fillId="6" borderId="20" xfId="0" applyFont="1" applyFill="1" applyBorder="1"/>
    <xf numFmtId="0" fontId="2" fillId="6" borderId="19" xfId="0" applyFont="1" applyFill="1" applyBorder="1" applyAlignment="1">
      <alignment horizontal="right" vertical="center" wrapText="1"/>
    </xf>
    <xf numFmtId="0" fontId="2" fillId="6" borderId="19" xfId="0" applyFont="1" applyFill="1" applyBorder="1" applyAlignment="1">
      <alignment horizontal="left" vertical="center" wrapText="1"/>
    </xf>
    <xf numFmtId="49" fontId="2" fillId="6" borderId="19" xfId="0" applyNumberFormat="1" applyFont="1" applyFill="1" applyBorder="1" applyAlignment="1">
      <alignment vertical="center" wrapText="1"/>
    </xf>
    <xf numFmtId="0" fontId="2" fillId="6" borderId="19" xfId="0" applyFont="1" applyFill="1" applyBorder="1" applyAlignment="1">
      <alignment wrapText="1"/>
    </xf>
    <xf numFmtId="0" fontId="2" fillId="6" borderId="19" xfId="0" applyFont="1" applyFill="1" applyBorder="1" applyAlignment="1">
      <alignment vertical="center" wrapText="1"/>
    </xf>
    <xf numFmtId="0" fontId="2" fillId="6" borderId="19" xfId="0" applyFont="1" applyFill="1" applyBorder="1" applyAlignment="1">
      <alignment vertical="top" wrapText="1"/>
    </xf>
    <xf numFmtId="3" fontId="2" fillId="6" borderId="19" xfId="0" applyNumberFormat="1" applyFont="1" applyFill="1" applyBorder="1" applyAlignment="1">
      <alignment horizontal="center" vertical="center" wrapText="1"/>
    </xf>
    <xf numFmtId="0" fontId="2" fillId="6" borderId="19" xfId="0" applyFont="1" applyFill="1" applyBorder="1" applyAlignment="1">
      <alignment horizontal="center" vertical="center" wrapText="1"/>
    </xf>
    <xf numFmtId="165" fontId="2" fillId="6" borderId="19" xfId="0" applyNumberFormat="1" applyFont="1" applyFill="1" applyBorder="1" applyAlignment="1">
      <alignment vertical="center" wrapText="1"/>
    </xf>
    <xf numFmtId="165" fontId="2" fillId="6" borderId="19" xfId="0" applyNumberFormat="1" applyFont="1" applyFill="1" applyBorder="1" applyAlignment="1">
      <alignment wrapText="1"/>
    </xf>
    <xf numFmtId="165" fontId="2" fillId="6" borderId="18" xfId="0" applyNumberFormat="1" applyFont="1" applyFill="1" applyBorder="1" applyAlignment="1">
      <alignment wrapText="1"/>
    </xf>
    <xf numFmtId="0" fontId="0" fillId="0" borderId="0" xfId="0" applyAlignment="1">
      <alignment horizontal="right" vertical="center" wrapText="1"/>
    </xf>
    <xf numFmtId="0" fontId="0" fillId="0" borderId="0" xfId="0" applyAlignment="1">
      <alignment horizontal="left" vertical="center" wrapText="1"/>
    </xf>
    <xf numFmtId="49" fontId="0" fillId="0" borderId="0" xfId="0" applyNumberFormat="1" applyAlignment="1">
      <alignment vertical="center" wrapText="1"/>
    </xf>
    <xf numFmtId="3" fontId="0" fillId="0" borderId="0" xfId="0" applyNumberFormat="1" applyAlignment="1">
      <alignment horizontal="center" vertical="center" wrapText="1"/>
    </xf>
    <xf numFmtId="0" fontId="0" fillId="0" borderId="0" xfId="0" applyAlignment="1">
      <alignment horizontal="center" vertical="center" wrapText="1"/>
    </xf>
    <xf numFmtId="165" fontId="0" fillId="0" borderId="0" xfId="0" applyNumberFormat="1" applyAlignment="1">
      <alignment vertical="center" wrapText="1"/>
    </xf>
    <xf numFmtId="165" fontId="0" fillId="0" borderId="0" xfId="0" applyNumberFormat="1" applyAlignment="1">
      <alignment wrapText="1"/>
    </xf>
    <xf numFmtId="0" fontId="2" fillId="0" borderId="0" xfId="0" applyFont="1"/>
    <xf numFmtId="0" fontId="2" fillId="0" borderId="0" xfId="0" applyFont="1" applyAlignment="1">
      <alignment horizontal="right" vertical="center" wrapText="1"/>
    </xf>
    <xf numFmtId="0" fontId="2" fillId="0" borderId="0" xfId="0" applyFont="1" applyAlignment="1">
      <alignment horizontal="left" vertical="center" wrapText="1"/>
    </xf>
    <xf numFmtId="49" fontId="2" fillId="0" borderId="0" xfId="0" applyNumberFormat="1" applyFont="1" applyAlignment="1">
      <alignment vertical="center" wrapText="1"/>
    </xf>
    <xf numFmtId="0" fontId="2" fillId="0" borderId="0" xfId="0" applyFont="1" applyAlignment="1">
      <alignment vertical="top" wrapText="1"/>
    </xf>
    <xf numFmtId="3" fontId="2" fillId="0" borderId="0" xfId="0" applyNumberFormat="1" applyFont="1" applyAlignment="1">
      <alignment horizontal="center" vertical="center" wrapText="1"/>
    </xf>
    <xf numFmtId="0" fontId="2" fillId="0" borderId="0" xfId="0" applyFont="1" applyAlignment="1">
      <alignment horizontal="center" vertical="center" wrapText="1"/>
    </xf>
    <xf numFmtId="165" fontId="2" fillId="0" borderId="0" xfId="0" applyNumberFormat="1" applyFont="1" applyAlignment="1">
      <alignment vertical="center" wrapText="1"/>
    </xf>
    <xf numFmtId="165" fontId="2" fillId="0" borderId="0" xfId="0" applyNumberFormat="1" applyFont="1" applyAlignment="1">
      <alignment wrapText="1"/>
    </xf>
    <xf numFmtId="0" fontId="20" fillId="0" borderId="0" xfId="0" applyFont="1" applyAlignment="1">
      <alignment vertical="center" wrapText="1"/>
    </xf>
    <xf numFmtId="0" fontId="21" fillId="0" borderId="0" xfId="0" applyFont="1" applyAlignment="1">
      <alignment wrapText="1"/>
    </xf>
    <xf numFmtId="0" fontId="21" fillId="0" borderId="0" xfId="0" applyFont="1" applyAlignment="1">
      <alignment vertical="center" wrapText="1"/>
    </xf>
    <xf numFmtId="0" fontId="21" fillId="0" borderId="0" xfId="0" applyFont="1" applyAlignment="1">
      <alignment horizontal="left" vertical="center" wrapText="1"/>
    </xf>
    <xf numFmtId="14" fontId="21" fillId="0" borderId="0" xfId="0" applyNumberFormat="1" applyFont="1" applyAlignment="1">
      <alignment horizontal="left" vertical="center" wrapText="1"/>
    </xf>
    <xf numFmtId="0" fontId="2" fillId="0" borderId="27" xfId="9" applyFont="1" applyBorder="1" applyAlignment="1">
      <alignment horizontal="left" vertical="center" wrapText="1"/>
    </xf>
    <xf numFmtId="0" fontId="2" fillId="2" borderId="6" xfId="7" applyFont="1" applyFill="1" applyBorder="1" applyAlignment="1">
      <alignment horizontal="left" vertical="center" wrapText="1"/>
    </xf>
    <xf numFmtId="4" fontId="6" fillId="2" borderId="6" xfId="7" applyNumberFormat="1" applyFont="1" applyFill="1" applyBorder="1" applyAlignment="1">
      <alignment horizontal="right" vertical="center" wrapText="1"/>
    </xf>
    <xf numFmtId="0" fontId="6" fillId="2" borderId="6" xfId="7" applyFont="1" applyFill="1" applyBorder="1" applyAlignment="1">
      <alignment horizontal="center" vertical="center" wrapText="1"/>
    </xf>
    <xf numFmtId="4" fontId="2" fillId="2" borderId="6" xfId="7" applyNumberFormat="1" applyFont="1" applyFill="1" applyBorder="1" applyAlignment="1">
      <alignment horizontal="center" vertical="center" wrapText="1"/>
    </xf>
    <xf numFmtId="167" fontId="2" fillId="2" borderId="14" xfId="7" applyNumberFormat="1" applyFont="1" applyFill="1" applyBorder="1" applyAlignment="1">
      <alignment horizontal="right" vertical="center" wrapText="1"/>
    </xf>
    <xf numFmtId="167" fontId="0" fillId="0" borderId="0" xfId="0" applyNumberFormat="1" applyAlignment="1">
      <alignment wrapText="1"/>
    </xf>
    <xf numFmtId="0" fontId="2" fillId="0" borderId="40" xfId="7" applyFont="1" applyBorder="1" applyAlignment="1">
      <alignment horizontal="center" vertical="center" wrapText="1"/>
    </xf>
    <xf numFmtId="0" fontId="6" fillId="0" borderId="21" xfId="7" applyFont="1" applyBorder="1" applyAlignment="1">
      <alignment horizontal="left" vertical="center" wrapText="1"/>
    </xf>
    <xf numFmtId="4" fontId="6" fillId="0" borderId="21" xfId="7" applyNumberFormat="1" applyFont="1" applyBorder="1" applyAlignment="1">
      <alignment horizontal="right" vertical="center" wrapText="1"/>
    </xf>
    <xf numFmtId="49" fontId="6" fillId="0" borderId="21" xfId="7" applyNumberFormat="1" applyFont="1" applyBorder="1" applyAlignment="1">
      <alignment horizontal="center" vertical="center" wrapText="1"/>
    </xf>
    <xf numFmtId="4" fontId="6" fillId="0" borderId="21" xfId="7" applyNumberFormat="1" applyFont="1" applyBorder="1" applyAlignment="1">
      <alignment vertical="center" wrapText="1"/>
    </xf>
    <xf numFmtId="4" fontId="6" fillId="0" borderId="22" xfId="7" applyNumberFormat="1" applyFont="1" applyBorder="1" applyAlignment="1">
      <alignment horizontal="right" vertical="center" wrapText="1"/>
    </xf>
    <xf numFmtId="0" fontId="4" fillId="5" borderId="28" xfId="7" applyFont="1" applyFill="1" applyBorder="1" applyAlignment="1">
      <alignment horizontal="center" vertical="center" wrapText="1"/>
    </xf>
    <xf numFmtId="0" fontId="4" fillId="0" borderId="23" xfId="7" applyFont="1" applyBorder="1" applyAlignment="1">
      <alignment horizontal="left" vertical="center" wrapText="1"/>
    </xf>
    <xf numFmtId="2" fontId="4" fillId="0" borderId="23" xfId="7" applyNumberFormat="1" applyFont="1" applyBorder="1" applyAlignment="1">
      <alignment horizontal="center" vertical="center" wrapText="1"/>
    </xf>
    <xf numFmtId="49" fontId="4" fillId="0" borderId="23" xfId="7" applyNumberFormat="1" applyFont="1" applyBorder="1" applyAlignment="1">
      <alignment horizontal="center" vertical="center" wrapText="1"/>
    </xf>
    <xf numFmtId="168" fontId="4" fillId="0" borderId="24" xfId="7" applyNumberFormat="1" applyFont="1" applyBorder="1" applyAlignment="1">
      <alignment horizontal="right" vertical="center" wrapText="1"/>
    </xf>
    <xf numFmtId="0" fontId="6" fillId="0" borderId="29" xfId="7" applyFont="1" applyBorder="1" applyAlignment="1">
      <alignment horizontal="center" vertical="center" wrapText="1"/>
    </xf>
    <xf numFmtId="0" fontId="6" fillId="0" borderId="25" xfId="7" applyFont="1" applyBorder="1" applyAlignment="1">
      <alignment horizontal="left" vertical="center" wrapText="1"/>
    </xf>
    <xf numFmtId="2" fontId="4" fillId="0" borderId="35" xfId="7" applyNumberFormat="1" applyFont="1" applyBorder="1" applyAlignment="1">
      <alignment horizontal="center" vertical="center" wrapText="1"/>
    </xf>
    <xf numFmtId="49" fontId="6" fillId="0" borderId="25" xfId="7" applyNumberFormat="1" applyFont="1" applyBorder="1" applyAlignment="1">
      <alignment horizontal="center" vertical="center" wrapText="1"/>
    </xf>
    <xf numFmtId="4" fontId="6" fillId="0" borderId="25" xfId="7" applyNumberFormat="1" applyFont="1" applyBorder="1" applyAlignment="1">
      <alignment vertical="center" wrapText="1"/>
    </xf>
    <xf numFmtId="4" fontId="6" fillId="0" borderId="26" xfId="7" applyNumberFormat="1" applyFont="1" applyBorder="1" applyAlignment="1">
      <alignment horizontal="right" vertical="center" wrapText="1"/>
    </xf>
    <xf numFmtId="0" fontId="16" fillId="0" borderId="0" xfId="0" applyFont="1" applyAlignment="1">
      <alignment horizontal="left" vertical="center"/>
    </xf>
    <xf numFmtId="49" fontId="16" fillId="0" borderId="0" xfId="0" applyNumberFormat="1" applyFont="1" applyAlignment="1">
      <alignment horizontal="left" vertical="center"/>
    </xf>
    <xf numFmtId="49" fontId="14" fillId="5" borderId="0" xfId="0" applyNumberFormat="1" applyFont="1" applyFill="1" applyAlignment="1">
      <alignment horizontal="left" vertical="center"/>
    </xf>
    <xf numFmtId="49" fontId="14" fillId="0" borderId="7" xfId="0" applyNumberFormat="1" applyFont="1" applyBorder="1" applyAlignment="1">
      <alignment horizontal="left" vertical="center"/>
    </xf>
    <xf numFmtId="0" fontId="17" fillId="0" borderId="5" xfId="0" applyFont="1" applyBorder="1" applyAlignment="1">
      <alignment horizontal="left" vertical="center" wrapText="1"/>
    </xf>
    <xf numFmtId="0" fontId="16" fillId="0" borderId="5" xfId="0" applyFont="1" applyBorder="1" applyAlignment="1">
      <alignment horizontal="left" vertical="center"/>
    </xf>
    <xf numFmtId="0" fontId="14" fillId="0" borderId="5" xfId="0" applyFont="1" applyBorder="1" applyAlignment="1">
      <alignment horizontal="left" vertical="center"/>
    </xf>
    <xf numFmtId="0" fontId="15" fillId="0" borderId="5" xfId="0" applyFont="1" applyBorder="1" applyAlignment="1">
      <alignment horizontal="left" vertical="center"/>
    </xf>
    <xf numFmtId="49" fontId="15" fillId="0" borderId="5" xfId="0" applyNumberFormat="1" applyFont="1" applyBorder="1" applyAlignment="1">
      <alignment horizontal="left" vertical="center"/>
    </xf>
    <xf numFmtId="0" fontId="15" fillId="0" borderId="8" xfId="0" applyFont="1" applyBorder="1" applyAlignment="1">
      <alignment horizontal="left" vertical="center"/>
    </xf>
    <xf numFmtId="0" fontId="15" fillId="0" borderId="9" xfId="0" applyFont="1" applyBorder="1" applyAlignment="1">
      <alignment horizontal="left" vertical="center"/>
    </xf>
    <xf numFmtId="49" fontId="15" fillId="0" borderId="0" xfId="0" applyNumberFormat="1" applyFont="1" applyAlignment="1">
      <alignment horizontal="left" vertical="center"/>
    </xf>
    <xf numFmtId="0" fontId="15" fillId="0" borderId="0" xfId="0" applyFont="1" applyAlignment="1">
      <alignment horizontal="left" vertical="center"/>
    </xf>
    <xf numFmtId="0" fontId="15" fillId="0" borderId="10" xfId="0" applyFont="1" applyBorder="1" applyAlignment="1">
      <alignment horizontal="left" vertical="center"/>
    </xf>
    <xf numFmtId="49" fontId="14" fillId="0" borderId="9" xfId="0" applyNumberFormat="1" applyFont="1" applyBorder="1" applyAlignment="1">
      <alignment horizontal="left" vertical="center"/>
    </xf>
    <xf numFmtId="0" fontId="14" fillId="0" borderId="0" xfId="0" applyFont="1" applyAlignment="1">
      <alignment horizontal="left" vertical="center"/>
    </xf>
    <xf numFmtId="0" fontId="16" fillId="0" borderId="10" xfId="0" applyFont="1" applyBorder="1" applyAlignment="1">
      <alignment horizontal="left" vertical="center"/>
    </xf>
    <xf numFmtId="49" fontId="15" fillId="0" borderId="0" xfId="0" applyNumberFormat="1" applyFont="1" applyAlignment="1">
      <alignment vertical="center"/>
    </xf>
    <xf numFmtId="0" fontId="15" fillId="0" borderId="0" xfId="0" applyFont="1" applyAlignment="1">
      <alignment horizontal="left" vertical="top"/>
    </xf>
    <xf numFmtId="0" fontId="16" fillId="0" borderId="10" xfId="0" applyFont="1" applyBorder="1" applyAlignment="1">
      <alignment horizontal="left" vertical="top"/>
    </xf>
    <xf numFmtId="0" fontId="15" fillId="0" borderId="11" xfId="0" applyFont="1" applyBorder="1" applyAlignment="1">
      <alignment horizontal="left" vertical="center"/>
    </xf>
    <xf numFmtId="49" fontId="15" fillId="0" borderId="12" xfId="0" applyNumberFormat="1" applyFont="1" applyBorder="1" applyAlignment="1">
      <alignment horizontal="left" vertical="center"/>
    </xf>
    <xf numFmtId="0" fontId="14" fillId="0" borderId="12" xfId="0" applyFont="1" applyBorder="1" applyAlignment="1">
      <alignment horizontal="left" vertical="center"/>
    </xf>
    <xf numFmtId="0" fontId="15" fillId="0" borderId="12" xfId="0" applyFont="1" applyBorder="1" applyAlignment="1">
      <alignment horizontal="left" vertical="center"/>
    </xf>
    <xf numFmtId="167" fontId="14" fillId="0" borderId="0" xfId="0" applyNumberFormat="1" applyFont="1" applyAlignment="1">
      <alignment horizontal="left" vertical="center"/>
    </xf>
    <xf numFmtId="0" fontId="19" fillId="4" borderId="13" xfId="0" applyFont="1" applyFill="1" applyBorder="1" applyAlignment="1">
      <alignment horizontal="left" vertical="center" wrapText="1"/>
    </xf>
    <xf numFmtId="0" fontId="19" fillId="4" borderId="14" xfId="0" applyFont="1" applyFill="1" applyBorder="1" applyAlignment="1">
      <alignment horizontal="left" vertical="center" wrapText="1"/>
    </xf>
    <xf numFmtId="0" fontId="17" fillId="0" borderId="15" xfId="0" applyFont="1" applyBorder="1" applyAlignment="1">
      <alignment horizontal="left" vertical="center"/>
    </xf>
    <xf numFmtId="0" fontId="16" fillId="0" borderId="1" xfId="0" applyFont="1" applyBorder="1" applyAlignment="1">
      <alignment horizontal="left" vertical="center"/>
    </xf>
    <xf numFmtId="0" fontId="16" fillId="0" borderId="16" xfId="0" applyFont="1" applyBorder="1" applyAlignment="1">
      <alignment horizontal="left" vertical="center"/>
    </xf>
    <xf numFmtId="49" fontId="15" fillId="0" borderId="9" xfId="0" applyNumberFormat="1" applyFont="1" applyBorder="1" applyAlignment="1">
      <alignment vertical="center"/>
    </xf>
    <xf numFmtId="167" fontId="14" fillId="0" borderId="2" xfId="0" applyNumberFormat="1" applyFont="1" applyBorder="1" applyAlignment="1">
      <alignment horizontal="left" vertical="center"/>
    </xf>
    <xf numFmtId="49" fontId="16" fillId="0" borderId="9" xfId="0" applyNumberFormat="1" applyFont="1" applyBorder="1" applyAlignment="1">
      <alignment vertical="center"/>
    </xf>
    <xf numFmtId="49" fontId="16" fillId="0" borderId="0" xfId="0" applyNumberFormat="1" applyFont="1" applyAlignment="1">
      <alignment vertical="center"/>
    </xf>
    <xf numFmtId="167" fontId="17" fillId="0" borderId="2" xfId="0" applyNumberFormat="1" applyFont="1" applyBorder="1" applyAlignment="1">
      <alignment horizontal="left" vertical="center"/>
    </xf>
    <xf numFmtId="167" fontId="14" fillId="0" borderId="3" xfId="0" applyNumberFormat="1" applyFont="1" applyBorder="1" applyAlignment="1">
      <alignment horizontal="left" vertical="center"/>
    </xf>
    <xf numFmtId="0" fontId="15" fillId="0" borderId="14" xfId="0" applyFont="1" applyBorder="1" applyAlignment="1">
      <alignment horizontal="left" vertical="center"/>
    </xf>
    <xf numFmtId="167" fontId="14" fillId="0" borderId="4" xfId="0" applyNumberFormat="1" applyFont="1" applyBorder="1" applyAlignment="1">
      <alignment horizontal="left" vertical="center"/>
    </xf>
    <xf numFmtId="49" fontId="15" fillId="5" borderId="0" xfId="0" applyNumberFormat="1" applyFont="1" applyFill="1" applyAlignment="1">
      <alignment horizontal="left" vertical="center"/>
    </xf>
    <xf numFmtId="167" fontId="14" fillId="3" borderId="5" xfId="0" applyNumberFormat="1" applyFont="1" applyFill="1" applyBorder="1" applyAlignment="1">
      <alignment horizontal="left" vertical="center"/>
    </xf>
    <xf numFmtId="0" fontId="15" fillId="3" borderId="8" xfId="0" applyFont="1" applyFill="1" applyBorder="1" applyAlignment="1">
      <alignment horizontal="left" vertical="center"/>
    </xf>
    <xf numFmtId="167" fontId="14" fillId="3" borderId="0" xfId="0" applyNumberFormat="1" applyFont="1" applyFill="1" applyAlignment="1">
      <alignment horizontal="left" vertical="center"/>
    </xf>
    <xf numFmtId="0" fontId="15" fillId="3" borderId="10" xfId="0" applyFont="1" applyFill="1" applyBorder="1" applyAlignment="1">
      <alignment horizontal="left" vertical="center"/>
    </xf>
    <xf numFmtId="167" fontId="14" fillId="4" borderId="6" xfId="0" applyNumberFormat="1" applyFont="1" applyFill="1" applyBorder="1" applyAlignment="1">
      <alignment horizontal="left" vertical="center"/>
    </xf>
    <xf numFmtId="0" fontId="15" fillId="4" borderId="14" xfId="0" applyFont="1" applyFill="1" applyBorder="1" applyAlignment="1">
      <alignment horizontal="left" vertical="center"/>
    </xf>
    <xf numFmtId="0" fontId="14" fillId="8" borderId="0" xfId="0" applyFont="1" applyFill="1" applyAlignment="1" applyProtection="1">
      <alignment horizontal="left" vertical="center"/>
      <protection locked="0"/>
    </xf>
    <xf numFmtId="0" fontId="15" fillId="8" borderId="0" xfId="0" applyFont="1" applyFill="1" applyAlignment="1" applyProtection="1">
      <alignment horizontal="left" vertical="center"/>
      <protection locked="0"/>
    </xf>
    <xf numFmtId="49" fontId="15" fillId="8" borderId="0" xfId="0" applyNumberFormat="1" applyFont="1" applyFill="1" applyAlignment="1" applyProtection="1">
      <alignment vertical="center"/>
      <protection locked="0"/>
    </xf>
    <xf numFmtId="4" fontId="24" fillId="8" borderId="44" xfId="0" applyNumberFormat="1" applyFont="1" applyFill="1" applyBorder="1" applyAlignment="1" applyProtection="1">
      <alignment vertical="center"/>
      <protection locked="0"/>
    </xf>
    <xf numFmtId="4" fontId="24" fillId="8" borderId="42" xfId="0" applyNumberFormat="1" applyFont="1" applyFill="1" applyBorder="1" applyAlignment="1" applyProtection="1">
      <alignment vertical="center" wrapText="1"/>
      <protection locked="0"/>
    </xf>
    <xf numFmtId="4" fontId="24" fillId="8" borderId="50" xfId="0" applyNumberFormat="1" applyFont="1" applyFill="1" applyBorder="1" applyAlignment="1" applyProtection="1">
      <alignment vertical="center" wrapText="1"/>
      <protection locked="0"/>
    </xf>
    <xf numFmtId="4" fontId="24" fillId="8" borderId="44" xfId="0" applyNumberFormat="1" applyFont="1" applyFill="1" applyBorder="1" applyAlignment="1" applyProtection="1">
      <alignment vertical="center" wrapText="1"/>
      <protection locked="0"/>
    </xf>
    <xf numFmtId="4" fontId="24" fillId="8" borderId="42" xfId="0" applyNumberFormat="1" applyFont="1" applyFill="1" applyBorder="1" applyAlignment="1" applyProtection="1">
      <alignment vertical="center"/>
      <protection locked="0"/>
    </xf>
    <xf numFmtId="4" fontId="24" fillId="8" borderId="42" xfId="0" applyNumberFormat="1" applyFont="1" applyFill="1" applyBorder="1" applyAlignment="1" applyProtection="1">
      <alignment horizontal="right" vertical="center"/>
      <protection locked="0"/>
    </xf>
    <xf numFmtId="4" fontId="24" fillId="8" borderId="41" xfId="0" applyNumberFormat="1" applyFont="1" applyFill="1" applyBorder="1" applyAlignment="1" applyProtection="1">
      <alignment vertical="center" wrapText="1"/>
      <protection locked="0"/>
    </xf>
    <xf numFmtId="4" fontId="24" fillId="8" borderId="38" xfId="0" applyNumberFormat="1" applyFont="1" applyFill="1" applyBorder="1" applyAlignment="1" applyProtection="1">
      <alignment vertical="center" wrapText="1"/>
      <protection locked="0"/>
    </xf>
    <xf numFmtId="4" fontId="24" fillId="8" borderId="56" xfId="0" applyNumberFormat="1" applyFont="1" applyFill="1" applyBorder="1" applyAlignment="1" applyProtection="1">
      <alignment vertical="center" wrapText="1"/>
      <protection locked="0"/>
    </xf>
    <xf numFmtId="4" fontId="24" fillId="8" borderId="57" xfId="0" applyNumberFormat="1" applyFont="1" applyFill="1" applyBorder="1" applyAlignment="1" applyProtection="1">
      <alignment vertical="center" wrapText="1"/>
      <protection locked="0"/>
    </xf>
    <xf numFmtId="4" fontId="24" fillId="8" borderId="58" xfId="0" applyNumberFormat="1" applyFont="1" applyFill="1" applyBorder="1" applyAlignment="1" applyProtection="1">
      <alignment vertical="center" wrapText="1"/>
      <protection locked="0"/>
    </xf>
    <xf numFmtId="4" fontId="24" fillId="8" borderId="50" xfId="0" applyNumberFormat="1" applyFont="1" applyFill="1" applyBorder="1" applyAlignment="1" applyProtection="1">
      <alignment vertical="center"/>
      <protection locked="0"/>
    </xf>
    <xf numFmtId="4" fontId="24" fillId="8" borderId="57" xfId="0" applyNumberFormat="1" applyFont="1" applyFill="1" applyBorder="1" applyAlignment="1" applyProtection="1">
      <alignment vertical="center"/>
      <protection locked="0"/>
    </xf>
    <xf numFmtId="4" fontId="24" fillId="8" borderId="41" xfId="0" applyNumberFormat="1" applyFont="1" applyFill="1" applyBorder="1" applyAlignment="1" applyProtection="1">
      <alignment vertical="center"/>
      <protection locked="0"/>
    </xf>
    <xf numFmtId="4" fontId="24" fillId="8" borderId="58" xfId="0" applyNumberFormat="1" applyFont="1" applyFill="1" applyBorder="1" applyAlignment="1" applyProtection="1">
      <alignment vertical="center"/>
      <protection locked="0"/>
    </xf>
    <xf numFmtId="14" fontId="0" fillId="0" borderId="0" xfId="0" applyNumberFormat="1" applyAlignment="1">
      <alignment wrapText="1"/>
    </xf>
    <xf numFmtId="0" fontId="17" fillId="0" borderId="30" xfId="0" applyFont="1" applyBorder="1" applyAlignment="1">
      <alignment horizontal="left" vertical="center"/>
    </xf>
    <xf numFmtId="0" fontId="14" fillId="0" borderId="27" xfId="0" applyFont="1" applyBorder="1" applyAlignment="1">
      <alignment horizontal="left" vertical="center"/>
    </xf>
    <xf numFmtId="0" fontId="14" fillId="0" borderId="6" xfId="0" applyFont="1" applyBorder="1" applyAlignment="1">
      <alignment horizontal="left" vertical="center"/>
    </xf>
    <xf numFmtId="49" fontId="19" fillId="4" borderId="27" xfId="0" applyNumberFormat="1" applyFont="1" applyFill="1" applyBorder="1" applyAlignment="1">
      <alignment horizontal="center" vertical="center"/>
    </xf>
    <xf numFmtId="49" fontId="19" fillId="4" borderId="6" xfId="0" applyNumberFormat="1" applyFont="1" applyFill="1" applyBorder="1" applyAlignment="1">
      <alignment horizontal="center" vertical="center"/>
    </xf>
    <xf numFmtId="49" fontId="19" fillId="4" borderId="14" xfId="0" applyNumberFormat="1" applyFont="1" applyFill="1" applyBorder="1" applyAlignment="1">
      <alignment horizontal="center" vertical="center"/>
    </xf>
    <xf numFmtId="0" fontId="14" fillId="4" borderId="27" xfId="0" applyFont="1" applyFill="1" applyBorder="1" applyAlignment="1">
      <alignment horizontal="left" vertical="top"/>
    </xf>
    <xf numFmtId="0" fontId="14" fillId="4" borderId="6" xfId="0" applyFont="1" applyFill="1" applyBorder="1" applyAlignment="1">
      <alignment horizontal="left" vertical="top"/>
    </xf>
    <xf numFmtId="0" fontId="14" fillId="3" borderId="9" xfId="0" applyFont="1" applyFill="1" applyBorder="1" applyAlignment="1">
      <alignment horizontal="left" vertical="top"/>
    </xf>
    <xf numFmtId="0" fontId="14" fillId="3" borderId="0" xfId="0" applyFont="1" applyFill="1" applyAlignment="1">
      <alignment horizontal="left" vertical="top"/>
    </xf>
    <xf numFmtId="0" fontId="14" fillId="3" borderId="7" xfId="0" applyFont="1" applyFill="1" applyBorder="1" applyAlignment="1">
      <alignment horizontal="left" vertical="top"/>
    </xf>
    <xf numFmtId="0" fontId="14" fillId="3" borderId="5" xfId="0" applyFont="1" applyFill="1" applyBorder="1" applyAlignment="1">
      <alignment horizontal="left" vertical="top"/>
    </xf>
    <xf numFmtId="0" fontId="15" fillId="0" borderId="7" xfId="0" applyFont="1" applyBorder="1" applyAlignment="1">
      <alignment horizontal="left" vertical="top"/>
    </xf>
    <xf numFmtId="0" fontId="15" fillId="0" borderId="8" xfId="0" applyFont="1" applyBorder="1" applyAlignment="1">
      <alignment horizontal="left" vertical="top"/>
    </xf>
    <xf numFmtId="0" fontId="15" fillId="0" borderId="9" xfId="0" applyFont="1" applyBorder="1" applyAlignment="1">
      <alignment horizontal="left" vertical="top"/>
    </xf>
    <xf numFmtId="0" fontId="15" fillId="0" borderId="10" xfId="0" applyFont="1" applyBorder="1" applyAlignment="1">
      <alignment horizontal="left" vertical="top"/>
    </xf>
    <xf numFmtId="0" fontId="15" fillId="0" borderId="11" xfId="0" applyFont="1" applyBorder="1" applyAlignment="1">
      <alignment horizontal="left" vertical="top"/>
    </xf>
    <xf numFmtId="0" fontId="15" fillId="0" borderId="31" xfId="0" applyFont="1" applyBorder="1" applyAlignment="1">
      <alignment horizontal="left" vertical="top"/>
    </xf>
    <xf numFmtId="0" fontId="15" fillId="8" borderId="7" xfId="0" applyFont="1" applyFill="1" applyBorder="1" applyAlignment="1" applyProtection="1">
      <alignment horizontal="left" vertical="top"/>
      <protection locked="0"/>
    </xf>
    <xf numFmtId="0" fontId="15" fillId="8" borderId="8" xfId="0" applyFont="1" applyFill="1" applyBorder="1" applyAlignment="1" applyProtection="1">
      <alignment horizontal="left" vertical="top"/>
      <protection locked="0"/>
    </xf>
    <xf numFmtId="0" fontId="15" fillId="8" borderId="9" xfId="0" applyFont="1" applyFill="1" applyBorder="1" applyAlignment="1" applyProtection="1">
      <alignment horizontal="left" vertical="top"/>
      <protection locked="0"/>
    </xf>
    <xf numFmtId="0" fontId="15" fillId="8" borderId="10" xfId="0" applyFont="1" applyFill="1" applyBorder="1" applyAlignment="1" applyProtection="1">
      <alignment horizontal="left" vertical="top"/>
      <protection locked="0"/>
    </xf>
    <xf numFmtId="0" fontId="15" fillId="8" borderId="11" xfId="0" applyFont="1" applyFill="1" applyBorder="1" applyAlignment="1" applyProtection="1">
      <alignment horizontal="left" vertical="top"/>
      <protection locked="0"/>
    </xf>
    <xf numFmtId="0" fontId="15" fillId="8" borderId="31" xfId="0" applyFont="1" applyFill="1" applyBorder="1" applyAlignment="1" applyProtection="1">
      <alignment horizontal="left" vertical="top"/>
      <protection locked="0"/>
    </xf>
    <xf numFmtId="0" fontId="2" fillId="7" borderId="17" xfId="0" applyFont="1" applyFill="1" applyBorder="1" applyAlignment="1">
      <alignment horizontal="center" vertical="center" textRotation="90"/>
    </xf>
    <xf numFmtId="0" fontId="2" fillId="4" borderId="32" xfId="0" applyFont="1" applyFill="1" applyBorder="1" applyAlignment="1">
      <alignment horizontal="center" vertical="center" textRotation="90" wrapText="1"/>
    </xf>
    <xf numFmtId="0" fontId="2" fillId="4" borderId="33" xfId="0" applyFont="1" applyFill="1" applyBorder="1" applyAlignment="1">
      <alignment horizontal="center" vertical="center" textRotation="90" wrapText="1"/>
    </xf>
    <xf numFmtId="0" fontId="2" fillId="4" borderId="32" xfId="0" applyFont="1" applyFill="1" applyBorder="1" applyAlignment="1">
      <alignment horizontal="center" vertical="center" wrapText="1"/>
    </xf>
    <xf numFmtId="0" fontId="2" fillId="4" borderId="33"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2" fillId="4" borderId="17" xfId="0" applyFont="1" applyFill="1" applyBorder="1" applyAlignment="1">
      <alignment horizontal="center" vertical="center" textRotation="90" wrapText="1"/>
    </xf>
    <xf numFmtId="49" fontId="2" fillId="4" borderId="17" xfId="0" applyNumberFormat="1" applyFont="1" applyFill="1" applyBorder="1" applyAlignment="1">
      <alignment horizontal="center" vertical="center" textRotation="90" wrapText="1"/>
    </xf>
    <xf numFmtId="3" fontId="2" fillId="4" borderId="20" xfId="0" applyNumberFormat="1" applyFont="1" applyFill="1" applyBorder="1" applyAlignment="1">
      <alignment horizontal="center" vertical="center" wrapText="1"/>
    </xf>
    <xf numFmtId="3" fontId="2" fillId="4" borderId="19" xfId="0" applyNumberFormat="1" applyFont="1" applyFill="1" applyBorder="1" applyAlignment="1">
      <alignment horizontal="center" vertical="center" wrapText="1"/>
    </xf>
    <xf numFmtId="3" fontId="2" fillId="4" borderId="18" xfId="0" applyNumberFormat="1" applyFont="1" applyFill="1" applyBorder="1" applyAlignment="1">
      <alignment horizontal="center" vertical="center" wrapText="1"/>
    </xf>
    <xf numFmtId="165" fontId="3" fillId="4" borderId="17" xfId="0" applyNumberFormat="1" applyFont="1" applyFill="1" applyBorder="1" applyAlignment="1">
      <alignment horizontal="center" wrapText="1"/>
    </xf>
    <xf numFmtId="4" fontId="6" fillId="0" borderId="36" xfId="7" applyNumberFormat="1" applyFont="1" applyBorder="1" applyAlignment="1">
      <alignment horizontal="center" vertical="center" wrapText="1"/>
    </xf>
    <xf numFmtId="4" fontId="6" fillId="0" borderId="37" xfId="8" applyNumberFormat="1" applyFont="1" applyBorder="1" applyAlignment="1">
      <alignment horizontal="center" vertical="center" wrapText="1"/>
    </xf>
    <xf numFmtId="0" fontId="6" fillId="0" borderId="7" xfId="7" applyFont="1" applyBorder="1" applyAlignment="1">
      <alignment horizontal="center" vertical="center" wrapText="1"/>
    </xf>
    <xf numFmtId="0" fontId="6" fillId="0" borderId="11" xfId="8" applyFont="1" applyBorder="1" applyAlignment="1">
      <alignment horizontal="center" vertical="center" wrapText="1"/>
    </xf>
    <xf numFmtId="0" fontId="6" fillId="0" borderId="34" xfId="7" applyFont="1" applyBorder="1" applyAlignment="1">
      <alignment horizontal="center" vertical="center" wrapText="1"/>
    </xf>
    <xf numFmtId="0" fontId="6" fillId="0" borderId="35" xfId="8" applyFont="1" applyBorder="1" applyAlignment="1">
      <alignment horizontal="center" vertical="center" wrapText="1"/>
    </xf>
    <xf numFmtId="4" fontId="6" fillId="0" borderId="34" xfId="7" applyNumberFormat="1" applyFont="1" applyBorder="1" applyAlignment="1">
      <alignment horizontal="center" vertical="center" wrapText="1"/>
    </xf>
    <xf numFmtId="4" fontId="6" fillId="0" borderId="35" xfId="7" applyNumberFormat="1" applyFont="1" applyBorder="1" applyAlignment="1">
      <alignment horizontal="center" vertical="center" wrapText="1"/>
    </xf>
    <xf numFmtId="4" fontId="6" fillId="0" borderId="35" xfId="8" applyNumberFormat="1" applyFont="1" applyBorder="1" applyAlignment="1">
      <alignment horizontal="center" vertical="center" wrapText="1"/>
    </xf>
    <xf numFmtId="0" fontId="23" fillId="0" borderId="41" xfId="0" applyFont="1" applyBorder="1" applyAlignment="1">
      <alignment horizontal="center" vertical="center"/>
    </xf>
    <xf numFmtId="0" fontId="10" fillId="0" borderId="41" xfId="0" applyFont="1" applyBorder="1" applyAlignment="1">
      <alignment vertical="center"/>
    </xf>
  </cellXfs>
  <cellStyles count="10">
    <cellStyle name="Excel Built-in Normal" xfId="1" xr:uid="{00000000-0005-0000-0000-000000000000}"/>
    <cellStyle name="Hypertextový odkaz" xfId="2" builtinId="8"/>
    <cellStyle name="Normální" xfId="0" builtinId="0"/>
    <cellStyle name="Normální 2" xfId="3" xr:uid="{00000000-0005-0000-0000-000003000000}"/>
    <cellStyle name="Normální 2 3" xfId="4" xr:uid="{00000000-0005-0000-0000-000004000000}"/>
    <cellStyle name="Normální 3" xfId="5" xr:uid="{00000000-0005-0000-0000-000005000000}"/>
    <cellStyle name="Normální 4" xfId="6" xr:uid="{00000000-0005-0000-0000-000006000000}"/>
    <cellStyle name="normální_C.1.3 Rozpočet ZTI" xfId="7" xr:uid="{00000000-0005-0000-0000-000007000000}"/>
    <cellStyle name="normální_RekonstrukcehangaruB-rozpocetstavby" xfId="8" xr:uid="{00000000-0005-0000-0000-000008000000}"/>
    <cellStyle name="normální_Vzor_vykaz_specifikace"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https://janalbrechtcz-my.sharepoint.com/janalbrechtcz-my.sharepoint.com/Users/Dol&#237;nkov&#225;/Desktop/NZM-Voda_Objevovana/Objevovna%20DPS_M%20plus_prosinec%202015/Objevovna%20DPS_M%20plus_prosinec%202015/D-V&#221;KAZ%20V&#221;M&#282;R/VV_NZM_Objevovna_slep&#253;.xlsx?3612E309" TargetMode="External"/><Relationship Id="rId1" Type="http://schemas.openxmlformats.org/officeDocument/2006/relationships/externalLinkPath" Target="file:///3612E309/VV_NZM_Objevovna_slep&#25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Interiér"/>
      <sheetName val="AV technika"/>
      <sheetName val="Osvětlení"/>
      <sheetName val="Krycí list_Stavební část"/>
      <sheetName val="Rekapitulace_Stavební část"/>
      <sheetName val="Položky_Stavební část"/>
    </sheetNames>
    <sheetDataSet>
      <sheetData sheetId="0" refreshError="1"/>
      <sheetData sheetId="1"/>
      <sheetData sheetId="2"/>
      <sheetData sheetId="3"/>
      <sheetData sheetId="4">
        <row r="30">
          <cell r="F30">
            <v>0</v>
          </cell>
        </row>
      </sheetData>
      <sheetData sheetId="5" refreshError="1"/>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janalbrecht@janalbrecht.cz" TargetMode="External"/><Relationship Id="rId1" Type="http://schemas.openxmlformats.org/officeDocument/2006/relationships/hyperlink" Target="mailto:janalbrecht@janalbrecht.cz"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45"/>
  <sheetViews>
    <sheetView tabSelected="1" zoomScale="70" zoomScaleNormal="70" workbookViewId="0">
      <selection activeCell="C68" sqref="C68"/>
    </sheetView>
  </sheetViews>
  <sheetFormatPr baseColWidth="10" defaultColWidth="10.83203125" defaultRowHeight="19"/>
  <cols>
    <col min="1" max="1" width="1.6640625" style="176" customWidth="1"/>
    <col min="2" max="2" width="19.33203125" style="176" bestFit="1" customWidth="1"/>
    <col min="3" max="3" width="111.5" style="176" bestFit="1" customWidth="1"/>
    <col min="4" max="4" width="17.1640625" style="176" bestFit="1" customWidth="1"/>
    <col min="5" max="5" width="24.5" style="176" bestFit="1" customWidth="1"/>
    <col min="6" max="6" width="18" style="176" bestFit="1" customWidth="1"/>
    <col min="7" max="7" width="29.33203125" style="176" bestFit="1" customWidth="1"/>
    <col min="8" max="8" width="16.1640625" style="176" bestFit="1" customWidth="1"/>
    <col min="9" max="9" width="50.5" style="176" bestFit="1" customWidth="1"/>
    <col min="10" max="10" width="10.83203125" style="176"/>
    <col min="11" max="11" width="17.1640625" style="176" bestFit="1" customWidth="1"/>
    <col min="12" max="12" width="10.83203125" style="176"/>
    <col min="13" max="13" width="17.1640625" style="176" customWidth="1"/>
    <col min="14" max="16384" width="10.83203125" style="176"/>
  </cols>
  <sheetData>
    <row r="1" spans="2:9" ht="10" customHeight="1" thickBot="1"/>
    <row r="2" spans="2:9" ht="30" customHeight="1" thickBot="1">
      <c r="B2" s="243" t="s">
        <v>127</v>
      </c>
      <c r="C2" s="244"/>
      <c r="D2" s="244"/>
      <c r="E2" s="244"/>
      <c r="F2" s="244"/>
      <c r="G2" s="244"/>
      <c r="H2" s="244"/>
      <c r="I2" s="245"/>
    </row>
    <row r="3" spans="2:9" ht="10" customHeight="1">
      <c r="C3" s="177"/>
      <c r="D3" s="177"/>
    </row>
    <row r="4" spans="2:9" ht="20" thickBot="1">
      <c r="B4" s="178" t="s">
        <v>68</v>
      </c>
      <c r="C4" s="177"/>
      <c r="D4" s="177"/>
    </row>
    <row r="5" spans="2:9" ht="20" customHeight="1">
      <c r="B5" s="179" t="s">
        <v>69</v>
      </c>
      <c r="C5" s="180" t="s">
        <v>128</v>
      </c>
      <c r="D5" s="181"/>
      <c r="E5" s="181"/>
      <c r="F5" s="182"/>
      <c r="G5" s="183"/>
      <c r="H5" s="184"/>
      <c r="I5" s="185"/>
    </row>
    <row r="6" spans="2:9" ht="20" customHeight="1">
      <c r="B6" s="186"/>
      <c r="C6" s="187"/>
      <c r="D6" s="187"/>
      <c r="E6" s="188"/>
      <c r="F6" s="188"/>
      <c r="G6" s="188"/>
      <c r="H6" s="188"/>
      <c r="I6" s="189"/>
    </row>
    <row r="7" spans="2:9" ht="20" customHeight="1">
      <c r="B7" s="190" t="s">
        <v>70</v>
      </c>
      <c r="C7" s="191" t="s">
        <v>129</v>
      </c>
      <c r="D7" s="187"/>
      <c r="E7" s="191"/>
      <c r="F7" s="187"/>
      <c r="G7" s="187"/>
      <c r="H7" s="187"/>
      <c r="I7" s="189"/>
    </row>
    <row r="8" spans="2:9" ht="20" customHeight="1" thickBot="1">
      <c r="B8" s="190"/>
      <c r="C8" s="191"/>
      <c r="D8" s="187"/>
      <c r="E8" s="191"/>
      <c r="F8" s="187"/>
      <c r="G8" s="187"/>
      <c r="H8" s="187"/>
      <c r="I8" s="189"/>
    </row>
    <row r="9" spans="2:9" ht="20" customHeight="1">
      <c r="B9" s="190" t="s">
        <v>71</v>
      </c>
      <c r="C9" s="191" t="s">
        <v>130</v>
      </c>
      <c r="D9" s="187" t="s">
        <v>64</v>
      </c>
      <c r="E9" s="191"/>
      <c r="F9" s="187"/>
      <c r="G9" s="1"/>
      <c r="H9" s="252" t="s">
        <v>65</v>
      </c>
      <c r="I9" s="253"/>
    </row>
    <row r="10" spans="2:9" ht="20" customHeight="1">
      <c r="B10" s="190"/>
      <c r="C10" s="188" t="s">
        <v>131</v>
      </c>
      <c r="D10" s="187"/>
      <c r="E10" s="191"/>
      <c r="F10" s="187"/>
      <c r="G10" s="187"/>
      <c r="H10" s="254"/>
      <c r="I10" s="255"/>
    </row>
    <row r="11" spans="2:9" ht="20" customHeight="1" thickBot="1">
      <c r="B11" s="190"/>
      <c r="C11" s="188" t="s">
        <v>132</v>
      </c>
      <c r="D11" s="187"/>
      <c r="E11" s="191"/>
      <c r="F11" s="187"/>
      <c r="G11" s="187"/>
      <c r="H11" s="256"/>
      <c r="I11" s="257"/>
    </row>
    <row r="12" spans="2:9" ht="20" customHeight="1" thickBot="1">
      <c r="B12" s="186"/>
      <c r="C12" s="187"/>
      <c r="D12" s="187"/>
      <c r="E12" s="191"/>
      <c r="F12" s="188"/>
      <c r="G12" s="188"/>
      <c r="H12" s="188"/>
      <c r="I12" s="192"/>
    </row>
    <row r="13" spans="2:9" ht="20" customHeight="1">
      <c r="B13" s="190" t="s">
        <v>73</v>
      </c>
      <c r="C13" s="221"/>
      <c r="D13" s="187" t="s">
        <v>64</v>
      </c>
      <c r="E13" s="221"/>
      <c r="F13" s="223"/>
      <c r="G13" s="223"/>
      <c r="H13" s="258" t="s">
        <v>65</v>
      </c>
      <c r="I13" s="259"/>
    </row>
    <row r="14" spans="2:9" ht="20" customHeight="1">
      <c r="B14" s="190"/>
      <c r="C14" s="221"/>
      <c r="D14" s="187"/>
      <c r="E14" s="191"/>
      <c r="F14" s="187"/>
      <c r="G14" s="187"/>
      <c r="H14" s="260"/>
      <c r="I14" s="261"/>
    </row>
    <row r="15" spans="2:9" ht="20" customHeight="1" thickBot="1">
      <c r="B15" s="190"/>
      <c r="C15" s="222" t="s">
        <v>66</v>
      </c>
      <c r="D15" s="187"/>
      <c r="E15" s="191"/>
      <c r="F15" s="187"/>
      <c r="G15" s="187"/>
      <c r="H15" s="262"/>
      <c r="I15" s="263"/>
    </row>
    <row r="16" spans="2:9" ht="20" customHeight="1" thickBot="1">
      <c r="B16" s="186"/>
      <c r="C16" s="187"/>
      <c r="D16" s="187"/>
      <c r="E16" s="191"/>
      <c r="F16" s="188"/>
      <c r="G16" s="188"/>
      <c r="H16" s="188"/>
      <c r="I16" s="192"/>
    </row>
    <row r="17" spans="2:9" ht="20" customHeight="1">
      <c r="B17" s="190" t="s">
        <v>74</v>
      </c>
      <c r="C17" s="191" t="s">
        <v>61</v>
      </c>
      <c r="D17" s="187" t="s">
        <v>64</v>
      </c>
      <c r="E17" s="191" t="s">
        <v>61</v>
      </c>
      <c r="F17" s="193" t="s">
        <v>76</v>
      </c>
      <c r="G17" s="1" t="s">
        <v>77</v>
      </c>
      <c r="H17" s="252" t="s">
        <v>65</v>
      </c>
      <c r="I17" s="253"/>
    </row>
    <row r="18" spans="2:9" ht="20" customHeight="1">
      <c r="B18" s="186"/>
      <c r="C18" s="188" t="s">
        <v>75</v>
      </c>
      <c r="D18" s="187"/>
      <c r="E18" s="191"/>
      <c r="F18" s="193"/>
      <c r="G18" s="2"/>
      <c r="H18" s="254"/>
      <c r="I18" s="255"/>
    </row>
    <row r="19" spans="2:9" ht="20" customHeight="1" thickBot="1">
      <c r="B19" s="186"/>
      <c r="C19" s="188" t="s">
        <v>93</v>
      </c>
      <c r="D19" s="187"/>
      <c r="E19" s="191"/>
      <c r="F19" s="188"/>
      <c r="G19" s="188"/>
      <c r="H19" s="256"/>
      <c r="I19" s="257"/>
    </row>
    <row r="20" spans="2:9" ht="20" customHeight="1" thickBot="1">
      <c r="B20" s="186"/>
      <c r="C20" s="188"/>
      <c r="D20" s="187"/>
      <c r="E20" s="191"/>
      <c r="F20" s="188"/>
      <c r="G20" s="188"/>
      <c r="H20" s="194"/>
      <c r="I20" s="195"/>
    </row>
    <row r="21" spans="2:9" ht="20" customHeight="1">
      <c r="B21" s="190" t="s">
        <v>72</v>
      </c>
      <c r="C21" s="191" t="s">
        <v>61</v>
      </c>
      <c r="D21" s="187" t="s">
        <v>64</v>
      </c>
      <c r="E21" s="191" t="s">
        <v>61</v>
      </c>
      <c r="F21" s="193" t="s">
        <v>76</v>
      </c>
      <c r="G21" s="1" t="s">
        <v>77</v>
      </c>
      <c r="H21" s="252" t="s">
        <v>65</v>
      </c>
      <c r="I21" s="253"/>
    </row>
    <row r="22" spans="2:9" ht="20" customHeight="1">
      <c r="B22" s="186"/>
      <c r="C22" s="188" t="s">
        <v>75</v>
      </c>
      <c r="D22" s="187"/>
      <c r="E22" s="191"/>
      <c r="F22" s="188"/>
      <c r="G22" s="188"/>
      <c r="H22" s="254"/>
      <c r="I22" s="255"/>
    </row>
    <row r="23" spans="2:9" ht="20" customHeight="1" thickBot="1">
      <c r="B23" s="196"/>
      <c r="C23" s="197" t="s">
        <v>93</v>
      </c>
      <c r="D23" s="197"/>
      <c r="E23" s="198"/>
      <c r="F23" s="199"/>
      <c r="G23" s="199"/>
      <c r="H23" s="256"/>
      <c r="I23" s="257"/>
    </row>
    <row r="24" spans="2:9" ht="10" customHeight="1" thickBot="1">
      <c r="B24" s="191"/>
      <c r="C24" s="191"/>
      <c r="D24" s="191"/>
      <c r="E24" s="191"/>
      <c r="F24" s="191"/>
      <c r="G24" s="191"/>
      <c r="H24" s="200"/>
      <c r="I24" s="188"/>
    </row>
    <row r="25" spans="2:9" ht="30" customHeight="1" thickBot="1">
      <c r="B25" s="243" t="s">
        <v>88</v>
      </c>
      <c r="C25" s="244"/>
      <c r="D25" s="244"/>
      <c r="E25" s="244"/>
      <c r="F25" s="244"/>
      <c r="G25" s="244"/>
      <c r="H25" s="201" t="s">
        <v>58</v>
      </c>
      <c r="I25" s="202" t="s">
        <v>80</v>
      </c>
    </row>
    <row r="26" spans="2:9" ht="20" customHeight="1">
      <c r="B26" s="203" t="s">
        <v>78</v>
      </c>
      <c r="C26" s="240" t="s">
        <v>79</v>
      </c>
      <c r="D26" s="240"/>
      <c r="E26" s="240"/>
      <c r="F26" s="240"/>
      <c r="G26" s="240"/>
      <c r="H26" s="204"/>
      <c r="I26" s="205"/>
    </row>
    <row r="27" spans="2:9" ht="20" customHeight="1">
      <c r="B27" s="206" t="s">
        <v>28</v>
      </c>
      <c r="C27" s="193" t="s">
        <v>81</v>
      </c>
      <c r="D27" s="193"/>
      <c r="E27" s="193"/>
      <c r="F27" s="193"/>
      <c r="G27" s="193"/>
      <c r="H27" s="207">
        <f>'SOUPIS DODÁVEK A PRACÍ'!Q42</f>
        <v>0</v>
      </c>
      <c r="I27" s="192"/>
    </row>
    <row r="28" spans="2:9" ht="20" customHeight="1">
      <c r="B28" s="208" t="s">
        <v>29</v>
      </c>
      <c r="C28" s="209" t="s">
        <v>82</v>
      </c>
      <c r="D28" s="209"/>
      <c r="E28" s="209"/>
      <c r="F28" s="209"/>
      <c r="G28" s="209"/>
      <c r="H28" s="207">
        <f>'SOUPIS DODÁVEK A PRACÍ'!Q52</f>
        <v>0</v>
      </c>
      <c r="I28" s="189"/>
    </row>
    <row r="29" spans="2:9" ht="20" customHeight="1">
      <c r="B29" s="208" t="s">
        <v>109</v>
      </c>
      <c r="C29" s="209" t="s">
        <v>111</v>
      </c>
      <c r="D29" s="209"/>
      <c r="E29" s="209"/>
      <c r="F29" s="209"/>
      <c r="G29" s="209"/>
      <c r="H29" s="207">
        <f>'SOUPIS DODÁVEK A PRACÍ'!Q64</f>
        <v>0</v>
      </c>
      <c r="I29" s="189"/>
    </row>
    <row r="30" spans="2:9" ht="20" customHeight="1">
      <c r="B30" s="206" t="s">
        <v>4</v>
      </c>
      <c r="C30" s="193" t="s">
        <v>30</v>
      </c>
      <c r="D30" s="193"/>
      <c r="E30" s="193"/>
      <c r="F30" s="193"/>
      <c r="G30" s="193"/>
      <c r="H30" s="207">
        <f>'SOUPIS DODÁVEK A PRACÍ'!Q79</f>
        <v>0</v>
      </c>
      <c r="I30" s="192"/>
    </row>
    <row r="31" spans="2:9" ht="20" customHeight="1">
      <c r="B31" s="206" t="s">
        <v>3</v>
      </c>
      <c r="C31" s="193" t="s">
        <v>83</v>
      </c>
      <c r="D31" s="193"/>
      <c r="E31" s="193"/>
      <c r="F31" s="193"/>
      <c r="G31" s="193"/>
      <c r="H31" s="207">
        <f>'SOUPIS DODÁVEK A PRACÍ'!Q96</f>
        <v>0</v>
      </c>
      <c r="I31" s="192"/>
    </row>
    <row r="32" spans="2:9" ht="20" customHeight="1">
      <c r="B32" s="206" t="s">
        <v>31</v>
      </c>
      <c r="C32" s="193" t="s">
        <v>32</v>
      </c>
      <c r="D32" s="193"/>
      <c r="E32" s="193"/>
      <c r="F32" s="193"/>
      <c r="G32" s="193"/>
      <c r="H32" s="207">
        <f>'SOUPIS DODÁVEK A PRACÍ'!Q99</f>
        <v>0</v>
      </c>
      <c r="I32" s="192"/>
    </row>
    <row r="33" spans="2:9" ht="20" customHeight="1">
      <c r="B33" s="208" t="s">
        <v>33</v>
      </c>
      <c r="C33" s="209" t="s">
        <v>84</v>
      </c>
      <c r="D33" s="209"/>
      <c r="E33" s="209"/>
      <c r="F33" s="209"/>
      <c r="G33" s="209"/>
      <c r="H33" s="210">
        <f>'SOUPIS DODÁVEK A PRACÍ'!Q101</f>
        <v>0</v>
      </c>
      <c r="I33" s="192"/>
    </row>
    <row r="34" spans="2:9" ht="20" customHeight="1">
      <c r="B34" s="206" t="s">
        <v>34</v>
      </c>
      <c r="C34" s="193" t="s">
        <v>85</v>
      </c>
      <c r="D34" s="193"/>
      <c r="E34" s="193"/>
      <c r="F34" s="193"/>
      <c r="G34" s="193"/>
      <c r="H34" s="207">
        <f>'SOUPIS DODÁVEK A PRACÍ'!Q105</f>
        <v>0</v>
      </c>
      <c r="I34" s="192"/>
    </row>
    <row r="35" spans="2:9" ht="20" customHeight="1" thickBot="1">
      <c r="B35" s="206" t="s">
        <v>52</v>
      </c>
      <c r="C35" s="193" t="s">
        <v>86</v>
      </c>
      <c r="D35" s="193"/>
      <c r="E35" s="193"/>
      <c r="F35" s="193"/>
      <c r="G35" s="193"/>
      <c r="H35" s="207">
        <f>'SOUPIS DODÁVEK A PRACÍ'!Q107</f>
        <v>0</v>
      </c>
      <c r="I35" s="192" t="s">
        <v>87</v>
      </c>
    </row>
    <row r="36" spans="2:9" ht="20" customHeight="1" thickBot="1">
      <c r="B36" s="241" t="s">
        <v>89</v>
      </c>
      <c r="C36" s="242"/>
      <c r="D36" s="242"/>
      <c r="E36" s="242"/>
      <c r="F36" s="242"/>
      <c r="G36" s="242"/>
      <c r="H36" s="211">
        <f>SUM(H27:H35)</f>
        <v>0</v>
      </c>
      <c r="I36" s="212"/>
    </row>
    <row r="37" spans="2:9" ht="9" customHeight="1" thickBot="1">
      <c r="B37" s="191"/>
      <c r="C37" s="191"/>
      <c r="D37" s="191"/>
      <c r="E37" s="191"/>
      <c r="F37" s="191"/>
      <c r="G37" s="191"/>
      <c r="H37" s="200"/>
      <c r="I37" s="188"/>
    </row>
    <row r="38" spans="2:9" ht="30" customHeight="1" thickBot="1">
      <c r="B38" s="243" t="s">
        <v>90</v>
      </c>
      <c r="C38" s="244"/>
      <c r="D38" s="244"/>
      <c r="E38" s="244"/>
      <c r="F38" s="244"/>
      <c r="G38" s="244"/>
      <c r="H38" s="201" t="s">
        <v>58</v>
      </c>
      <c r="I38" s="202" t="s">
        <v>80</v>
      </c>
    </row>
    <row r="39" spans="2:9">
      <c r="B39" s="203" t="s">
        <v>78</v>
      </c>
      <c r="C39" s="240" t="s">
        <v>79</v>
      </c>
      <c r="D39" s="240"/>
      <c r="E39" s="240"/>
      <c r="F39" s="240"/>
      <c r="G39" s="240"/>
      <c r="H39" s="204"/>
      <c r="I39" s="205"/>
    </row>
    <row r="40" spans="2:9" ht="20" thickBot="1">
      <c r="B40" s="206" t="s">
        <v>42</v>
      </c>
      <c r="C40" s="193" t="s">
        <v>90</v>
      </c>
      <c r="D40" s="193"/>
      <c r="E40" s="193"/>
      <c r="F40" s="193"/>
      <c r="G40" s="193"/>
      <c r="H40" s="213">
        <f>'SOUPIS DODÁVEK A PRACÍ'!Q115</f>
        <v>0</v>
      </c>
      <c r="I40" s="192"/>
    </row>
    <row r="41" spans="2:9" ht="20" thickBot="1">
      <c r="B41" s="241" t="s">
        <v>89</v>
      </c>
      <c r="C41" s="242"/>
      <c r="D41" s="242"/>
      <c r="E41" s="242"/>
      <c r="F41" s="242"/>
      <c r="G41" s="242"/>
      <c r="H41" s="211">
        <f>SUM(H40)</f>
        <v>0</v>
      </c>
      <c r="I41" s="212"/>
    </row>
    <row r="42" spans="2:9" ht="9" customHeight="1" thickBot="1">
      <c r="B42" s="214"/>
      <c r="C42" s="188"/>
      <c r="D42" s="188"/>
      <c r="E42" s="188"/>
      <c r="F42" s="188"/>
      <c r="G42" s="188"/>
      <c r="H42" s="200"/>
    </row>
    <row r="43" spans="2:9">
      <c r="B43" s="250" t="s">
        <v>92</v>
      </c>
      <c r="C43" s="251"/>
      <c r="D43" s="251"/>
      <c r="E43" s="251"/>
      <c r="F43" s="251"/>
      <c r="G43" s="251"/>
      <c r="H43" s="215">
        <f>H36+H41</f>
        <v>0</v>
      </c>
      <c r="I43" s="216"/>
    </row>
    <row r="44" spans="2:9" ht="20" thickBot="1">
      <c r="B44" s="248" t="s">
        <v>91</v>
      </c>
      <c r="C44" s="249"/>
      <c r="D44" s="249"/>
      <c r="E44" s="249"/>
      <c r="F44" s="249"/>
      <c r="G44" s="249"/>
      <c r="H44" s="217">
        <f>H43*0.21</f>
        <v>0</v>
      </c>
      <c r="I44" s="218"/>
    </row>
    <row r="45" spans="2:9" ht="20" thickBot="1">
      <c r="B45" s="246" t="s">
        <v>67</v>
      </c>
      <c r="C45" s="247"/>
      <c r="D45" s="247"/>
      <c r="E45" s="247"/>
      <c r="F45" s="247"/>
      <c r="G45" s="247"/>
      <c r="H45" s="219">
        <f>SUM(H43:H44)</f>
        <v>0</v>
      </c>
      <c r="I45" s="220"/>
    </row>
  </sheetData>
  <sheetProtection algorithmName="SHA-512" hashValue="gbvuyBbp7y4PnZT3Xs/3gLdNk47kTofz02Uct64iC+Df8FSqbaHISnlCdFsYn6aMisx6pfW7v6eqWBV6A8BcIQ==" saltValue="F9tiHOoDXgy4BAFYEN81wA==" spinCount="100000" sheet="1"/>
  <mergeCells count="14">
    <mergeCell ref="C39:G39"/>
    <mergeCell ref="B41:G41"/>
    <mergeCell ref="B36:G36"/>
    <mergeCell ref="B2:I2"/>
    <mergeCell ref="B45:G45"/>
    <mergeCell ref="B44:G44"/>
    <mergeCell ref="B43:G43"/>
    <mergeCell ref="C26:G26"/>
    <mergeCell ref="H9:I11"/>
    <mergeCell ref="H13:I15"/>
    <mergeCell ref="H17:I19"/>
    <mergeCell ref="H21:I23"/>
    <mergeCell ref="B25:G25"/>
    <mergeCell ref="B38:G38"/>
  </mergeCells>
  <phoneticPr fontId="4" type="noConversion"/>
  <hyperlinks>
    <hyperlink ref="G21" r:id="rId1" xr:uid="{00000000-0004-0000-0000-000000000000}"/>
    <hyperlink ref="G17" r:id="rId2" xr:uid="{37EDC95B-D4E9-F340-A8A0-9F1FAEEAA84C}"/>
  </hyperlinks>
  <pageMargins left="0.25" right="0.25" top="0.75" bottom="0.75" header="0.3" footer="0.3"/>
  <pageSetup paperSize="9" scale="5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Y137"/>
  <sheetViews>
    <sheetView zoomScale="88" zoomScaleNormal="88" workbookViewId="0">
      <pane ySplit="2" topLeftCell="A3" activePane="bottomLeft" state="frozen"/>
      <selection activeCell="G138" sqref="G138"/>
      <selection pane="bottomLeft" activeCell="F3" sqref="F3"/>
    </sheetView>
  </sheetViews>
  <sheetFormatPr baseColWidth="10" defaultColWidth="9.1640625" defaultRowHeight="13"/>
  <cols>
    <col min="1" max="1" width="4.83203125" customWidth="1"/>
    <col min="2" max="2" width="4.83203125" style="131" customWidth="1"/>
    <col min="3" max="3" width="4.83203125" style="132" customWidth="1"/>
    <col min="4" max="4" width="4.83203125" style="133" customWidth="1"/>
    <col min="5" max="5" width="4.83203125" style="84" customWidth="1"/>
    <col min="6" max="6" width="20.83203125" style="85" customWidth="1"/>
    <col min="7" max="7" width="60.83203125" style="99" customWidth="1"/>
    <col min="8" max="10" width="10.83203125" style="134" customWidth="1"/>
    <col min="11" max="11" width="40.83203125" style="84" customWidth="1"/>
    <col min="12" max="12" width="20.83203125" style="135" customWidth="1"/>
    <col min="13" max="14" width="4.83203125" style="84" customWidth="1"/>
    <col min="15" max="15" width="14.6640625" style="136" customWidth="1"/>
    <col min="16" max="17" width="14.6640625" style="137" customWidth="1"/>
    <col min="18" max="18" width="9.1640625" style="84"/>
    <col min="19" max="19" width="9.6640625" style="85" bestFit="1" customWidth="1"/>
    <col min="20" max="20" width="9.1640625" style="85"/>
    <col min="21" max="23" width="9.1640625" style="84"/>
    <col min="24" max="25" width="10.1640625" style="84" bestFit="1" customWidth="1"/>
    <col min="26" max="16384" width="9.1640625" style="84"/>
  </cols>
  <sheetData>
    <row r="1" spans="1:20" ht="14" customHeight="1">
      <c r="A1" s="264" t="s">
        <v>12</v>
      </c>
      <c r="B1" s="270" t="s">
        <v>26</v>
      </c>
      <c r="C1" s="265" t="s">
        <v>25</v>
      </c>
      <c r="D1" s="271" t="s">
        <v>7</v>
      </c>
      <c r="E1" s="270" t="s">
        <v>8</v>
      </c>
      <c r="F1" s="269" t="s">
        <v>9</v>
      </c>
      <c r="G1" s="269" t="s">
        <v>23</v>
      </c>
      <c r="H1" s="272" t="s">
        <v>15</v>
      </c>
      <c r="I1" s="273"/>
      <c r="J1" s="274"/>
      <c r="K1" s="269" t="s">
        <v>14</v>
      </c>
      <c r="L1" s="267" t="s">
        <v>20</v>
      </c>
      <c r="M1" s="270" t="s">
        <v>19</v>
      </c>
      <c r="N1" s="270" t="s">
        <v>10</v>
      </c>
      <c r="O1" s="275" t="s">
        <v>13</v>
      </c>
      <c r="P1" s="275"/>
      <c r="Q1" s="267" t="s">
        <v>24</v>
      </c>
    </row>
    <row r="2" spans="1:20" s="87" customFormat="1" ht="72.75" customHeight="1">
      <c r="A2" s="264"/>
      <c r="B2" s="270"/>
      <c r="C2" s="266"/>
      <c r="D2" s="271"/>
      <c r="E2" s="270"/>
      <c r="F2" s="269"/>
      <c r="G2" s="269"/>
      <c r="H2" s="86" t="s">
        <v>16</v>
      </c>
      <c r="I2" s="86" t="s">
        <v>17</v>
      </c>
      <c r="J2" s="86" t="s">
        <v>18</v>
      </c>
      <c r="K2" s="269"/>
      <c r="L2" s="268"/>
      <c r="M2" s="270"/>
      <c r="N2" s="270"/>
      <c r="O2" s="83" t="s">
        <v>21</v>
      </c>
      <c r="P2" s="83" t="s">
        <v>22</v>
      </c>
      <c r="Q2" s="268"/>
      <c r="S2" s="88"/>
      <c r="T2" s="88"/>
    </row>
    <row r="3" spans="1:20" ht="358">
      <c r="A3" s="89"/>
      <c r="B3" s="90" t="s">
        <v>27</v>
      </c>
      <c r="C3" s="91">
        <v>1</v>
      </c>
      <c r="D3" s="92"/>
      <c r="E3" s="93" t="s">
        <v>28</v>
      </c>
      <c r="F3" s="91" t="s">
        <v>138</v>
      </c>
      <c r="G3" s="94" t="s">
        <v>139</v>
      </c>
      <c r="H3" s="93">
        <v>11390</v>
      </c>
      <c r="I3" s="93">
        <v>3575</v>
      </c>
      <c r="J3" s="93">
        <v>3390</v>
      </c>
      <c r="K3" s="94"/>
      <c r="L3" s="95" t="s">
        <v>439</v>
      </c>
      <c r="M3" s="96" t="s">
        <v>0</v>
      </c>
      <c r="N3" s="93">
        <v>1</v>
      </c>
      <c r="O3" s="4">
        <v>0</v>
      </c>
      <c r="P3" s="4">
        <v>0</v>
      </c>
      <c r="Q3" s="97">
        <f>N3*(O3+P3)</f>
        <v>0</v>
      </c>
    </row>
    <row r="4" spans="1:20" ht="126">
      <c r="A4" s="89"/>
      <c r="B4" s="90" t="s">
        <v>27</v>
      </c>
      <c r="C4" s="91" t="s">
        <v>133</v>
      </c>
      <c r="D4" s="92"/>
      <c r="E4" s="93" t="s">
        <v>28</v>
      </c>
      <c r="F4" s="91" t="s">
        <v>140</v>
      </c>
      <c r="G4" s="94" t="s">
        <v>141</v>
      </c>
      <c r="H4" s="93">
        <v>2661</v>
      </c>
      <c r="I4" s="93">
        <v>648</v>
      </c>
      <c r="J4" s="93">
        <v>2850</v>
      </c>
      <c r="K4" s="94"/>
      <c r="L4" s="95" t="s">
        <v>440</v>
      </c>
      <c r="M4" s="96" t="s">
        <v>0</v>
      </c>
      <c r="N4" s="93">
        <v>1</v>
      </c>
      <c r="O4" s="4">
        <v>0</v>
      </c>
      <c r="P4" s="4">
        <v>0</v>
      </c>
      <c r="Q4" s="97">
        <f t="shared" ref="Q4:Q37" si="0">N4*(O4+P4)</f>
        <v>0</v>
      </c>
    </row>
    <row r="5" spans="1:20" ht="210">
      <c r="A5" s="89"/>
      <c r="B5" s="90" t="s">
        <v>27</v>
      </c>
      <c r="C5" s="91" t="s">
        <v>134</v>
      </c>
      <c r="D5" s="92"/>
      <c r="E5" s="93" t="s">
        <v>28</v>
      </c>
      <c r="F5" s="91" t="s">
        <v>142</v>
      </c>
      <c r="G5" s="94" t="s">
        <v>143</v>
      </c>
      <c r="H5" s="93">
        <v>5658</v>
      </c>
      <c r="I5" s="93">
        <v>2511</v>
      </c>
      <c r="J5" s="93">
        <v>2850</v>
      </c>
      <c r="K5" s="94"/>
      <c r="L5" s="95" t="s">
        <v>441</v>
      </c>
      <c r="M5" s="96" t="s">
        <v>0</v>
      </c>
      <c r="N5" s="93">
        <v>1</v>
      </c>
      <c r="O5" s="4">
        <v>0</v>
      </c>
      <c r="P5" s="4">
        <v>0</v>
      </c>
      <c r="Q5" s="97">
        <f t="shared" ref="Q5:Q6" si="1">N5*(O5+P5)</f>
        <v>0</v>
      </c>
    </row>
    <row r="6" spans="1:20" ht="332">
      <c r="A6" s="89"/>
      <c r="B6" s="90" t="s">
        <v>27</v>
      </c>
      <c r="C6" s="91" t="s">
        <v>135</v>
      </c>
      <c r="D6" s="92"/>
      <c r="E6" s="93" t="s">
        <v>28</v>
      </c>
      <c r="F6" s="91" t="s">
        <v>142</v>
      </c>
      <c r="G6" s="94" t="s">
        <v>144</v>
      </c>
      <c r="H6" s="93">
        <v>2528</v>
      </c>
      <c r="I6" s="93">
        <v>1138</v>
      </c>
      <c r="J6" s="93">
        <v>2850</v>
      </c>
      <c r="K6" s="94"/>
      <c r="L6" s="95" t="s">
        <v>442</v>
      </c>
      <c r="M6" s="96" t="s">
        <v>0</v>
      </c>
      <c r="N6" s="93">
        <v>1</v>
      </c>
      <c r="O6" s="4">
        <v>0</v>
      </c>
      <c r="P6" s="4">
        <v>0</v>
      </c>
      <c r="Q6" s="97">
        <f t="shared" si="1"/>
        <v>0</v>
      </c>
    </row>
    <row r="7" spans="1:20" ht="112">
      <c r="A7" s="89"/>
      <c r="B7" s="90" t="s">
        <v>27</v>
      </c>
      <c r="C7" s="91">
        <v>3</v>
      </c>
      <c r="D7" s="92"/>
      <c r="E7" s="93" t="s">
        <v>28</v>
      </c>
      <c r="F7" s="91" t="s">
        <v>243</v>
      </c>
      <c r="G7" s="94" t="s">
        <v>145</v>
      </c>
      <c r="H7" s="93">
        <v>3049</v>
      </c>
      <c r="I7" s="93">
        <v>58</v>
      </c>
      <c r="J7" s="93">
        <v>2850</v>
      </c>
      <c r="K7" s="94"/>
      <c r="L7" s="95" t="s">
        <v>443</v>
      </c>
      <c r="M7" s="96" t="s">
        <v>0</v>
      </c>
      <c r="N7" s="93">
        <v>1</v>
      </c>
      <c r="O7" s="4">
        <v>0</v>
      </c>
      <c r="P7" s="4">
        <v>0</v>
      </c>
      <c r="Q7" s="97">
        <f t="shared" si="0"/>
        <v>0</v>
      </c>
    </row>
    <row r="8" spans="1:20" ht="210">
      <c r="A8" s="89"/>
      <c r="B8" s="90" t="s">
        <v>27</v>
      </c>
      <c r="C8" s="91">
        <v>4</v>
      </c>
      <c r="D8" s="92"/>
      <c r="E8" s="93" t="s">
        <v>28</v>
      </c>
      <c r="F8" s="91" t="s">
        <v>146</v>
      </c>
      <c r="G8" s="94" t="s">
        <v>147</v>
      </c>
      <c r="H8" s="93">
        <v>1175</v>
      </c>
      <c r="I8" s="93">
        <v>500</v>
      </c>
      <c r="J8" s="93">
        <v>2850</v>
      </c>
      <c r="K8" s="94"/>
      <c r="L8" s="95" t="s">
        <v>444</v>
      </c>
      <c r="M8" s="96" t="s">
        <v>0</v>
      </c>
      <c r="N8" s="93">
        <v>1</v>
      </c>
      <c r="O8" s="4">
        <v>0</v>
      </c>
      <c r="P8" s="4">
        <v>0</v>
      </c>
      <c r="Q8" s="97">
        <f t="shared" si="0"/>
        <v>0</v>
      </c>
    </row>
    <row r="9" spans="1:20" ht="112">
      <c r="A9" s="89"/>
      <c r="B9" s="90" t="s">
        <v>27</v>
      </c>
      <c r="C9" s="91">
        <v>5</v>
      </c>
      <c r="D9" s="92"/>
      <c r="E9" s="93" t="s">
        <v>28</v>
      </c>
      <c r="F9" s="91" t="s">
        <v>148</v>
      </c>
      <c r="G9" s="94" t="s">
        <v>145</v>
      </c>
      <c r="H9" s="93">
        <v>4020</v>
      </c>
      <c r="I9" s="93">
        <v>900</v>
      </c>
      <c r="J9" s="93">
        <v>2850</v>
      </c>
      <c r="K9" s="94"/>
      <c r="L9" s="95" t="s">
        <v>445</v>
      </c>
      <c r="M9" s="96" t="s">
        <v>0</v>
      </c>
      <c r="N9" s="93">
        <v>1</v>
      </c>
      <c r="O9" s="4">
        <v>0</v>
      </c>
      <c r="P9" s="4">
        <v>0</v>
      </c>
      <c r="Q9" s="97">
        <f t="shared" si="0"/>
        <v>0</v>
      </c>
    </row>
    <row r="10" spans="1:20" ht="266">
      <c r="A10" s="89"/>
      <c r="B10" s="90" t="s">
        <v>27</v>
      </c>
      <c r="C10" s="91">
        <v>6</v>
      </c>
      <c r="D10" s="92"/>
      <c r="E10" s="93" t="s">
        <v>28</v>
      </c>
      <c r="F10" s="91" t="s">
        <v>149</v>
      </c>
      <c r="G10" s="94" t="s">
        <v>150</v>
      </c>
      <c r="H10" s="93">
        <v>5830</v>
      </c>
      <c r="I10" s="93">
        <v>535</v>
      </c>
      <c r="J10" s="93">
        <v>2850</v>
      </c>
      <c r="K10" s="94"/>
      <c r="L10" s="95" t="s">
        <v>446</v>
      </c>
      <c r="M10" s="96" t="s">
        <v>0</v>
      </c>
      <c r="N10" s="93">
        <v>1</v>
      </c>
      <c r="O10" s="4">
        <v>0</v>
      </c>
      <c r="P10" s="4">
        <v>0</v>
      </c>
      <c r="Q10" s="97">
        <f t="shared" si="0"/>
        <v>0</v>
      </c>
    </row>
    <row r="11" spans="1:20" ht="252">
      <c r="A11" s="89"/>
      <c r="B11" s="90" t="s">
        <v>27</v>
      </c>
      <c r="C11" s="91">
        <v>7</v>
      </c>
      <c r="D11" s="92"/>
      <c r="E11" s="93" t="s">
        <v>28</v>
      </c>
      <c r="F11" s="91" t="s">
        <v>142</v>
      </c>
      <c r="G11" s="94" t="s">
        <v>151</v>
      </c>
      <c r="H11" s="93">
        <v>4670</v>
      </c>
      <c r="I11" s="93">
        <v>4606</v>
      </c>
      <c r="J11" s="93">
        <v>2850</v>
      </c>
      <c r="K11" s="94"/>
      <c r="L11" s="95" t="s">
        <v>447</v>
      </c>
      <c r="M11" s="96" t="s">
        <v>0</v>
      </c>
      <c r="N11" s="93">
        <v>1</v>
      </c>
      <c r="O11" s="4">
        <v>0</v>
      </c>
      <c r="P11" s="4">
        <v>0</v>
      </c>
      <c r="Q11" s="97">
        <f t="shared" si="0"/>
        <v>0</v>
      </c>
    </row>
    <row r="12" spans="1:20" ht="140">
      <c r="A12" s="89"/>
      <c r="B12" s="90" t="s">
        <v>27</v>
      </c>
      <c r="C12" s="91" t="s">
        <v>136</v>
      </c>
      <c r="D12" s="92"/>
      <c r="E12" s="93" t="s">
        <v>28</v>
      </c>
      <c r="F12" s="91" t="s">
        <v>152</v>
      </c>
      <c r="G12" s="94" t="s">
        <v>153</v>
      </c>
      <c r="H12" s="93">
        <v>600</v>
      </c>
      <c r="I12" s="93">
        <v>155</v>
      </c>
      <c r="J12" s="93">
        <v>2850</v>
      </c>
      <c r="K12" s="94"/>
      <c r="L12" s="95" t="s">
        <v>448</v>
      </c>
      <c r="M12" s="96" t="s">
        <v>0</v>
      </c>
      <c r="N12" s="93">
        <v>1</v>
      </c>
      <c r="O12" s="4">
        <v>0</v>
      </c>
      <c r="P12" s="4">
        <v>0</v>
      </c>
      <c r="Q12" s="97">
        <f t="shared" ref="Q12:Q13" si="2">N12*(O12+P12)</f>
        <v>0</v>
      </c>
    </row>
    <row r="13" spans="1:20" ht="112">
      <c r="A13" s="89"/>
      <c r="B13" s="90" t="s">
        <v>27</v>
      </c>
      <c r="C13" s="91" t="s">
        <v>137</v>
      </c>
      <c r="D13" s="92"/>
      <c r="E13" s="93" t="s">
        <v>28</v>
      </c>
      <c r="F13" s="91" t="s">
        <v>152</v>
      </c>
      <c r="G13" s="94" t="s">
        <v>145</v>
      </c>
      <c r="H13" s="93">
        <v>1685</v>
      </c>
      <c r="I13" s="93">
        <v>58</v>
      </c>
      <c r="J13" s="93">
        <v>2850</v>
      </c>
      <c r="K13" s="94"/>
      <c r="L13" s="95" t="s">
        <v>448</v>
      </c>
      <c r="M13" s="96" t="s">
        <v>0</v>
      </c>
      <c r="N13" s="93">
        <v>1</v>
      </c>
      <c r="O13" s="4">
        <v>0</v>
      </c>
      <c r="P13" s="4">
        <v>0</v>
      </c>
      <c r="Q13" s="97">
        <f t="shared" si="2"/>
        <v>0</v>
      </c>
    </row>
    <row r="14" spans="1:20" ht="224">
      <c r="A14" s="89"/>
      <c r="B14" s="90" t="s">
        <v>27</v>
      </c>
      <c r="C14" s="91">
        <v>9</v>
      </c>
      <c r="D14" s="92"/>
      <c r="E14" s="93" t="s">
        <v>28</v>
      </c>
      <c r="F14" s="91" t="s">
        <v>155</v>
      </c>
      <c r="G14" s="94" t="s">
        <v>154</v>
      </c>
      <c r="H14" s="93">
        <v>6870</v>
      </c>
      <c r="I14" s="93">
        <v>6500</v>
      </c>
      <c r="J14" s="93">
        <v>3110</v>
      </c>
      <c r="K14" s="94"/>
      <c r="L14" s="95" t="s">
        <v>449</v>
      </c>
      <c r="M14" s="96" t="s">
        <v>0</v>
      </c>
      <c r="N14" s="93">
        <v>1</v>
      </c>
      <c r="O14" s="4">
        <v>0</v>
      </c>
      <c r="P14" s="4">
        <v>0</v>
      </c>
      <c r="Q14" s="97">
        <f t="shared" si="0"/>
        <v>0</v>
      </c>
    </row>
    <row r="15" spans="1:20" ht="140">
      <c r="A15" s="89"/>
      <c r="B15" s="90" t="s">
        <v>27</v>
      </c>
      <c r="C15" s="91">
        <v>10</v>
      </c>
      <c r="D15" s="92"/>
      <c r="E15" s="93" t="s">
        <v>28</v>
      </c>
      <c r="F15" s="91" t="s">
        <v>156</v>
      </c>
      <c r="G15" s="94" t="s">
        <v>157</v>
      </c>
      <c r="H15" s="93">
        <v>4305</v>
      </c>
      <c r="I15" s="93">
        <v>78</v>
      </c>
      <c r="J15" s="93">
        <v>2850</v>
      </c>
      <c r="K15" s="94"/>
      <c r="L15" s="95" t="s">
        <v>450</v>
      </c>
      <c r="M15" s="96" t="s">
        <v>0</v>
      </c>
      <c r="N15" s="93">
        <v>1</v>
      </c>
      <c r="O15" s="4">
        <v>0</v>
      </c>
      <c r="P15" s="4">
        <v>0</v>
      </c>
      <c r="Q15" s="97">
        <f t="shared" si="0"/>
        <v>0</v>
      </c>
    </row>
    <row r="16" spans="1:20" ht="140">
      <c r="A16" s="89"/>
      <c r="B16" s="90" t="s">
        <v>27</v>
      </c>
      <c r="C16" s="91">
        <v>11</v>
      </c>
      <c r="D16" s="92"/>
      <c r="E16" s="93" t="s">
        <v>28</v>
      </c>
      <c r="F16" s="91" t="s">
        <v>158</v>
      </c>
      <c r="G16" s="94" t="s">
        <v>159</v>
      </c>
      <c r="H16" s="93">
        <v>6400</v>
      </c>
      <c r="I16" s="93">
        <v>3478</v>
      </c>
      <c r="J16" s="93">
        <v>2850</v>
      </c>
      <c r="K16" s="94"/>
      <c r="L16" s="95" t="s">
        <v>451</v>
      </c>
      <c r="M16" s="96" t="s">
        <v>0</v>
      </c>
      <c r="N16" s="93">
        <v>1</v>
      </c>
      <c r="O16" s="4">
        <v>0</v>
      </c>
      <c r="P16" s="4">
        <v>0</v>
      </c>
      <c r="Q16" s="97">
        <f t="shared" si="0"/>
        <v>0</v>
      </c>
    </row>
    <row r="17" spans="1:17" ht="126">
      <c r="A17" s="89"/>
      <c r="B17" s="90" t="s">
        <v>27</v>
      </c>
      <c r="C17" s="91">
        <v>12</v>
      </c>
      <c r="D17" s="92"/>
      <c r="E17" s="93" t="s">
        <v>28</v>
      </c>
      <c r="F17" s="91" t="s">
        <v>160</v>
      </c>
      <c r="G17" s="94" t="s">
        <v>161</v>
      </c>
      <c r="H17" s="93">
        <v>5000</v>
      </c>
      <c r="I17" s="93">
        <v>2228</v>
      </c>
      <c r="J17" s="93">
        <v>2850</v>
      </c>
      <c r="K17" s="94"/>
      <c r="L17" s="95" t="s">
        <v>452</v>
      </c>
      <c r="M17" s="96" t="s">
        <v>0</v>
      </c>
      <c r="N17" s="93">
        <v>1</v>
      </c>
      <c r="O17" s="4">
        <v>0</v>
      </c>
      <c r="P17" s="4">
        <v>0</v>
      </c>
      <c r="Q17" s="97">
        <f t="shared" si="0"/>
        <v>0</v>
      </c>
    </row>
    <row r="18" spans="1:17" ht="238">
      <c r="A18" s="89"/>
      <c r="B18" s="90" t="s">
        <v>27</v>
      </c>
      <c r="C18" s="91">
        <v>13</v>
      </c>
      <c r="D18" s="92"/>
      <c r="E18" s="93" t="s">
        <v>28</v>
      </c>
      <c r="F18" s="85" t="s">
        <v>162</v>
      </c>
      <c r="G18" s="94" t="s">
        <v>163</v>
      </c>
      <c r="H18" s="93">
        <v>5850</v>
      </c>
      <c r="I18" s="93">
        <v>5426</v>
      </c>
      <c r="J18" s="93">
        <v>2850</v>
      </c>
      <c r="K18" s="94"/>
      <c r="L18" s="95" t="s">
        <v>453</v>
      </c>
      <c r="M18" s="96" t="s">
        <v>0</v>
      </c>
      <c r="N18" s="93">
        <v>1</v>
      </c>
      <c r="O18" s="4">
        <v>0</v>
      </c>
      <c r="P18" s="4">
        <v>0</v>
      </c>
      <c r="Q18" s="97">
        <f t="shared" si="0"/>
        <v>0</v>
      </c>
    </row>
    <row r="19" spans="1:17" ht="280">
      <c r="A19" s="89"/>
      <c r="B19" s="90" t="s">
        <v>27</v>
      </c>
      <c r="C19" s="91">
        <v>14</v>
      </c>
      <c r="D19" s="92"/>
      <c r="E19" s="93" t="s">
        <v>28</v>
      </c>
      <c r="F19" s="91" t="s">
        <v>164</v>
      </c>
      <c r="G19" s="94" t="s">
        <v>165</v>
      </c>
      <c r="H19" s="93">
        <v>3710</v>
      </c>
      <c r="I19" s="93">
        <v>2223</v>
      </c>
      <c r="J19" s="93">
        <v>2850</v>
      </c>
      <c r="K19" s="94"/>
      <c r="L19" s="95" t="s">
        <v>454</v>
      </c>
      <c r="M19" s="96" t="s">
        <v>0</v>
      </c>
      <c r="N19" s="93">
        <v>1</v>
      </c>
      <c r="O19" s="4">
        <v>0</v>
      </c>
      <c r="P19" s="4">
        <v>0</v>
      </c>
      <c r="Q19" s="97">
        <f t="shared" ref="Q19" si="3">N19*(O19+P19)</f>
        <v>0</v>
      </c>
    </row>
    <row r="20" spans="1:17" ht="154">
      <c r="A20" s="89"/>
      <c r="B20" s="90" t="s">
        <v>27</v>
      </c>
      <c r="C20" s="91">
        <v>15</v>
      </c>
      <c r="D20" s="92"/>
      <c r="E20" s="93" t="s">
        <v>28</v>
      </c>
      <c r="F20" s="91" t="s">
        <v>167</v>
      </c>
      <c r="G20" s="94" t="s">
        <v>166</v>
      </c>
      <c r="H20" s="93">
        <v>4785</v>
      </c>
      <c r="I20" s="93">
        <v>3276</v>
      </c>
      <c r="J20" s="93">
        <v>2850</v>
      </c>
      <c r="K20" s="94"/>
      <c r="L20" s="95" t="s">
        <v>455</v>
      </c>
      <c r="M20" s="96" t="s">
        <v>0</v>
      </c>
      <c r="N20" s="93">
        <v>1</v>
      </c>
      <c r="O20" s="4">
        <v>0</v>
      </c>
      <c r="P20" s="4">
        <v>0</v>
      </c>
      <c r="Q20" s="97">
        <f t="shared" si="0"/>
        <v>0</v>
      </c>
    </row>
    <row r="21" spans="1:17" ht="196">
      <c r="A21" s="89"/>
      <c r="B21" s="90" t="s">
        <v>27</v>
      </c>
      <c r="C21" s="91">
        <v>16</v>
      </c>
      <c r="D21" s="92"/>
      <c r="E21" s="93" t="s">
        <v>28</v>
      </c>
      <c r="F21" s="91" t="s">
        <v>168</v>
      </c>
      <c r="G21" s="94" t="s">
        <v>169</v>
      </c>
      <c r="H21" s="93">
        <v>3344</v>
      </c>
      <c r="I21" s="93">
        <v>700</v>
      </c>
      <c r="J21" s="93">
        <v>2850</v>
      </c>
      <c r="K21" s="94"/>
      <c r="L21" s="95" t="s">
        <v>456</v>
      </c>
      <c r="M21" s="96" t="s">
        <v>0</v>
      </c>
      <c r="N21" s="93">
        <v>1</v>
      </c>
      <c r="O21" s="4">
        <v>0</v>
      </c>
      <c r="P21" s="4">
        <v>0</v>
      </c>
      <c r="Q21" s="97">
        <f t="shared" si="0"/>
        <v>0</v>
      </c>
    </row>
    <row r="22" spans="1:17" ht="154">
      <c r="A22" s="89"/>
      <c r="B22" s="90" t="s">
        <v>27</v>
      </c>
      <c r="C22" s="91">
        <v>17</v>
      </c>
      <c r="D22" s="92"/>
      <c r="E22" s="93" t="s">
        <v>28</v>
      </c>
      <c r="F22" s="91" t="s">
        <v>152</v>
      </c>
      <c r="G22" s="94" t="s">
        <v>170</v>
      </c>
      <c r="H22" s="93">
        <v>2860</v>
      </c>
      <c r="I22" s="93">
        <v>198</v>
      </c>
      <c r="J22" s="93">
        <v>2850</v>
      </c>
      <c r="K22" s="94"/>
      <c r="L22" s="95" t="s">
        <v>458</v>
      </c>
      <c r="M22" s="96" t="s">
        <v>0</v>
      </c>
      <c r="N22" s="93">
        <v>1</v>
      </c>
      <c r="O22" s="4">
        <v>0</v>
      </c>
      <c r="P22" s="4">
        <v>0</v>
      </c>
      <c r="Q22" s="97">
        <f t="shared" si="0"/>
        <v>0</v>
      </c>
    </row>
    <row r="23" spans="1:17" ht="238">
      <c r="A23" s="89"/>
      <c r="B23" s="90" t="s">
        <v>27</v>
      </c>
      <c r="C23" s="91">
        <v>18</v>
      </c>
      <c r="D23" s="92"/>
      <c r="E23" s="93" t="s">
        <v>28</v>
      </c>
      <c r="F23" s="91" t="s">
        <v>168</v>
      </c>
      <c r="G23" s="94" t="s">
        <v>171</v>
      </c>
      <c r="H23" s="93">
        <v>4773</v>
      </c>
      <c r="I23" s="93">
        <v>575</v>
      </c>
      <c r="J23" s="93">
        <v>2850</v>
      </c>
      <c r="K23" s="94"/>
      <c r="L23" s="95" t="s">
        <v>459</v>
      </c>
      <c r="M23" s="96" t="s">
        <v>0</v>
      </c>
      <c r="N23" s="93">
        <v>1</v>
      </c>
      <c r="O23" s="4">
        <v>0</v>
      </c>
      <c r="P23" s="4">
        <v>0</v>
      </c>
      <c r="Q23" s="97">
        <f t="shared" si="0"/>
        <v>0</v>
      </c>
    </row>
    <row r="24" spans="1:17" ht="112">
      <c r="A24" s="89"/>
      <c r="B24" s="90" t="s">
        <v>27</v>
      </c>
      <c r="C24" s="91">
        <v>19</v>
      </c>
      <c r="D24" s="92"/>
      <c r="E24" s="93" t="s">
        <v>28</v>
      </c>
      <c r="F24" s="91" t="s">
        <v>172</v>
      </c>
      <c r="G24" s="94" t="s">
        <v>145</v>
      </c>
      <c r="H24" s="93">
        <v>2000</v>
      </c>
      <c r="I24" s="93">
        <v>148</v>
      </c>
      <c r="J24" s="93">
        <v>2850</v>
      </c>
      <c r="K24" s="94"/>
      <c r="L24" s="95" t="s">
        <v>460</v>
      </c>
      <c r="M24" s="96" t="s">
        <v>0</v>
      </c>
      <c r="N24" s="93">
        <v>1</v>
      </c>
      <c r="O24" s="4">
        <v>0</v>
      </c>
      <c r="P24" s="4">
        <v>0</v>
      </c>
      <c r="Q24" s="97">
        <f t="shared" si="0"/>
        <v>0</v>
      </c>
    </row>
    <row r="25" spans="1:17" ht="140">
      <c r="A25" s="89"/>
      <c r="B25" s="98" t="s">
        <v>27</v>
      </c>
      <c r="C25" s="91">
        <v>20</v>
      </c>
      <c r="D25" s="92"/>
      <c r="E25" s="93" t="s">
        <v>28</v>
      </c>
      <c r="F25" s="91" t="s">
        <v>174</v>
      </c>
      <c r="G25" s="99" t="s">
        <v>173</v>
      </c>
      <c r="H25" s="93">
        <v>1980</v>
      </c>
      <c r="I25" s="93">
        <v>1200</v>
      </c>
      <c r="J25" s="93">
        <v>2850</v>
      </c>
      <c r="K25" s="94"/>
      <c r="L25" s="95" t="s">
        <v>461</v>
      </c>
      <c r="M25" s="96" t="s">
        <v>0</v>
      </c>
      <c r="N25" s="93">
        <v>1</v>
      </c>
      <c r="O25" s="4">
        <v>0</v>
      </c>
      <c r="P25" s="4">
        <v>0</v>
      </c>
      <c r="Q25" s="97">
        <f t="shared" si="0"/>
        <v>0</v>
      </c>
    </row>
    <row r="26" spans="1:17" ht="84">
      <c r="A26" s="89"/>
      <c r="B26" s="98" t="s">
        <v>3</v>
      </c>
      <c r="C26" s="91">
        <v>1</v>
      </c>
      <c r="D26" s="92"/>
      <c r="E26" s="93" t="s">
        <v>28</v>
      </c>
      <c r="F26" s="91" t="s">
        <v>175</v>
      </c>
      <c r="G26" s="100" t="s">
        <v>176</v>
      </c>
      <c r="H26" s="93">
        <v>1375</v>
      </c>
      <c r="I26" s="93">
        <v>470</v>
      </c>
      <c r="J26" s="93">
        <v>450</v>
      </c>
      <c r="K26" s="94"/>
      <c r="L26" s="95" t="s">
        <v>462</v>
      </c>
      <c r="M26" s="96" t="s">
        <v>0</v>
      </c>
      <c r="N26" s="93">
        <v>1</v>
      </c>
      <c r="O26" s="4">
        <v>0</v>
      </c>
      <c r="P26" s="4">
        <v>0</v>
      </c>
      <c r="Q26" s="97">
        <f t="shared" si="0"/>
        <v>0</v>
      </c>
    </row>
    <row r="27" spans="1:17" ht="42">
      <c r="A27" s="89"/>
      <c r="B27" s="98" t="s">
        <v>3</v>
      </c>
      <c r="C27" s="91">
        <v>2</v>
      </c>
      <c r="D27" s="92"/>
      <c r="E27" s="93" t="s">
        <v>28</v>
      </c>
      <c r="F27" s="91" t="s">
        <v>178</v>
      </c>
      <c r="G27" s="100" t="s">
        <v>179</v>
      </c>
      <c r="H27" s="93">
        <v>900</v>
      </c>
      <c r="I27" s="93">
        <v>733</v>
      </c>
      <c r="J27" s="93">
        <v>400</v>
      </c>
      <c r="K27" s="94"/>
      <c r="L27" s="95" t="s">
        <v>463</v>
      </c>
      <c r="M27" s="96" t="s">
        <v>0</v>
      </c>
      <c r="N27" s="93">
        <v>1</v>
      </c>
      <c r="O27" s="4">
        <v>0</v>
      </c>
      <c r="P27" s="4">
        <v>0</v>
      </c>
      <c r="Q27" s="97">
        <f t="shared" si="0"/>
        <v>0</v>
      </c>
    </row>
    <row r="28" spans="1:17" ht="154">
      <c r="A28" s="89"/>
      <c r="B28" s="98" t="s">
        <v>3</v>
      </c>
      <c r="C28" s="91">
        <v>3</v>
      </c>
      <c r="D28" s="92"/>
      <c r="E28" s="93" t="s">
        <v>28</v>
      </c>
      <c r="F28" s="91" t="s">
        <v>180</v>
      </c>
      <c r="G28" s="100" t="s">
        <v>181</v>
      </c>
      <c r="H28" s="93">
        <v>1250</v>
      </c>
      <c r="I28" s="93">
        <v>750</v>
      </c>
      <c r="J28" s="93">
        <v>700</v>
      </c>
      <c r="K28" s="94"/>
      <c r="L28" s="95" t="s">
        <v>464</v>
      </c>
      <c r="M28" s="96" t="s">
        <v>0</v>
      </c>
      <c r="N28" s="93">
        <v>1</v>
      </c>
      <c r="O28" s="4">
        <v>0</v>
      </c>
      <c r="P28" s="4">
        <v>0</v>
      </c>
      <c r="Q28" s="97">
        <f t="shared" si="0"/>
        <v>0</v>
      </c>
    </row>
    <row r="29" spans="1:17" ht="224">
      <c r="A29" s="89"/>
      <c r="B29" s="98" t="s">
        <v>3</v>
      </c>
      <c r="C29" s="91">
        <v>4</v>
      </c>
      <c r="D29" s="92"/>
      <c r="E29" s="93" t="s">
        <v>28</v>
      </c>
      <c r="F29" s="91" t="s">
        <v>177</v>
      </c>
      <c r="G29" s="94" t="s">
        <v>182</v>
      </c>
      <c r="H29" s="93">
        <v>4000</v>
      </c>
      <c r="I29" s="93">
        <v>560</v>
      </c>
      <c r="J29" s="93">
        <v>810</v>
      </c>
      <c r="K29" s="94"/>
      <c r="L29" s="95" t="s">
        <v>465</v>
      </c>
      <c r="M29" s="96" t="s">
        <v>0</v>
      </c>
      <c r="N29" s="93">
        <v>1</v>
      </c>
      <c r="O29" s="3">
        <v>0</v>
      </c>
      <c r="P29" s="3">
        <v>0</v>
      </c>
      <c r="Q29" s="97">
        <f t="shared" si="0"/>
        <v>0</v>
      </c>
    </row>
    <row r="30" spans="1:17" ht="98">
      <c r="A30" s="89"/>
      <c r="B30" s="98" t="s">
        <v>3</v>
      </c>
      <c r="C30" s="91">
        <v>5</v>
      </c>
      <c r="D30" s="92"/>
      <c r="E30" s="93" t="s">
        <v>28</v>
      </c>
      <c r="F30" s="85" t="s">
        <v>183</v>
      </c>
      <c r="G30" s="94" t="s">
        <v>184</v>
      </c>
      <c r="H30" s="93">
        <v>1250</v>
      </c>
      <c r="I30" s="93">
        <v>750</v>
      </c>
      <c r="J30" s="93">
        <v>400</v>
      </c>
      <c r="K30" s="94"/>
      <c r="L30" s="95" t="s">
        <v>466</v>
      </c>
      <c r="M30" s="96" t="s">
        <v>0</v>
      </c>
      <c r="N30" s="93">
        <v>1</v>
      </c>
      <c r="O30" s="3">
        <v>0</v>
      </c>
      <c r="P30" s="3">
        <v>0</v>
      </c>
      <c r="Q30" s="97">
        <f t="shared" si="0"/>
        <v>0</v>
      </c>
    </row>
    <row r="31" spans="1:17" ht="154">
      <c r="B31" s="98" t="s">
        <v>3</v>
      </c>
      <c r="C31" s="91">
        <v>6</v>
      </c>
      <c r="D31" s="92"/>
      <c r="E31" s="93" t="s">
        <v>28</v>
      </c>
      <c r="F31" s="91" t="s">
        <v>180</v>
      </c>
      <c r="G31" s="94" t="s">
        <v>181</v>
      </c>
      <c r="H31" s="93">
        <v>2000</v>
      </c>
      <c r="I31" s="93">
        <v>2000</v>
      </c>
      <c r="J31" s="93">
        <v>700</v>
      </c>
      <c r="K31" s="94"/>
      <c r="L31" s="95" t="s">
        <v>467</v>
      </c>
      <c r="M31" s="96" t="s">
        <v>0</v>
      </c>
      <c r="N31" s="93">
        <v>1</v>
      </c>
      <c r="O31" s="3">
        <v>0</v>
      </c>
      <c r="P31" s="3">
        <v>0</v>
      </c>
      <c r="Q31" s="97">
        <f t="shared" si="0"/>
        <v>0</v>
      </c>
    </row>
    <row r="32" spans="1:17" ht="140">
      <c r="A32" s="89"/>
      <c r="B32" s="98" t="s">
        <v>3</v>
      </c>
      <c r="C32" s="91">
        <v>7</v>
      </c>
      <c r="D32" s="92"/>
      <c r="E32" s="93" t="s">
        <v>28</v>
      </c>
      <c r="F32" s="91" t="s">
        <v>186</v>
      </c>
      <c r="G32" s="94" t="s">
        <v>185</v>
      </c>
      <c r="H32" s="93">
        <v>5970</v>
      </c>
      <c r="I32" s="93">
        <v>2052</v>
      </c>
      <c r="J32" s="93">
        <v>600</v>
      </c>
      <c r="K32" s="94"/>
      <c r="L32" s="95" t="s">
        <v>468</v>
      </c>
      <c r="M32" s="96" t="s">
        <v>0</v>
      </c>
      <c r="N32" s="93">
        <v>1</v>
      </c>
      <c r="O32" s="4">
        <v>0</v>
      </c>
      <c r="P32" s="4">
        <v>0</v>
      </c>
      <c r="Q32" s="97">
        <f t="shared" si="0"/>
        <v>0</v>
      </c>
    </row>
    <row r="33" spans="1:17" ht="84">
      <c r="A33" s="89"/>
      <c r="B33" s="98" t="s">
        <v>3</v>
      </c>
      <c r="C33" s="91" t="s">
        <v>136</v>
      </c>
      <c r="D33" s="92"/>
      <c r="E33" s="93" t="s">
        <v>28</v>
      </c>
      <c r="F33" s="101" t="s">
        <v>187</v>
      </c>
      <c r="G33" s="102" t="s">
        <v>189</v>
      </c>
      <c r="H33" s="93">
        <v>1024</v>
      </c>
      <c r="I33" s="93">
        <v>400</v>
      </c>
      <c r="J33" s="93">
        <v>600</v>
      </c>
      <c r="K33" s="94"/>
      <c r="L33" s="95" t="s">
        <v>469</v>
      </c>
      <c r="M33" s="96" t="s">
        <v>0</v>
      </c>
      <c r="N33" s="93">
        <v>1</v>
      </c>
      <c r="O33" s="4">
        <v>0</v>
      </c>
      <c r="P33" s="4">
        <v>0</v>
      </c>
      <c r="Q33" s="97">
        <f t="shared" si="0"/>
        <v>0</v>
      </c>
    </row>
    <row r="34" spans="1:17" ht="84">
      <c r="A34" s="89"/>
      <c r="B34" s="98" t="s">
        <v>3</v>
      </c>
      <c r="C34" s="91" t="s">
        <v>137</v>
      </c>
      <c r="D34" s="92"/>
      <c r="E34" s="93" t="s">
        <v>28</v>
      </c>
      <c r="F34" s="101" t="s">
        <v>187</v>
      </c>
      <c r="G34" s="94" t="s">
        <v>189</v>
      </c>
      <c r="H34" s="93">
        <v>2800</v>
      </c>
      <c r="I34" s="93">
        <v>400</v>
      </c>
      <c r="J34" s="93">
        <v>600</v>
      </c>
      <c r="K34" s="94"/>
      <c r="L34" s="95" t="s">
        <v>470</v>
      </c>
      <c r="M34" s="96" t="s">
        <v>0</v>
      </c>
      <c r="N34" s="93">
        <v>1</v>
      </c>
      <c r="O34" s="4">
        <v>0</v>
      </c>
      <c r="P34" s="4">
        <v>0</v>
      </c>
      <c r="Q34" s="97">
        <f t="shared" ref="Q34:Q35" si="4">N34*(O34+P34)</f>
        <v>0</v>
      </c>
    </row>
    <row r="35" spans="1:17" ht="84">
      <c r="A35" s="89"/>
      <c r="B35" s="98" t="s">
        <v>3</v>
      </c>
      <c r="C35" s="91" t="s">
        <v>188</v>
      </c>
      <c r="D35" s="92"/>
      <c r="E35" s="93" t="s">
        <v>28</v>
      </c>
      <c r="F35" s="101" t="s">
        <v>187</v>
      </c>
      <c r="G35" s="94" t="s">
        <v>189</v>
      </c>
      <c r="H35" s="93">
        <v>1024</v>
      </c>
      <c r="I35" s="93">
        <v>400</v>
      </c>
      <c r="J35" s="93">
        <v>600</v>
      </c>
      <c r="K35" s="94"/>
      <c r="L35" s="95" t="s">
        <v>469</v>
      </c>
      <c r="M35" s="96" t="s">
        <v>0</v>
      </c>
      <c r="N35" s="93">
        <v>1</v>
      </c>
      <c r="O35" s="4">
        <v>0</v>
      </c>
      <c r="P35" s="4">
        <v>0</v>
      </c>
      <c r="Q35" s="97">
        <f t="shared" si="4"/>
        <v>0</v>
      </c>
    </row>
    <row r="36" spans="1:17" ht="84">
      <c r="A36" s="89"/>
      <c r="B36" s="98" t="s">
        <v>3</v>
      </c>
      <c r="C36" s="91">
        <v>9</v>
      </c>
      <c r="D36" s="92"/>
      <c r="E36" s="93" t="s">
        <v>28</v>
      </c>
      <c r="F36" s="103" t="s">
        <v>175</v>
      </c>
      <c r="G36" s="99" t="s">
        <v>176</v>
      </c>
      <c r="H36" s="93">
        <v>3840</v>
      </c>
      <c r="I36" s="93">
        <v>1020</v>
      </c>
      <c r="J36" s="93">
        <v>450</v>
      </c>
      <c r="K36" s="94"/>
      <c r="L36" s="95" t="s">
        <v>471</v>
      </c>
      <c r="M36" s="96" t="s">
        <v>0</v>
      </c>
      <c r="N36" s="93">
        <v>1</v>
      </c>
      <c r="O36" s="4">
        <v>0</v>
      </c>
      <c r="P36" s="4">
        <v>0</v>
      </c>
      <c r="Q36" s="97">
        <f t="shared" si="0"/>
        <v>0</v>
      </c>
    </row>
    <row r="37" spans="1:17" ht="84">
      <c r="A37" s="89"/>
      <c r="B37" s="98" t="s">
        <v>3</v>
      </c>
      <c r="C37" s="91">
        <v>10</v>
      </c>
      <c r="D37" s="92"/>
      <c r="E37" s="93" t="s">
        <v>28</v>
      </c>
      <c r="F37" s="91" t="s">
        <v>190</v>
      </c>
      <c r="G37" s="94" t="s">
        <v>191</v>
      </c>
      <c r="H37" s="93">
        <v>2000</v>
      </c>
      <c r="I37" s="93">
        <v>2000</v>
      </c>
      <c r="J37" s="93">
        <v>700</v>
      </c>
      <c r="K37" s="94"/>
      <c r="L37" s="95" t="s">
        <v>472</v>
      </c>
      <c r="M37" s="96" t="s">
        <v>0</v>
      </c>
      <c r="N37" s="93">
        <v>1</v>
      </c>
      <c r="O37" s="4">
        <v>0</v>
      </c>
      <c r="P37" s="4">
        <v>0</v>
      </c>
      <c r="Q37" s="97">
        <f t="shared" si="0"/>
        <v>0</v>
      </c>
    </row>
    <row r="38" spans="1:17" ht="28">
      <c r="A38" s="89"/>
      <c r="B38" s="98" t="s">
        <v>5</v>
      </c>
      <c r="C38" s="91">
        <v>1</v>
      </c>
      <c r="D38" s="92"/>
      <c r="E38" s="93" t="s">
        <v>28</v>
      </c>
      <c r="F38" s="91" t="s">
        <v>192</v>
      </c>
      <c r="G38" s="94" t="s">
        <v>430</v>
      </c>
      <c r="H38" s="93">
        <v>5200</v>
      </c>
      <c r="I38" s="93">
        <v>4500</v>
      </c>
      <c r="J38" s="93"/>
      <c r="K38" s="94"/>
      <c r="L38" s="95" t="s">
        <v>457</v>
      </c>
      <c r="M38" s="96" t="s">
        <v>0</v>
      </c>
      <c r="N38" s="93">
        <v>1</v>
      </c>
      <c r="O38" s="4">
        <v>0</v>
      </c>
      <c r="P38" s="4">
        <v>0</v>
      </c>
      <c r="Q38" s="97">
        <f t="shared" ref="Q38:Q40" si="5">N38*(O38+P38)</f>
        <v>0</v>
      </c>
    </row>
    <row r="39" spans="1:17" ht="42">
      <c r="A39" s="89"/>
      <c r="B39" s="90" t="s">
        <v>5</v>
      </c>
      <c r="C39" s="91">
        <v>2</v>
      </c>
      <c r="D39" s="92"/>
      <c r="E39" s="93" t="s">
        <v>28</v>
      </c>
      <c r="F39" s="91" t="s">
        <v>192</v>
      </c>
      <c r="G39" s="94" t="s">
        <v>429</v>
      </c>
      <c r="H39" s="93">
        <v>4500</v>
      </c>
      <c r="I39" s="93">
        <v>3000</v>
      </c>
      <c r="J39" s="93"/>
      <c r="K39" s="94"/>
      <c r="L39" s="95" t="s">
        <v>473</v>
      </c>
      <c r="M39" s="96" t="s">
        <v>0</v>
      </c>
      <c r="N39" s="93">
        <v>1</v>
      </c>
      <c r="O39" s="4">
        <v>0</v>
      </c>
      <c r="P39" s="4">
        <v>0</v>
      </c>
      <c r="Q39" s="97">
        <f t="shared" si="5"/>
        <v>0</v>
      </c>
    </row>
    <row r="40" spans="1:17" ht="14">
      <c r="A40" s="89"/>
      <c r="B40" s="90" t="s">
        <v>5</v>
      </c>
      <c r="C40" s="91">
        <v>3</v>
      </c>
      <c r="D40" s="92"/>
      <c r="E40" s="93" t="s">
        <v>28</v>
      </c>
      <c r="F40" s="91" t="s">
        <v>193</v>
      </c>
      <c r="G40" s="94" t="s">
        <v>428</v>
      </c>
      <c r="H40" s="93">
        <v>6864</v>
      </c>
      <c r="I40" s="93">
        <v>3436</v>
      </c>
      <c r="J40" s="93"/>
      <c r="K40" s="94"/>
      <c r="L40" s="95" t="s">
        <v>439</v>
      </c>
      <c r="M40" s="96" t="s">
        <v>0</v>
      </c>
      <c r="N40" s="93">
        <v>1</v>
      </c>
      <c r="O40" s="4">
        <v>0</v>
      </c>
      <c r="P40" s="4">
        <v>0</v>
      </c>
      <c r="Q40" s="97">
        <f t="shared" si="5"/>
        <v>0</v>
      </c>
    </row>
    <row r="41" spans="1:17" ht="28">
      <c r="A41" s="89"/>
      <c r="B41" s="90" t="s">
        <v>5</v>
      </c>
      <c r="C41" s="91">
        <v>4</v>
      </c>
      <c r="D41" s="92"/>
      <c r="E41" s="93" t="s">
        <v>28</v>
      </c>
      <c r="F41" s="91" t="s">
        <v>195</v>
      </c>
      <c r="G41" s="94" t="s">
        <v>196</v>
      </c>
      <c r="H41" s="93">
        <v>5200</v>
      </c>
      <c r="I41" s="93">
        <v>4500</v>
      </c>
      <c r="J41" s="93"/>
      <c r="K41" s="94"/>
      <c r="L41" s="95" t="s">
        <v>457</v>
      </c>
      <c r="M41" s="96" t="s">
        <v>0</v>
      </c>
      <c r="N41" s="93">
        <v>1</v>
      </c>
      <c r="O41" s="4">
        <v>0</v>
      </c>
      <c r="P41" s="4">
        <v>0</v>
      </c>
      <c r="Q41" s="97">
        <f t="shared" ref="Q41" si="6">N41*(O41+P41)</f>
        <v>0</v>
      </c>
    </row>
    <row r="42" spans="1:17" ht="14">
      <c r="A42" s="104"/>
      <c r="B42" s="104"/>
      <c r="C42" s="105"/>
      <c r="D42" s="106"/>
      <c r="E42" s="107" t="s">
        <v>28</v>
      </c>
      <c r="F42" s="105" t="s">
        <v>57</v>
      </c>
      <c r="G42" s="108"/>
      <c r="H42" s="107"/>
      <c r="I42" s="107"/>
      <c r="J42" s="107"/>
      <c r="K42" s="108"/>
      <c r="L42" s="109"/>
      <c r="M42" s="110"/>
      <c r="N42" s="107"/>
      <c r="O42" s="111"/>
      <c r="P42" s="111"/>
      <c r="Q42" s="111">
        <f>SUM(Q3:Q41)</f>
        <v>0</v>
      </c>
    </row>
    <row r="43" spans="1:17" ht="14">
      <c r="A43" s="89"/>
      <c r="B43" s="90" t="s">
        <v>29</v>
      </c>
      <c r="C43" s="91">
        <v>1</v>
      </c>
      <c r="D43" s="92"/>
      <c r="E43" s="93" t="s">
        <v>29</v>
      </c>
      <c r="F43" s="91" t="s">
        <v>201</v>
      </c>
      <c r="G43" s="112" t="s">
        <v>413</v>
      </c>
      <c r="H43" s="93"/>
      <c r="I43" s="93"/>
      <c r="J43" s="93"/>
      <c r="K43" s="94" t="s">
        <v>126</v>
      </c>
      <c r="L43" s="95" t="s">
        <v>474</v>
      </c>
      <c r="M43" s="96" t="s">
        <v>0</v>
      </c>
      <c r="N43" s="93">
        <v>1</v>
      </c>
      <c r="O43" s="3">
        <v>0</v>
      </c>
      <c r="P43" s="3">
        <v>0</v>
      </c>
      <c r="Q43" s="97">
        <f t="shared" ref="Q43:Q48" si="7">N43*(O43+P43)</f>
        <v>0</v>
      </c>
    </row>
    <row r="44" spans="1:17" ht="28">
      <c r="A44" s="89"/>
      <c r="B44" s="90" t="s">
        <v>29</v>
      </c>
      <c r="C44" s="91">
        <v>3</v>
      </c>
      <c r="D44" s="92"/>
      <c r="E44" s="93" t="s">
        <v>29</v>
      </c>
      <c r="F44" s="91" t="s">
        <v>437</v>
      </c>
      <c r="G44" s="112" t="s">
        <v>431</v>
      </c>
      <c r="H44" s="93"/>
      <c r="I44" s="93"/>
      <c r="J44" s="93"/>
      <c r="K44" s="94" t="s">
        <v>126</v>
      </c>
      <c r="L44" s="95" t="s">
        <v>475</v>
      </c>
      <c r="M44" s="96" t="s">
        <v>0</v>
      </c>
      <c r="N44" s="93">
        <v>2</v>
      </c>
      <c r="O44" s="3">
        <v>0</v>
      </c>
      <c r="P44" s="3">
        <v>0</v>
      </c>
      <c r="Q44" s="97">
        <f t="shared" ref="Q44" si="8">N44*(O44+P44)</f>
        <v>0</v>
      </c>
    </row>
    <row r="45" spans="1:17" ht="14">
      <c r="A45" s="89"/>
      <c r="B45" s="90" t="s">
        <v>29</v>
      </c>
      <c r="C45" s="91">
        <v>4</v>
      </c>
      <c r="D45" s="92"/>
      <c r="E45" s="93" t="s">
        <v>29</v>
      </c>
      <c r="F45" s="91" t="s">
        <v>201</v>
      </c>
      <c r="G45" s="112" t="s">
        <v>194</v>
      </c>
      <c r="H45" s="93"/>
      <c r="I45" s="93"/>
      <c r="J45" s="93"/>
      <c r="K45" s="94" t="s">
        <v>126</v>
      </c>
      <c r="L45" s="95" t="s">
        <v>476</v>
      </c>
      <c r="M45" s="96" t="s">
        <v>0</v>
      </c>
      <c r="N45" s="93">
        <v>1</v>
      </c>
      <c r="O45" s="3">
        <v>0</v>
      </c>
      <c r="P45" s="3">
        <v>0</v>
      </c>
      <c r="Q45" s="97">
        <f t="shared" ref="Q45" si="9">N45*(O45+P45)</f>
        <v>0</v>
      </c>
    </row>
    <row r="46" spans="1:17" ht="28">
      <c r="A46" s="89"/>
      <c r="B46" s="90" t="s">
        <v>29</v>
      </c>
      <c r="C46" s="91">
        <v>5</v>
      </c>
      <c r="D46" s="92"/>
      <c r="E46" s="93" t="s">
        <v>29</v>
      </c>
      <c r="F46" s="91" t="s">
        <v>202</v>
      </c>
      <c r="G46" s="94" t="s">
        <v>197</v>
      </c>
      <c r="H46" s="93"/>
      <c r="I46" s="93"/>
      <c r="J46" s="93"/>
      <c r="K46" s="94"/>
      <c r="L46" s="95" t="s">
        <v>477</v>
      </c>
      <c r="M46" s="96" t="s">
        <v>0</v>
      </c>
      <c r="N46" s="93">
        <v>88</v>
      </c>
      <c r="O46" s="3">
        <v>0</v>
      </c>
      <c r="P46" s="3">
        <v>0</v>
      </c>
      <c r="Q46" s="97">
        <f t="shared" si="7"/>
        <v>0</v>
      </c>
    </row>
    <row r="47" spans="1:17" ht="42">
      <c r="A47" s="89"/>
      <c r="B47" s="90" t="s">
        <v>29</v>
      </c>
      <c r="C47" s="91">
        <v>6</v>
      </c>
      <c r="D47" s="92"/>
      <c r="E47" s="93" t="s">
        <v>29</v>
      </c>
      <c r="F47" s="91" t="s">
        <v>202</v>
      </c>
      <c r="G47" s="94" t="s">
        <v>198</v>
      </c>
      <c r="H47" s="93"/>
      <c r="I47" s="93"/>
      <c r="J47" s="93"/>
      <c r="K47" s="94"/>
      <c r="L47" s="95" t="s">
        <v>478</v>
      </c>
      <c r="M47" s="96" t="s">
        <v>0</v>
      </c>
      <c r="N47" s="93">
        <v>28</v>
      </c>
      <c r="O47" s="3">
        <v>0</v>
      </c>
      <c r="P47" s="3">
        <v>0</v>
      </c>
      <c r="Q47" s="97">
        <f t="shared" si="7"/>
        <v>0</v>
      </c>
    </row>
    <row r="48" spans="1:17" ht="28">
      <c r="A48" s="89"/>
      <c r="B48" s="90" t="s">
        <v>29</v>
      </c>
      <c r="C48" s="91">
        <v>7</v>
      </c>
      <c r="D48" s="92"/>
      <c r="E48" s="93" t="s">
        <v>29</v>
      </c>
      <c r="F48" s="91" t="s">
        <v>202</v>
      </c>
      <c r="G48" s="94" t="s">
        <v>199</v>
      </c>
      <c r="H48" s="93"/>
      <c r="I48" s="93"/>
      <c r="J48" s="93"/>
      <c r="K48" s="94"/>
      <c r="L48" s="95" t="s">
        <v>479</v>
      </c>
      <c r="M48" s="96" t="s">
        <v>2</v>
      </c>
      <c r="N48" s="93">
        <v>31</v>
      </c>
      <c r="O48" s="3">
        <v>0</v>
      </c>
      <c r="P48" s="3">
        <v>0</v>
      </c>
      <c r="Q48" s="97">
        <f t="shared" si="7"/>
        <v>0</v>
      </c>
    </row>
    <row r="49" spans="1:17" ht="14">
      <c r="A49" s="89"/>
      <c r="B49" s="90" t="s">
        <v>29</v>
      </c>
      <c r="C49" s="91">
        <v>8</v>
      </c>
      <c r="D49" s="92"/>
      <c r="E49" s="93" t="s">
        <v>29</v>
      </c>
      <c r="F49" s="91" t="s">
        <v>200</v>
      </c>
      <c r="G49" s="94" t="s">
        <v>200</v>
      </c>
      <c r="H49" s="93"/>
      <c r="I49" s="93"/>
      <c r="J49" s="93"/>
      <c r="L49" s="95" t="s">
        <v>480</v>
      </c>
      <c r="M49" s="96" t="s">
        <v>2</v>
      </c>
      <c r="N49" s="93">
        <v>2</v>
      </c>
      <c r="O49" s="3">
        <v>0</v>
      </c>
      <c r="P49" s="3">
        <v>0</v>
      </c>
      <c r="Q49" s="97">
        <f t="shared" ref="Q49" si="10">N49*(O49+P49)</f>
        <v>0</v>
      </c>
    </row>
    <row r="50" spans="1:17" ht="14">
      <c r="A50" s="89"/>
      <c r="B50" s="90" t="s">
        <v>29</v>
      </c>
      <c r="C50" s="91">
        <v>9</v>
      </c>
      <c r="D50" s="92"/>
      <c r="E50" s="93" t="s">
        <v>29</v>
      </c>
      <c r="F50" s="91" t="s">
        <v>203</v>
      </c>
      <c r="G50" s="94" t="s">
        <v>432</v>
      </c>
      <c r="H50" s="93"/>
      <c r="I50" s="93"/>
      <c r="J50" s="93"/>
      <c r="K50" s="94" t="s">
        <v>485</v>
      </c>
      <c r="L50" s="95"/>
      <c r="M50" s="96" t="s">
        <v>2</v>
      </c>
      <c r="N50" s="93">
        <v>1</v>
      </c>
      <c r="O50" s="3">
        <v>0</v>
      </c>
      <c r="P50" s="3">
        <v>0</v>
      </c>
      <c r="Q50" s="97">
        <f t="shared" ref="Q50:Q51" si="11">N50*(O50+P50)</f>
        <v>0</v>
      </c>
    </row>
    <row r="51" spans="1:17" ht="14">
      <c r="A51" s="89"/>
      <c r="B51" s="90" t="s">
        <v>29</v>
      </c>
      <c r="C51" s="91">
        <v>10</v>
      </c>
      <c r="D51" s="92"/>
      <c r="E51" s="93" t="s">
        <v>29</v>
      </c>
      <c r="F51" s="91" t="s">
        <v>204</v>
      </c>
      <c r="G51" s="94" t="s">
        <v>433</v>
      </c>
      <c r="H51" s="93"/>
      <c r="I51" s="93"/>
      <c r="J51" s="93"/>
      <c r="K51" s="94" t="s">
        <v>485</v>
      </c>
      <c r="L51" s="95"/>
      <c r="M51" s="96" t="s">
        <v>2</v>
      </c>
      <c r="N51" s="93">
        <v>1</v>
      </c>
      <c r="O51" s="3">
        <v>0</v>
      </c>
      <c r="P51" s="3">
        <v>0</v>
      </c>
      <c r="Q51" s="97">
        <f t="shared" si="11"/>
        <v>0</v>
      </c>
    </row>
    <row r="52" spans="1:17" ht="14">
      <c r="A52" s="104"/>
      <c r="B52" s="104"/>
      <c r="C52" s="105"/>
      <c r="D52" s="106"/>
      <c r="E52" s="107" t="s">
        <v>29</v>
      </c>
      <c r="F52" s="105" t="s">
        <v>57</v>
      </c>
      <c r="G52" s="108"/>
      <c r="H52" s="107"/>
      <c r="I52" s="107"/>
      <c r="J52" s="107"/>
      <c r="K52" s="108"/>
      <c r="L52" s="109"/>
      <c r="M52" s="110"/>
      <c r="N52" s="107"/>
      <c r="O52" s="111"/>
      <c r="P52" s="111"/>
      <c r="Q52" s="111">
        <f>SUM(Q43:Q51)</f>
        <v>0</v>
      </c>
    </row>
    <row r="53" spans="1:17" ht="14">
      <c r="A53" s="89"/>
      <c r="B53" s="90" t="s">
        <v>109</v>
      </c>
      <c r="C53" s="91">
        <v>1</v>
      </c>
      <c r="D53" s="92"/>
      <c r="E53" s="93" t="s">
        <v>109</v>
      </c>
      <c r="F53" s="91" t="s">
        <v>417</v>
      </c>
      <c r="G53" s="94" t="s">
        <v>207</v>
      </c>
      <c r="H53" s="93"/>
      <c r="I53" s="93"/>
      <c r="J53" s="93"/>
      <c r="K53" s="94"/>
      <c r="L53" s="95" t="s">
        <v>481</v>
      </c>
      <c r="M53" s="96" t="s">
        <v>2</v>
      </c>
      <c r="N53" s="93">
        <v>1</v>
      </c>
      <c r="O53" s="3">
        <v>0</v>
      </c>
      <c r="P53" s="3">
        <v>0</v>
      </c>
      <c r="Q53" s="97">
        <f t="shared" ref="Q53" si="12">N53*(O53+P53)</f>
        <v>0</v>
      </c>
    </row>
    <row r="54" spans="1:17" ht="14">
      <c r="A54" s="89"/>
      <c r="B54" s="90" t="s">
        <v>109</v>
      </c>
      <c r="C54" s="91">
        <v>2</v>
      </c>
      <c r="D54" s="92"/>
      <c r="E54" s="93" t="s">
        <v>109</v>
      </c>
      <c r="F54" s="91" t="s">
        <v>412</v>
      </c>
      <c r="G54" s="94" t="s">
        <v>205</v>
      </c>
      <c r="H54" s="93">
        <v>120</v>
      </c>
      <c r="I54" s="93">
        <v>120</v>
      </c>
      <c r="J54" s="93">
        <v>25</v>
      </c>
      <c r="K54" s="94"/>
      <c r="L54" s="95" t="s">
        <v>482</v>
      </c>
      <c r="M54" s="96" t="s">
        <v>0</v>
      </c>
      <c r="N54" s="93">
        <v>16</v>
      </c>
      <c r="O54" s="3">
        <v>0</v>
      </c>
      <c r="P54" s="3">
        <v>0</v>
      </c>
      <c r="Q54" s="97">
        <f t="shared" ref="Q54:Q55" si="13">N54*(O54+P54)</f>
        <v>0</v>
      </c>
    </row>
    <row r="55" spans="1:17" ht="14">
      <c r="A55" s="89"/>
      <c r="B55" s="90" t="s">
        <v>109</v>
      </c>
      <c r="C55" s="91">
        <v>3</v>
      </c>
      <c r="D55" s="92"/>
      <c r="E55" s="93" t="s">
        <v>109</v>
      </c>
      <c r="F55" s="91" t="s">
        <v>206</v>
      </c>
      <c r="G55" s="94" t="s">
        <v>488</v>
      </c>
      <c r="H55" s="93">
        <v>120</v>
      </c>
      <c r="I55" s="93">
        <v>120</v>
      </c>
      <c r="J55" s="93">
        <v>40</v>
      </c>
      <c r="K55" s="94" t="s">
        <v>483</v>
      </c>
      <c r="L55" s="95"/>
      <c r="M55" s="96" t="s">
        <v>0</v>
      </c>
      <c r="N55" s="93">
        <v>100</v>
      </c>
      <c r="O55" s="3">
        <v>0</v>
      </c>
      <c r="P55" s="3">
        <v>0</v>
      </c>
      <c r="Q55" s="97">
        <f t="shared" si="13"/>
        <v>0</v>
      </c>
    </row>
    <row r="56" spans="1:17" ht="14">
      <c r="A56" s="89"/>
      <c r="B56" s="90" t="s">
        <v>109</v>
      </c>
      <c r="C56" s="91">
        <v>4</v>
      </c>
      <c r="D56" s="92"/>
      <c r="E56" s="93" t="s">
        <v>109</v>
      </c>
      <c r="F56" s="91" t="s">
        <v>94</v>
      </c>
      <c r="G56" s="94" t="s">
        <v>208</v>
      </c>
      <c r="H56" s="93">
        <v>250</v>
      </c>
      <c r="I56" s="93">
        <v>200</v>
      </c>
      <c r="J56" s="93">
        <v>50</v>
      </c>
      <c r="K56" s="94"/>
      <c r="L56" s="95"/>
      <c r="M56" s="96" t="s">
        <v>0</v>
      </c>
      <c r="N56" s="93">
        <v>1</v>
      </c>
      <c r="O56" s="3">
        <v>0</v>
      </c>
      <c r="P56" s="3">
        <v>0</v>
      </c>
      <c r="Q56" s="97">
        <f t="shared" ref="Q56:Q63" si="14">N56*(O56+P56)</f>
        <v>0</v>
      </c>
    </row>
    <row r="57" spans="1:17" ht="14">
      <c r="A57" s="89"/>
      <c r="B57" s="90" t="s">
        <v>109</v>
      </c>
      <c r="C57" s="91">
        <v>5</v>
      </c>
      <c r="D57" s="92"/>
      <c r="E57" s="93" t="s">
        <v>109</v>
      </c>
      <c r="F57" s="91" t="s">
        <v>94</v>
      </c>
      <c r="G57" s="94" t="s">
        <v>209</v>
      </c>
      <c r="H57" s="93">
        <v>450</v>
      </c>
      <c r="I57" s="93">
        <v>450</v>
      </c>
      <c r="J57" s="93">
        <v>50</v>
      </c>
      <c r="K57" s="94"/>
      <c r="L57" s="95"/>
      <c r="M57" s="96" t="s">
        <v>0</v>
      </c>
      <c r="N57" s="93">
        <v>2</v>
      </c>
      <c r="O57" s="3">
        <v>0</v>
      </c>
      <c r="P57" s="3">
        <v>0</v>
      </c>
      <c r="Q57" s="97">
        <f t="shared" si="14"/>
        <v>0</v>
      </c>
    </row>
    <row r="58" spans="1:17" ht="14">
      <c r="A58" s="89"/>
      <c r="B58" s="90" t="s">
        <v>109</v>
      </c>
      <c r="C58" s="91">
        <v>6</v>
      </c>
      <c r="D58" s="92"/>
      <c r="E58" s="93" t="s">
        <v>109</v>
      </c>
      <c r="F58" s="91" t="s">
        <v>94</v>
      </c>
      <c r="G58" s="94" t="s">
        <v>209</v>
      </c>
      <c r="H58" s="93">
        <v>200</v>
      </c>
      <c r="I58" s="93">
        <v>200</v>
      </c>
      <c r="J58" s="93">
        <v>50</v>
      </c>
      <c r="K58" s="94"/>
      <c r="L58" s="95"/>
      <c r="M58" s="96" t="s">
        <v>0</v>
      </c>
      <c r="N58" s="93">
        <v>4</v>
      </c>
      <c r="O58" s="3">
        <v>0</v>
      </c>
      <c r="P58" s="3">
        <v>0</v>
      </c>
      <c r="Q58" s="97">
        <f t="shared" ref="Q58:Q60" si="15">N58*(O58+P58)</f>
        <v>0</v>
      </c>
    </row>
    <row r="59" spans="1:17" ht="14">
      <c r="A59" s="89"/>
      <c r="B59" s="90" t="s">
        <v>109</v>
      </c>
      <c r="C59" s="91">
        <v>7</v>
      </c>
      <c r="D59" s="92"/>
      <c r="E59" s="93" t="s">
        <v>109</v>
      </c>
      <c r="F59" s="91" t="s">
        <v>94</v>
      </c>
      <c r="G59" s="94" t="s">
        <v>209</v>
      </c>
      <c r="H59" s="93">
        <v>150</v>
      </c>
      <c r="I59" s="93">
        <v>150</v>
      </c>
      <c r="J59" s="93">
        <v>25</v>
      </c>
      <c r="K59" s="94"/>
      <c r="L59" s="95"/>
      <c r="M59" s="96" t="s">
        <v>0</v>
      </c>
      <c r="N59" s="93">
        <v>4</v>
      </c>
      <c r="O59" s="3">
        <v>0</v>
      </c>
      <c r="P59" s="3">
        <v>0</v>
      </c>
      <c r="Q59" s="97">
        <f t="shared" si="15"/>
        <v>0</v>
      </c>
    </row>
    <row r="60" spans="1:17" ht="14">
      <c r="A60" s="89"/>
      <c r="B60" s="90" t="s">
        <v>109</v>
      </c>
      <c r="C60" s="91">
        <v>8</v>
      </c>
      <c r="D60" s="92"/>
      <c r="E60" s="93" t="s">
        <v>109</v>
      </c>
      <c r="F60" s="91" t="s">
        <v>94</v>
      </c>
      <c r="G60" s="94" t="s">
        <v>209</v>
      </c>
      <c r="H60" s="93">
        <v>100</v>
      </c>
      <c r="I60" s="93">
        <v>100</v>
      </c>
      <c r="J60" s="93">
        <v>50</v>
      </c>
      <c r="K60" s="94"/>
      <c r="L60" s="95"/>
      <c r="M60" s="96" t="s">
        <v>0</v>
      </c>
      <c r="N60" s="93">
        <v>6</v>
      </c>
      <c r="O60" s="3">
        <v>0</v>
      </c>
      <c r="P60" s="3">
        <v>0</v>
      </c>
      <c r="Q60" s="97">
        <f t="shared" si="15"/>
        <v>0</v>
      </c>
    </row>
    <row r="61" spans="1:17" ht="14">
      <c r="A61" s="89"/>
      <c r="B61" s="90" t="s">
        <v>109</v>
      </c>
      <c r="C61" s="91">
        <v>9</v>
      </c>
      <c r="D61" s="92"/>
      <c r="E61" s="93" t="s">
        <v>109</v>
      </c>
      <c r="F61" s="91" t="s">
        <v>94</v>
      </c>
      <c r="G61" s="94" t="s">
        <v>208</v>
      </c>
      <c r="H61" s="93">
        <v>200</v>
      </c>
      <c r="I61" s="93">
        <v>200</v>
      </c>
      <c r="J61" s="93">
        <v>50</v>
      </c>
      <c r="K61" s="94"/>
      <c r="L61" s="95"/>
      <c r="M61" s="96" t="s">
        <v>0</v>
      </c>
      <c r="N61" s="93">
        <v>4</v>
      </c>
      <c r="O61" s="3">
        <v>0</v>
      </c>
      <c r="P61" s="3">
        <v>0</v>
      </c>
      <c r="Q61" s="97">
        <f t="shared" si="14"/>
        <v>0</v>
      </c>
    </row>
    <row r="62" spans="1:17" ht="14">
      <c r="A62" s="89"/>
      <c r="B62" s="90" t="s">
        <v>109</v>
      </c>
      <c r="C62" s="91">
        <v>10</v>
      </c>
      <c r="D62" s="92"/>
      <c r="E62" s="93" t="s">
        <v>109</v>
      </c>
      <c r="F62" s="91" t="s">
        <v>94</v>
      </c>
      <c r="G62" s="94" t="s">
        <v>208</v>
      </c>
      <c r="H62" s="93">
        <v>150</v>
      </c>
      <c r="I62" s="93">
        <v>150</v>
      </c>
      <c r="J62" s="93">
        <v>25</v>
      </c>
      <c r="K62" s="94"/>
      <c r="L62" s="95"/>
      <c r="M62" s="96" t="s">
        <v>0</v>
      </c>
      <c r="N62" s="93">
        <v>4</v>
      </c>
      <c r="O62" s="3">
        <v>0</v>
      </c>
      <c r="P62" s="3">
        <v>0</v>
      </c>
      <c r="Q62" s="97">
        <f t="shared" si="14"/>
        <v>0</v>
      </c>
    </row>
    <row r="63" spans="1:17" ht="42">
      <c r="A63" s="89"/>
      <c r="B63" s="90" t="s">
        <v>109</v>
      </c>
      <c r="C63" s="91">
        <v>11</v>
      </c>
      <c r="D63" s="92"/>
      <c r="E63" s="93" t="s">
        <v>109</v>
      </c>
      <c r="F63" s="91" t="s">
        <v>422</v>
      </c>
      <c r="G63" s="94" t="s">
        <v>423</v>
      </c>
      <c r="H63" s="93">
        <v>425</v>
      </c>
      <c r="I63" s="93">
        <v>520</v>
      </c>
      <c r="J63" s="93">
        <v>40</v>
      </c>
      <c r="K63" s="94"/>
      <c r="L63" s="95" t="s">
        <v>484</v>
      </c>
      <c r="M63" s="96" t="s">
        <v>0</v>
      </c>
      <c r="N63" s="93">
        <v>6</v>
      </c>
      <c r="O63" s="3">
        <v>0</v>
      </c>
      <c r="P63" s="3">
        <v>0</v>
      </c>
      <c r="Q63" s="97">
        <f t="shared" si="14"/>
        <v>0</v>
      </c>
    </row>
    <row r="64" spans="1:17" ht="14">
      <c r="A64" s="104"/>
      <c r="B64" s="104"/>
      <c r="C64" s="105"/>
      <c r="D64" s="106"/>
      <c r="E64" s="107" t="s">
        <v>109</v>
      </c>
      <c r="F64" s="105" t="s">
        <v>57</v>
      </c>
      <c r="G64" s="108"/>
      <c r="H64" s="107"/>
      <c r="I64" s="107"/>
      <c r="J64" s="107"/>
      <c r="K64" s="108"/>
      <c r="L64" s="109"/>
      <c r="M64" s="110"/>
      <c r="N64" s="107"/>
      <c r="O64" s="111"/>
      <c r="P64" s="111"/>
      <c r="Q64" s="111">
        <f>SUM(Q53:Q63)</f>
        <v>0</v>
      </c>
    </row>
    <row r="65" spans="1:17" ht="42">
      <c r="A65" s="89"/>
      <c r="B65" s="90"/>
      <c r="C65" s="91"/>
      <c r="D65" s="92"/>
      <c r="E65" s="93" t="s">
        <v>4</v>
      </c>
      <c r="F65" s="91" t="s">
        <v>30</v>
      </c>
      <c r="G65" s="112" t="s">
        <v>210</v>
      </c>
      <c r="H65" s="93"/>
      <c r="I65" s="93"/>
      <c r="J65" s="93"/>
      <c r="K65" s="112"/>
      <c r="L65" s="95" t="s">
        <v>486</v>
      </c>
      <c r="M65" s="96" t="s">
        <v>1</v>
      </c>
      <c r="N65" s="93">
        <v>183.41</v>
      </c>
      <c r="O65" s="3">
        <v>0</v>
      </c>
      <c r="P65" s="3">
        <v>0</v>
      </c>
      <c r="Q65" s="97">
        <f t="shared" ref="Q65:Q78" si="16">N65*(O65+P65)</f>
        <v>0</v>
      </c>
    </row>
    <row r="66" spans="1:17" ht="42">
      <c r="A66" s="89"/>
      <c r="B66" s="90"/>
      <c r="C66" s="91"/>
      <c r="D66" s="92"/>
      <c r="E66" s="93" t="s">
        <v>4</v>
      </c>
      <c r="F66" s="91" t="s">
        <v>30</v>
      </c>
      <c r="G66" s="112" t="s">
        <v>211</v>
      </c>
      <c r="H66" s="93"/>
      <c r="I66" s="93"/>
      <c r="J66" s="93"/>
      <c r="K66" s="112"/>
      <c r="L66" s="95" t="s">
        <v>486</v>
      </c>
      <c r="M66" s="96" t="s">
        <v>1</v>
      </c>
      <c r="N66" s="93">
        <v>14.96</v>
      </c>
      <c r="O66" s="3">
        <v>0</v>
      </c>
      <c r="P66" s="3">
        <v>0</v>
      </c>
      <c r="Q66" s="97">
        <f>N66*(O66+P66)</f>
        <v>0</v>
      </c>
    </row>
    <row r="67" spans="1:17" ht="28">
      <c r="A67" s="89"/>
      <c r="B67" s="90"/>
      <c r="C67" s="91"/>
      <c r="D67" s="92"/>
      <c r="E67" s="93" t="s">
        <v>4</v>
      </c>
      <c r="F67" s="91" t="s">
        <v>30</v>
      </c>
      <c r="G67" s="112" t="s">
        <v>212</v>
      </c>
      <c r="H67" s="93"/>
      <c r="I67" s="93"/>
      <c r="J67" s="93"/>
      <c r="K67" s="112"/>
      <c r="L67" s="95" t="s">
        <v>486</v>
      </c>
      <c r="M67" s="96" t="s">
        <v>1</v>
      </c>
      <c r="N67" s="93">
        <v>5.49</v>
      </c>
      <c r="O67" s="3">
        <v>0</v>
      </c>
      <c r="P67" s="3">
        <v>0</v>
      </c>
      <c r="Q67" s="97">
        <f t="shared" ref="Q67" si="17">N67*(O67+P67)</f>
        <v>0</v>
      </c>
    </row>
    <row r="68" spans="1:17" ht="42">
      <c r="A68" s="89"/>
      <c r="B68" s="90"/>
      <c r="C68" s="91"/>
      <c r="D68" s="92"/>
      <c r="E68" s="93" t="s">
        <v>4</v>
      </c>
      <c r="F68" s="91" t="s">
        <v>30</v>
      </c>
      <c r="G68" s="112" t="s">
        <v>123</v>
      </c>
      <c r="H68" s="93"/>
      <c r="I68" s="93"/>
      <c r="J68" s="93"/>
      <c r="K68" s="112"/>
      <c r="L68" s="95" t="s">
        <v>486</v>
      </c>
      <c r="M68" s="96" t="s">
        <v>0</v>
      </c>
      <c r="N68" s="93">
        <v>196</v>
      </c>
      <c r="O68" s="3">
        <v>0</v>
      </c>
      <c r="P68" s="3">
        <v>0</v>
      </c>
      <c r="Q68" s="97">
        <f t="shared" si="16"/>
        <v>0</v>
      </c>
    </row>
    <row r="69" spans="1:17" ht="42">
      <c r="A69" s="89"/>
      <c r="B69" s="90"/>
      <c r="C69" s="91"/>
      <c r="D69" s="92"/>
      <c r="E69" s="93" t="s">
        <v>4</v>
      </c>
      <c r="F69" s="91" t="s">
        <v>30</v>
      </c>
      <c r="G69" s="112" t="s">
        <v>125</v>
      </c>
      <c r="H69" s="93"/>
      <c r="I69" s="93"/>
      <c r="J69" s="93"/>
      <c r="K69" s="112"/>
      <c r="L69" s="95" t="s">
        <v>486</v>
      </c>
      <c r="M69" s="96" t="s">
        <v>0</v>
      </c>
      <c r="N69" s="93">
        <v>50</v>
      </c>
      <c r="O69" s="3">
        <v>0</v>
      </c>
      <c r="P69" s="3">
        <v>0</v>
      </c>
      <c r="Q69" s="97">
        <f t="shared" si="16"/>
        <v>0</v>
      </c>
    </row>
    <row r="70" spans="1:17" ht="28">
      <c r="A70" s="89"/>
      <c r="B70" s="90"/>
      <c r="C70" s="91"/>
      <c r="D70" s="92"/>
      <c r="E70" s="93" t="s">
        <v>4</v>
      </c>
      <c r="F70" s="91" t="s">
        <v>30</v>
      </c>
      <c r="G70" s="112" t="s">
        <v>213</v>
      </c>
      <c r="H70" s="93"/>
      <c r="I70" s="93"/>
      <c r="J70" s="93"/>
      <c r="K70" s="112"/>
      <c r="L70" s="95" t="s">
        <v>486</v>
      </c>
      <c r="M70" s="96" t="s">
        <v>2</v>
      </c>
      <c r="N70" s="93">
        <v>1</v>
      </c>
      <c r="O70" s="3">
        <v>0</v>
      </c>
      <c r="P70" s="3">
        <v>0</v>
      </c>
      <c r="Q70" s="97">
        <f t="shared" si="16"/>
        <v>0</v>
      </c>
    </row>
    <row r="71" spans="1:17" ht="14">
      <c r="A71" s="89"/>
      <c r="B71" s="90"/>
      <c r="C71" s="91"/>
      <c r="D71" s="92"/>
      <c r="E71" s="93" t="s">
        <v>4</v>
      </c>
      <c r="F71" s="91" t="s">
        <v>30</v>
      </c>
      <c r="G71" s="112" t="s">
        <v>215</v>
      </c>
      <c r="H71" s="93"/>
      <c r="I71" s="93"/>
      <c r="J71" s="93"/>
      <c r="K71" s="112"/>
      <c r="L71" s="95" t="s">
        <v>486</v>
      </c>
      <c r="M71" s="96" t="s">
        <v>1</v>
      </c>
      <c r="N71" s="93">
        <v>9</v>
      </c>
      <c r="O71" s="3">
        <v>0</v>
      </c>
      <c r="P71" s="3">
        <v>0</v>
      </c>
      <c r="Q71" s="97">
        <f t="shared" ref="Q71" si="18">N71*(O71+P71)</f>
        <v>0</v>
      </c>
    </row>
    <row r="72" spans="1:17" ht="14">
      <c r="A72" s="89"/>
      <c r="B72" s="90"/>
      <c r="C72" s="91"/>
      <c r="D72" s="92"/>
      <c r="E72" s="93" t="s">
        <v>4</v>
      </c>
      <c r="F72" s="91" t="s">
        <v>30</v>
      </c>
      <c r="G72" s="112" t="s">
        <v>216</v>
      </c>
      <c r="H72" s="93"/>
      <c r="I72" s="93"/>
      <c r="J72" s="93"/>
      <c r="K72" s="112"/>
      <c r="L72" s="95"/>
      <c r="M72" s="96" t="s">
        <v>1</v>
      </c>
      <c r="N72" s="93">
        <v>183.41</v>
      </c>
      <c r="O72" s="3">
        <v>0</v>
      </c>
      <c r="P72" s="3">
        <v>0</v>
      </c>
      <c r="Q72" s="97">
        <f>N72*(O72+P72)</f>
        <v>0</v>
      </c>
    </row>
    <row r="73" spans="1:17" ht="14">
      <c r="A73" s="89"/>
      <c r="B73" s="90"/>
      <c r="C73" s="91"/>
      <c r="D73" s="92"/>
      <c r="E73" s="93" t="s">
        <v>4</v>
      </c>
      <c r="F73" s="91" t="s">
        <v>30</v>
      </c>
      <c r="G73" s="112" t="s">
        <v>217</v>
      </c>
      <c r="H73" s="93"/>
      <c r="I73" s="93"/>
      <c r="J73" s="93"/>
      <c r="K73" s="112"/>
      <c r="L73" s="95"/>
      <c r="M73" s="96" t="s">
        <v>1</v>
      </c>
      <c r="N73" s="93">
        <v>14.96</v>
      </c>
      <c r="O73" s="3">
        <v>0</v>
      </c>
      <c r="P73" s="3">
        <v>0</v>
      </c>
      <c r="Q73" s="97">
        <f>N73*(O73+P73)</f>
        <v>0</v>
      </c>
    </row>
    <row r="74" spans="1:17" ht="14">
      <c r="A74" s="89"/>
      <c r="B74" s="90"/>
      <c r="C74" s="91"/>
      <c r="D74" s="92"/>
      <c r="E74" s="93" t="s">
        <v>4</v>
      </c>
      <c r="F74" s="91" t="s">
        <v>30</v>
      </c>
      <c r="G74" s="112" t="s">
        <v>214</v>
      </c>
      <c r="H74" s="93"/>
      <c r="I74" s="93"/>
      <c r="J74" s="93"/>
      <c r="K74" s="112"/>
      <c r="L74" s="95"/>
      <c r="M74" s="96" t="s">
        <v>1</v>
      </c>
      <c r="N74" s="93">
        <v>5.49</v>
      </c>
      <c r="O74" s="3">
        <v>0</v>
      </c>
      <c r="P74" s="3">
        <v>0</v>
      </c>
      <c r="Q74" s="97">
        <f>N74*(O74+P74)</f>
        <v>0</v>
      </c>
    </row>
    <row r="75" spans="1:17" ht="42">
      <c r="A75" s="89"/>
      <c r="B75" s="90"/>
      <c r="C75" s="91"/>
      <c r="D75" s="92"/>
      <c r="E75" s="93" t="s">
        <v>4</v>
      </c>
      <c r="F75" s="91" t="s">
        <v>30</v>
      </c>
      <c r="G75" s="112" t="s">
        <v>218</v>
      </c>
      <c r="H75" s="93"/>
      <c r="I75" s="93"/>
      <c r="J75" s="93"/>
      <c r="K75" s="112"/>
      <c r="L75" s="95"/>
      <c r="M75" s="96" t="s">
        <v>1</v>
      </c>
      <c r="N75" s="93">
        <v>1.3720000000000001</v>
      </c>
      <c r="O75" s="3">
        <v>0</v>
      </c>
      <c r="P75" s="3">
        <v>0</v>
      </c>
      <c r="Q75" s="97">
        <f>N75*(O75+P75)</f>
        <v>0</v>
      </c>
    </row>
    <row r="76" spans="1:17" ht="42">
      <c r="A76" s="89"/>
      <c r="B76" s="90"/>
      <c r="C76" s="91"/>
      <c r="D76" s="92"/>
      <c r="E76" s="93" t="s">
        <v>4</v>
      </c>
      <c r="F76" s="91" t="s">
        <v>30</v>
      </c>
      <c r="G76" s="112" t="s">
        <v>219</v>
      </c>
      <c r="H76" s="93"/>
      <c r="I76" s="93"/>
      <c r="J76" s="93"/>
      <c r="K76" s="112"/>
      <c r="L76" s="95"/>
      <c r="M76" s="96" t="s">
        <v>1</v>
      </c>
      <c r="N76" s="93">
        <v>2.5</v>
      </c>
      <c r="O76" s="3">
        <v>0</v>
      </c>
      <c r="P76" s="3">
        <v>0</v>
      </c>
      <c r="Q76" s="97">
        <f>N76*(O76+P76)</f>
        <v>0</v>
      </c>
    </row>
    <row r="77" spans="1:17" ht="28">
      <c r="A77" s="89"/>
      <c r="B77" s="90"/>
      <c r="C77" s="91"/>
      <c r="D77" s="92"/>
      <c r="E77" s="93" t="s">
        <v>4</v>
      </c>
      <c r="F77" s="91" t="s">
        <v>30</v>
      </c>
      <c r="G77" s="112" t="s">
        <v>63</v>
      </c>
      <c r="H77" s="93"/>
      <c r="I77" s="93"/>
      <c r="J77" s="93"/>
      <c r="K77" s="112"/>
      <c r="L77" s="95"/>
      <c r="M77" s="96" t="s">
        <v>6</v>
      </c>
      <c r="N77" s="93">
        <v>160</v>
      </c>
      <c r="O77" s="3">
        <v>0</v>
      </c>
      <c r="P77" s="3">
        <v>0</v>
      </c>
      <c r="Q77" s="97">
        <f t="shared" ref="Q77" si="19">N77*(O77+P77)</f>
        <v>0</v>
      </c>
    </row>
    <row r="78" spans="1:17" ht="28">
      <c r="A78" s="89"/>
      <c r="B78" s="90"/>
      <c r="C78" s="91"/>
      <c r="D78" s="92"/>
      <c r="E78" s="93" t="s">
        <v>4</v>
      </c>
      <c r="F78" s="91" t="s">
        <v>30</v>
      </c>
      <c r="G78" s="112" t="s">
        <v>220</v>
      </c>
      <c r="H78" s="93"/>
      <c r="I78" s="93"/>
      <c r="J78" s="93"/>
      <c r="K78" s="112"/>
      <c r="L78" s="95"/>
      <c r="M78" s="96" t="s">
        <v>6</v>
      </c>
      <c r="N78" s="93">
        <v>80</v>
      </c>
      <c r="O78" s="3">
        <v>0</v>
      </c>
      <c r="P78" s="3">
        <v>0</v>
      </c>
      <c r="Q78" s="97">
        <f t="shared" si="16"/>
        <v>0</v>
      </c>
    </row>
    <row r="79" spans="1:17" ht="14">
      <c r="A79" s="104"/>
      <c r="B79" s="104"/>
      <c r="C79" s="105"/>
      <c r="D79" s="106"/>
      <c r="E79" s="107" t="s">
        <v>4</v>
      </c>
      <c r="F79" s="105" t="s">
        <v>57</v>
      </c>
      <c r="G79" s="113"/>
      <c r="H79" s="107"/>
      <c r="I79" s="107"/>
      <c r="J79" s="107"/>
      <c r="K79" s="113"/>
      <c r="L79" s="109"/>
      <c r="M79" s="110"/>
      <c r="N79" s="107"/>
      <c r="O79" s="111"/>
      <c r="P79" s="111"/>
      <c r="Q79" s="111">
        <f>SUM(Q65:Q78)</f>
        <v>0</v>
      </c>
    </row>
    <row r="80" spans="1:17" ht="42">
      <c r="A80" s="89"/>
      <c r="B80" s="90" t="s">
        <v>227</v>
      </c>
      <c r="C80" s="91">
        <v>1</v>
      </c>
      <c r="D80" s="92"/>
      <c r="E80" s="93" t="s">
        <v>227</v>
      </c>
      <c r="F80" s="91" t="s">
        <v>229</v>
      </c>
      <c r="G80" s="112" t="s">
        <v>221</v>
      </c>
      <c r="H80" s="93"/>
      <c r="I80" s="93"/>
      <c r="J80" s="93"/>
      <c r="K80" s="114"/>
      <c r="L80" s="95" t="s">
        <v>487</v>
      </c>
      <c r="M80" s="96" t="s">
        <v>0</v>
      </c>
      <c r="N80" s="93">
        <v>1</v>
      </c>
      <c r="O80" s="3">
        <v>0</v>
      </c>
      <c r="P80" s="3">
        <v>0</v>
      </c>
      <c r="Q80" s="97">
        <f>N80*(O80+P80)</f>
        <v>0</v>
      </c>
    </row>
    <row r="81" spans="1:25" ht="42">
      <c r="A81" s="89"/>
      <c r="B81" s="90" t="s">
        <v>418</v>
      </c>
      <c r="C81" s="91">
        <v>1</v>
      </c>
      <c r="D81" s="92"/>
      <c r="E81" s="93" t="s">
        <v>227</v>
      </c>
      <c r="F81" s="91" t="s">
        <v>229</v>
      </c>
      <c r="G81" s="112" t="s">
        <v>222</v>
      </c>
      <c r="H81" s="93"/>
      <c r="I81" s="93"/>
      <c r="J81" s="93"/>
      <c r="K81" s="114"/>
      <c r="L81" s="95" t="s">
        <v>487</v>
      </c>
      <c r="M81" s="96" t="s">
        <v>0</v>
      </c>
      <c r="N81" s="93">
        <v>1</v>
      </c>
      <c r="O81" s="3">
        <v>0</v>
      </c>
      <c r="P81" s="3">
        <v>0</v>
      </c>
      <c r="Q81" s="97">
        <f t="shared" ref="Q81:Q86" si="20">N81*(O81+P81)</f>
        <v>0</v>
      </c>
      <c r="X81" s="239"/>
      <c r="Y81" s="239"/>
    </row>
    <row r="82" spans="1:25" ht="28">
      <c r="A82" s="89"/>
      <c r="B82" s="90" t="s">
        <v>418</v>
      </c>
      <c r="C82" s="91">
        <v>2</v>
      </c>
      <c r="D82" s="92"/>
      <c r="E82" s="93" t="s">
        <v>227</v>
      </c>
      <c r="F82" s="91" t="s">
        <v>229</v>
      </c>
      <c r="G82" s="112" t="s">
        <v>223</v>
      </c>
      <c r="H82" s="93"/>
      <c r="I82" s="93"/>
      <c r="J82" s="93"/>
      <c r="K82" s="114"/>
      <c r="L82" s="95" t="s">
        <v>487</v>
      </c>
      <c r="M82" s="96" t="s">
        <v>0</v>
      </c>
      <c r="N82" s="93">
        <v>1</v>
      </c>
      <c r="O82" s="3">
        <v>0</v>
      </c>
      <c r="P82" s="3">
        <v>0</v>
      </c>
      <c r="Q82" s="97">
        <f t="shared" si="20"/>
        <v>0</v>
      </c>
    </row>
    <row r="83" spans="1:25" ht="28">
      <c r="A83" s="89"/>
      <c r="B83" s="90" t="s">
        <v>418</v>
      </c>
      <c r="C83" s="91">
        <v>3</v>
      </c>
      <c r="D83" s="92"/>
      <c r="E83" s="93" t="s">
        <v>227</v>
      </c>
      <c r="F83" s="91" t="s">
        <v>229</v>
      </c>
      <c r="G83" s="112" t="s">
        <v>224</v>
      </c>
      <c r="H83" s="93"/>
      <c r="I83" s="93"/>
      <c r="J83" s="93"/>
      <c r="K83" s="114"/>
      <c r="L83" s="95" t="s">
        <v>487</v>
      </c>
      <c r="M83" s="96" t="s">
        <v>0</v>
      </c>
      <c r="N83" s="93">
        <v>1</v>
      </c>
      <c r="O83" s="3">
        <v>0</v>
      </c>
      <c r="P83" s="3">
        <v>0</v>
      </c>
      <c r="Q83" s="97">
        <f t="shared" si="20"/>
        <v>0</v>
      </c>
    </row>
    <row r="84" spans="1:25" ht="84">
      <c r="A84" s="89"/>
      <c r="B84" s="90" t="s">
        <v>227</v>
      </c>
      <c r="C84" s="91">
        <v>2</v>
      </c>
      <c r="D84" s="92"/>
      <c r="E84" s="93" t="s">
        <v>227</v>
      </c>
      <c r="F84" s="91" t="s">
        <v>230</v>
      </c>
      <c r="G84" s="112" t="s">
        <v>426</v>
      </c>
      <c r="H84" s="93"/>
      <c r="I84" s="93"/>
      <c r="J84" s="93"/>
      <c r="K84" s="114"/>
      <c r="L84" s="95" t="s">
        <v>490</v>
      </c>
      <c r="M84" s="96" t="s">
        <v>0</v>
      </c>
      <c r="N84" s="93">
        <v>1</v>
      </c>
      <c r="O84" s="3">
        <v>0</v>
      </c>
      <c r="P84" s="3">
        <v>0</v>
      </c>
      <c r="Q84" s="97">
        <f t="shared" si="20"/>
        <v>0</v>
      </c>
    </row>
    <row r="85" spans="1:25" ht="14">
      <c r="A85" s="89"/>
      <c r="B85" s="90" t="s">
        <v>227</v>
      </c>
      <c r="C85" s="91">
        <v>3</v>
      </c>
      <c r="D85" s="92"/>
      <c r="E85" s="93" t="s">
        <v>227</v>
      </c>
      <c r="F85" s="91" t="s">
        <v>230</v>
      </c>
      <c r="G85" s="115" t="s">
        <v>226</v>
      </c>
      <c r="H85" s="93"/>
      <c r="I85" s="93"/>
      <c r="J85" s="93"/>
      <c r="K85" s="114"/>
      <c r="L85" s="95" t="s">
        <v>489</v>
      </c>
      <c r="M85" s="96" t="s">
        <v>0</v>
      </c>
      <c r="N85" s="93">
        <v>1</v>
      </c>
      <c r="O85" s="3">
        <v>0</v>
      </c>
      <c r="P85" s="3">
        <v>0</v>
      </c>
      <c r="Q85" s="97">
        <f t="shared" si="20"/>
        <v>0</v>
      </c>
    </row>
    <row r="86" spans="1:25" ht="14">
      <c r="A86" s="89"/>
      <c r="B86" s="90" t="s">
        <v>227</v>
      </c>
      <c r="C86" s="91">
        <v>4</v>
      </c>
      <c r="D86" s="92"/>
      <c r="E86" s="93" t="s">
        <v>227</v>
      </c>
      <c r="F86" s="91" t="s">
        <v>230</v>
      </c>
      <c r="G86" s="115" t="s">
        <v>225</v>
      </c>
      <c r="H86" s="93"/>
      <c r="I86" s="93"/>
      <c r="J86" s="93"/>
      <c r="K86" s="114"/>
      <c r="L86" s="95" t="s">
        <v>489</v>
      </c>
      <c r="M86" s="96" t="s">
        <v>0</v>
      </c>
      <c r="N86" s="93">
        <v>1</v>
      </c>
      <c r="O86" s="3">
        <v>0</v>
      </c>
      <c r="P86" s="3">
        <v>0</v>
      </c>
      <c r="Q86" s="97">
        <f t="shared" si="20"/>
        <v>0</v>
      </c>
    </row>
    <row r="87" spans="1:25" ht="84">
      <c r="A87" s="89"/>
      <c r="B87" s="90" t="s">
        <v>227</v>
      </c>
      <c r="C87" s="91">
        <v>5</v>
      </c>
      <c r="D87" s="92"/>
      <c r="E87" s="93" t="s">
        <v>227</v>
      </c>
      <c r="F87" s="91" t="s">
        <v>230</v>
      </c>
      <c r="G87" s="116" t="s">
        <v>427</v>
      </c>
      <c r="H87" s="93"/>
      <c r="I87" s="93"/>
      <c r="J87" s="93"/>
      <c r="K87" s="114"/>
      <c r="L87" s="95" t="s">
        <v>490</v>
      </c>
      <c r="M87" s="96" t="s">
        <v>0</v>
      </c>
      <c r="N87" s="93">
        <v>1</v>
      </c>
      <c r="O87" s="3">
        <v>0</v>
      </c>
      <c r="P87" s="3">
        <v>0</v>
      </c>
      <c r="Q87" s="97">
        <f t="shared" ref="Q87:Q88" si="21">N87*(O87+P87)</f>
        <v>0</v>
      </c>
    </row>
    <row r="88" spans="1:25" ht="14">
      <c r="A88" s="89"/>
      <c r="B88" s="90" t="s">
        <v>227</v>
      </c>
      <c r="C88" s="91" t="s">
        <v>228</v>
      </c>
      <c r="D88" s="92"/>
      <c r="E88" s="93" t="s">
        <v>227</v>
      </c>
      <c r="F88" s="91" t="s">
        <v>230</v>
      </c>
      <c r="G88" s="115" t="s">
        <v>231</v>
      </c>
      <c r="H88" s="93"/>
      <c r="I88" s="93"/>
      <c r="J88" s="93"/>
      <c r="K88" s="114"/>
      <c r="L88" s="95" t="s">
        <v>415</v>
      </c>
      <c r="M88" s="96" t="s">
        <v>0</v>
      </c>
      <c r="N88" s="93">
        <v>1</v>
      </c>
      <c r="O88" s="3">
        <v>0</v>
      </c>
      <c r="P88" s="3">
        <v>0</v>
      </c>
      <c r="Q88" s="97">
        <f t="shared" si="21"/>
        <v>0</v>
      </c>
    </row>
    <row r="89" spans="1:25" ht="14">
      <c r="A89" s="89"/>
      <c r="B89" s="90" t="s">
        <v>227</v>
      </c>
      <c r="C89" s="91" t="s">
        <v>232</v>
      </c>
      <c r="D89" s="92"/>
      <c r="E89" s="93" t="s">
        <v>227</v>
      </c>
      <c r="F89" s="91" t="s">
        <v>230</v>
      </c>
      <c r="G89" s="115" t="s">
        <v>239</v>
      </c>
      <c r="H89" s="93"/>
      <c r="I89" s="93"/>
      <c r="J89" s="93"/>
      <c r="K89" s="114"/>
      <c r="L89" s="95" t="s">
        <v>415</v>
      </c>
      <c r="M89" s="96" t="s">
        <v>0</v>
      </c>
      <c r="N89" s="93">
        <v>1</v>
      </c>
      <c r="O89" s="3">
        <v>0</v>
      </c>
      <c r="P89" s="3">
        <v>0</v>
      </c>
      <c r="Q89" s="97">
        <f t="shared" ref="Q89:Q94" si="22">N89*(O89+P89)</f>
        <v>0</v>
      </c>
    </row>
    <row r="90" spans="1:25" ht="14">
      <c r="A90" s="89"/>
      <c r="B90" s="90" t="s">
        <v>227</v>
      </c>
      <c r="C90" s="91" t="s">
        <v>233</v>
      </c>
      <c r="D90" s="92"/>
      <c r="E90" s="93" t="s">
        <v>227</v>
      </c>
      <c r="F90" s="91" t="s">
        <v>230</v>
      </c>
      <c r="G90" s="115" t="s">
        <v>240</v>
      </c>
      <c r="H90" s="93"/>
      <c r="I90" s="93"/>
      <c r="J90" s="93"/>
      <c r="K90" s="114"/>
      <c r="L90" s="95" t="s">
        <v>415</v>
      </c>
      <c r="M90" s="96" t="s">
        <v>0</v>
      </c>
      <c r="N90" s="93">
        <v>1</v>
      </c>
      <c r="O90" s="3">
        <v>0</v>
      </c>
      <c r="P90" s="3">
        <v>0</v>
      </c>
      <c r="Q90" s="97">
        <f t="shared" si="22"/>
        <v>0</v>
      </c>
    </row>
    <row r="91" spans="1:25" ht="14">
      <c r="A91" s="89"/>
      <c r="B91" s="90" t="s">
        <v>227</v>
      </c>
      <c r="C91" s="91" t="s">
        <v>234</v>
      </c>
      <c r="D91" s="92"/>
      <c r="E91" s="93" t="s">
        <v>227</v>
      </c>
      <c r="F91" s="91" t="s">
        <v>230</v>
      </c>
      <c r="G91" s="115" t="s">
        <v>241</v>
      </c>
      <c r="H91" s="93"/>
      <c r="I91" s="93"/>
      <c r="J91" s="93"/>
      <c r="K91" s="114"/>
      <c r="L91" s="95" t="s">
        <v>415</v>
      </c>
      <c r="M91" s="96" t="s">
        <v>0</v>
      </c>
      <c r="N91" s="93">
        <v>1</v>
      </c>
      <c r="O91" s="3">
        <v>0</v>
      </c>
      <c r="P91" s="3">
        <v>0</v>
      </c>
      <c r="Q91" s="97">
        <f t="shared" si="22"/>
        <v>0</v>
      </c>
    </row>
    <row r="92" spans="1:25" ht="14">
      <c r="A92" s="89"/>
      <c r="B92" s="90" t="s">
        <v>227</v>
      </c>
      <c r="C92" s="91" t="s">
        <v>235</v>
      </c>
      <c r="D92" s="92"/>
      <c r="E92" s="93" t="s">
        <v>227</v>
      </c>
      <c r="F92" s="91" t="s">
        <v>230</v>
      </c>
      <c r="G92" s="115" t="s">
        <v>242</v>
      </c>
      <c r="H92" s="93"/>
      <c r="I92" s="93"/>
      <c r="J92" s="93"/>
      <c r="K92" s="114"/>
      <c r="L92" s="95" t="s">
        <v>415</v>
      </c>
      <c r="M92" s="96" t="s">
        <v>0</v>
      </c>
      <c r="N92" s="93">
        <v>1</v>
      </c>
      <c r="O92" s="3">
        <v>0</v>
      </c>
      <c r="P92" s="3">
        <v>0</v>
      </c>
      <c r="Q92" s="97">
        <f t="shared" si="22"/>
        <v>0</v>
      </c>
    </row>
    <row r="93" spans="1:25" ht="28">
      <c r="A93" s="89"/>
      <c r="B93" s="90" t="s">
        <v>227</v>
      </c>
      <c r="C93" s="91" t="s">
        <v>236</v>
      </c>
      <c r="D93" s="92"/>
      <c r="E93" s="93" t="s">
        <v>227</v>
      </c>
      <c r="F93" s="91" t="s">
        <v>230</v>
      </c>
      <c r="G93" s="115" t="s">
        <v>434</v>
      </c>
      <c r="H93" s="93"/>
      <c r="I93" s="93"/>
      <c r="J93" s="93"/>
      <c r="K93" s="114"/>
      <c r="L93" s="95" t="s">
        <v>415</v>
      </c>
      <c r="M93" s="96" t="s">
        <v>0</v>
      </c>
      <c r="N93" s="93">
        <v>1</v>
      </c>
      <c r="O93" s="3">
        <v>0</v>
      </c>
      <c r="P93" s="3">
        <v>0</v>
      </c>
      <c r="Q93" s="97">
        <f t="shared" si="22"/>
        <v>0</v>
      </c>
    </row>
    <row r="94" spans="1:25" ht="28">
      <c r="A94" s="89"/>
      <c r="B94" s="90" t="s">
        <v>227</v>
      </c>
      <c r="C94" s="91" t="s">
        <v>237</v>
      </c>
      <c r="D94" s="92"/>
      <c r="E94" s="93" t="s">
        <v>227</v>
      </c>
      <c r="F94" s="91" t="s">
        <v>230</v>
      </c>
      <c r="G94" s="115" t="s">
        <v>435</v>
      </c>
      <c r="H94" s="93"/>
      <c r="I94" s="93"/>
      <c r="J94" s="93"/>
      <c r="K94" s="114"/>
      <c r="L94" s="95" t="s">
        <v>415</v>
      </c>
      <c r="M94" s="96" t="s">
        <v>0</v>
      </c>
      <c r="N94" s="93">
        <v>1</v>
      </c>
      <c r="O94" s="3">
        <v>0</v>
      </c>
      <c r="P94" s="3">
        <v>0</v>
      </c>
      <c r="Q94" s="97">
        <f t="shared" si="22"/>
        <v>0</v>
      </c>
    </row>
    <row r="95" spans="1:25" ht="28">
      <c r="A95" s="89"/>
      <c r="B95" s="90" t="s">
        <v>227</v>
      </c>
      <c r="C95" s="91" t="s">
        <v>238</v>
      </c>
      <c r="D95" s="92"/>
      <c r="E95" s="93" t="s">
        <v>227</v>
      </c>
      <c r="F95" s="91" t="s">
        <v>230</v>
      </c>
      <c r="G95" s="115" t="s">
        <v>436</v>
      </c>
      <c r="H95" s="93"/>
      <c r="I95" s="93"/>
      <c r="J95" s="93"/>
      <c r="K95" s="114"/>
      <c r="L95" s="95" t="s">
        <v>415</v>
      </c>
      <c r="M95" s="96" t="s">
        <v>0</v>
      </c>
      <c r="N95" s="93">
        <v>1</v>
      </c>
      <c r="O95" s="3">
        <v>0</v>
      </c>
      <c r="P95" s="3">
        <v>0</v>
      </c>
      <c r="Q95" s="97">
        <f t="shared" ref="Q95" si="23">N95*(O95+P95)</f>
        <v>0</v>
      </c>
    </row>
    <row r="96" spans="1:25" ht="14">
      <c r="A96" s="104"/>
      <c r="B96" s="104"/>
      <c r="C96" s="105"/>
      <c r="D96" s="106"/>
      <c r="E96" s="107" t="s">
        <v>227</v>
      </c>
      <c r="F96" s="105" t="s">
        <v>57</v>
      </c>
      <c r="G96" s="113"/>
      <c r="H96" s="107"/>
      <c r="I96" s="107"/>
      <c r="J96" s="107"/>
      <c r="K96" s="117"/>
      <c r="L96" s="109"/>
      <c r="M96" s="110"/>
      <c r="N96" s="107"/>
      <c r="O96" s="111"/>
      <c r="P96" s="111"/>
      <c r="Q96" s="111">
        <f>SUM(Q80:Q95)</f>
        <v>0</v>
      </c>
    </row>
    <row r="97" spans="1:17" ht="14">
      <c r="A97" s="89"/>
      <c r="B97" s="90"/>
      <c r="C97" s="92"/>
      <c r="D97" s="92"/>
      <c r="E97" s="93" t="s">
        <v>31</v>
      </c>
      <c r="F97" s="91" t="s">
        <v>32</v>
      </c>
      <c r="G97" s="94" t="s">
        <v>38</v>
      </c>
      <c r="H97" s="93"/>
      <c r="I97" s="93"/>
      <c r="J97" s="93"/>
      <c r="K97" s="114" t="s">
        <v>108</v>
      </c>
      <c r="L97" s="95" t="s">
        <v>414</v>
      </c>
      <c r="M97" s="96" t="s">
        <v>0</v>
      </c>
      <c r="N97" s="93">
        <v>1</v>
      </c>
      <c r="O97" s="97">
        <f>'DÍLČÍ SOUPIS - OSVĚTLENÍ'!F10</f>
        <v>0</v>
      </c>
      <c r="P97" s="3">
        <v>0</v>
      </c>
      <c r="Q97" s="97">
        <f>N97*(O97+P97)</f>
        <v>0</v>
      </c>
    </row>
    <row r="98" spans="1:17" ht="14">
      <c r="A98" s="89"/>
      <c r="B98" s="90"/>
      <c r="C98" s="92"/>
      <c r="D98" s="92"/>
      <c r="E98" s="93" t="s">
        <v>31</v>
      </c>
      <c r="F98" s="91" t="s">
        <v>39</v>
      </c>
      <c r="G98" s="94" t="s">
        <v>40</v>
      </c>
      <c r="H98" s="93"/>
      <c r="I98" s="93"/>
      <c r="J98" s="93"/>
      <c r="K98" s="114"/>
      <c r="L98" s="95"/>
      <c r="M98" s="96" t="s">
        <v>2</v>
      </c>
      <c r="N98" s="93">
        <v>1</v>
      </c>
      <c r="O98" s="3">
        <v>0</v>
      </c>
      <c r="P98" s="3">
        <v>0</v>
      </c>
      <c r="Q98" s="97">
        <f>N98*(O98+P98)</f>
        <v>0</v>
      </c>
    </row>
    <row r="99" spans="1:17" ht="14">
      <c r="A99" s="104"/>
      <c r="B99" s="104"/>
      <c r="C99" s="106"/>
      <c r="D99" s="106"/>
      <c r="E99" s="107" t="s">
        <v>31</v>
      </c>
      <c r="F99" s="105" t="s">
        <v>57</v>
      </c>
      <c r="G99" s="108"/>
      <c r="H99" s="107"/>
      <c r="I99" s="107"/>
      <c r="J99" s="107"/>
      <c r="K99" s="117"/>
      <c r="L99" s="109"/>
      <c r="M99" s="110"/>
      <c r="N99" s="107"/>
      <c r="O99" s="111"/>
      <c r="P99" s="111"/>
      <c r="Q99" s="111">
        <f>SUM(Q97:Q98)</f>
        <v>0</v>
      </c>
    </row>
    <row r="100" spans="1:17" ht="14">
      <c r="A100" s="89"/>
      <c r="B100" s="90"/>
      <c r="C100" s="92"/>
      <c r="D100" s="92"/>
      <c r="E100" s="93" t="s">
        <v>33</v>
      </c>
      <c r="F100" s="91" t="s">
        <v>35</v>
      </c>
      <c r="G100" s="94" t="s">
        <v>47</v>
      </c>
      <c r="H100" s="93"/>
      <c r="I100" s="93"/>
      <c r="J100" s="93"/>
      <c r="K100" s="114" t="s">
        <v>108</v>
      </c>
      <c r="L100" s="95" t="s">
        <v>110</v>
      </c>
      <c r="M100" s="96" t="s">
        <v>2</v>
      </c>
      <c r="N100" s="93">
        <v>1</v>
      </c>
      <c r="O100" s="97">
        <f>'DÍLČÍ SOUPIS - AV TECHNIKA'!F202</f>
        <v>0</v>
      </c>
      <c r="P100" s="97">
        <f>'DÍLČÍ SOUPIS - AV TECHNIKA'!F209</f>
        <v>0</v>
      </c>
      <c r="Q100" s="97">
        <f>N100*(O100+P100)</f>
        <v>0</v>
      </c>
    </row>
    <row r="101" spans="1:17" ht="14">
      <c r="A101" s="104"/>
      <c r="B101" s="104"/>
      <c r="C101" s="106"/>
      <c r="D101" s="106"/>
      <c r="E101" s="107" t="s">
        <v>33</v>
      </c>
      <c r="F101" s="105" t="s">
        <v>57</v>
      </c>
      <c r="G101" s="108"/>
      <c r="H101" s="107"/>
      <c r="I101" s="107"/>
      <c r="J101" s="107"/>
      <c r="K101" s="117"/>
      <c r="L101" s="109"/>
      <c r="M101" s="110"/>
      <c r="N101" s="107"/>
      <c r="O101" s="111"/>
      <c r="P101" s="111"/>
      <c r="Q101" s="111">
        <f>SUM(Q100:Q100)</f>
        <v>0</v>
      </c>
    </row>
    <row r="102" spans="1:17" ht="28">
      <c r="A102" s="89"/>
      <c r="B102" s="90"/>
      <c r="C102" s="92"/>
      <c r="D102" s="92"/>
      <c r="E102" s="93" t="s">
        <v>34</v>
      </c>
      <c r="F102" s="91" t="s">
        <v>36</v>
      </c>
      <c r="G102" s="94" t="s">
        <v>37</v>
      </c>
      <c r="H102" s="93"/>
      <c r="I102" s="93"/>
      <c r="J102" s="93"/>
      <c r="K102" s="94" t="s">
        <v>108</v>
      </c>
      <c r="L102" s="95" t="s">
        <v>110</v>
      </c>
      <c r="M102" s="96" t="s">
        <v>2</v>
      </c>
      <c r="N102" s="93">
        <v>1</v>
      </c>
      <c r="O102" s="3">
        <v>0</v>
      </c>
      <c r="P102" s="3">
        <v>0</v>
      </c>
      <c r="Q102" s="97">
        <f>N102*(O102+P102)</f>
        <v>0</v>
      </c>
    </row>
    <row r="103" spans="1:17" ht="14">
      <c r="A103" s="89"/>
      <c r="B103" s="90"/>
      <c r="C103" s="92"/>
      <c r="D103" s="92"/>
      <c r="E103" s="93" t="s">
        <v>34</v>
      </c>
      <c r="F103" s="91" t="s">
        <v>36</v>
      </c>
      <c r="G103" s="94" t="s">
        <v>55</v>
      </c>
      <c r="H103" s="93"/>
      <c r="I103" s="93"/>
      <c r="J103" s="93"/>
      <c r="K103" s="114"/>
      <c r="L103" s="95"/>
      <c r="M103" s="96" t="s">
        <v>2</v>
      </c>
      <c r="N103" s="93">
        <v>1</v>
      </c>
      <c r="O103" s="3">
        <v>0</v>
      </c>
      <c r="P103" s="3">
        <v>0</v>
      </c>
      <c r="Q103" s="97">
        <f>N103*(O103+P103)</f>
        <v>0</v>
      </c>
    </row>
    <row r="104" spans="1:17" ht="14">
      <c r="A104" s="89"/>
      <c r="B104" s="90"/>
      <c r="C104" s="92"/>
      <c r="D104" s="92"/>
      <c r="E104" s="93" t="s">
        <v>34</v>
      </c>
      <c r="F104" s="91" t="s">
        <v>36</v>
      </c>
      <c r="G104" s="94" t="s">
        <v>41</v>
      </c>
      <c r="H104" s="93"/>
      <c r="I104" s="93"/>
      <c r="J104" s="93"/>
      <c r="K104" s="114"/>
      <c r="L104" s="95"/>
      <c r="M104" s="96" t="s">
        <v>2</v>
      </c>
      <c r="N104" s="93">
        <v>1</v>
      </c>
      <c r="O104" s="3">
        <v>0</v>
      </c>
      <c r="P104" s="3">
        <v>0</v>
      </c>
      <c r="Q104" s="97">
        <f>N104*(O104+P104)</f>
        <v>0</v>
      </c>
    </row>
    <row r="105" spans="1:17" ht="14">
      <c r="A105" s="104"/>
      <c r="B105" s="104"/>
      <c r="C105" s="106"/>
      <c r="D105" s="106"/>
      <c r="E105" s="107" t="s">
        <v>34</v>
      </c>
      <c r="F105" s="105" t="s">
        <v>57</v>
      </c>
      <c r="G105" s="108"/>
      <c r="H105" s="107"/>
      <c r="I105" s="107"/>
      <c r="J105" s="107"/>
      <c r="K105" s="117"/>
      <c r="L105" s="109"/>
      <c r="M105" s="110"/>
      <c r="N105" s="107"/>
      <c r="O105" s="111"/>
      <c r="P105" s="111"/>
      <c r="Q105" s="111">
        <f>SUM(Q102:Q104)</f>
        <v>0</v>
      </c>
    </row>
    <row r="106" spans="1:17" ht="14">
      <c r="A106" s="89"/>
      <c r="B106" s="90"/>
      <c r="C106" s="92"/>
      <c r="D106" s="92"/>
      <c r="E106" s="93" t="s">
        <v>52</v>
      </c>
      <c r="F106" s="91" t="s">
        <v>53</v>
      </c>
      <c r="G106" s="94" t="s">
        <v>54</v>
      </c>
      <c r="H106" s="93"/>
      <c r="I106" s="93"/>
      <c r="J106" s="93"/>
      <c r="K106" s="114"/>
      <c r="L106" s="95"/>
      <c r="M106" s="96" t="s">
        <v>2</v>
      </c>
      <c r="N106" s="93">
        <v>1</v>
      </c>
      <c r="O106" s="3">
        <v>0</v>
      </c>
      <c r="P106" s="3">
        <v>0</v>
      </c>
      <c r="Q106" s="97">
        <f>N106*(O106+P106)</f>
        <v>0</v>
      </c>
    </row>
    <row r="107" spans="1:17" ht="14">
      <c r="A107" s="104"/>
      <c r="B107" s="104"/>
      <c r="C107" s="106"/>
      <c r="D107" s="106"/>
      <c r="E107" s="107" t="s">
        <v>52</v>
      </c>
      <c r="F107" s="105" t="s">
        <v>57</v>
      </c>
      <c r="G107" s="108"/>
      <c r="H107" s="107"/>
      <c r="I107" s="107"/>
      <c r="J107" s="107"/>
      <c r="K107" s="117"/>
      <c r="L107" s="109"/>
      <c r="M107" s="110"/>
      <c r="N107" s="107"/>
      <c r="O107" s="111"/>
      <c r="P107" s="111"/>
      <c r="Q107" s="111">
        <f>SUM(Q106)</f>
        <v>0</v>
      </c>
    </row>
    <row r="108" spans="1:17" ht="14">
      <c r="A108" s="89"/>
      <c r="B108" s="90"/>
      <c r="C108" s="92"/>
      <c r="D108" s="92"/>
      <c r="E108" s="93" t="s">
        <v>42</v>
      </c>
      <c r="F108" s="91" t="s">
        <v>46</v>
      </c>
      <c r="G108" s="94" t="s">
        <v>48</v>
      </c>
      <c r="H108" s="93"/>
      <c r="I108" s="93"/>
      <c r="J108" s="93"/>
      <c r="K108" s="114"/>
      <c r="L108" s="95"/>
      <c r="M108" s="96" t="s">
        <v>2</v>
      </c>
      <c r="N108" s="93">
        <v>1</v>
      </c>
      <c r="O108" s="3">
        <v>0</v>
      </c>
      <c r="P108" s="3">
        <v>0</v>
      </c>
      <c r="Q108" s="97">
        <f t="shared" ref="Q108:Q114" si="24">N108*(O108+P108)</f>
        <v>0</v>
      </c>
    </row>
    <row r="109" spans="1:17" ht="28">
      <c r="A109" s="89"/>
      <c r="B109" s="90"/>
      <c r="C109" s="92"/>
      <c r="D109" s="92"/>
      <c r="E109" s="93" t="s">
        <v>42</v>
      </c>
      <c r="F109" s="91" t="s">
        <v>46</v>
      </c>
      <c r="G109" s="94" t="s">
        <v>49</v>
      </c>
      <c r="H109" s="93"/>
      <c r="I109" s="93"/>
      <c r="J109" s="93"/>
      <c r="K109" s="114"/>
      <c r="L109" s="95"/>
      <c r="M109" s="96" t="s">
        <v>2</v>
      </c>
      <c r="N109" s="93">
        <v>1</v>
      </c>
      <c r="O109" s="3">
        <v>0</v>
      </c>
      <c r="P109" s="3">
        <v>0</v>
      </c>
      <c r="Q109" s="97">
        <f t="shared" si="24"/>
        <v>0</v>
      </c>
    </row>
    <row r="110" spans="1:17" ht="14">
      <c r="A110" s="89"/>
      <c r="B110" s="90"/>
      <c r="C110" s="92"/>
      <c r="D110" s="92"/>
      <c r="E110" s="93" t="s">
        <v>42</v>
      </c>
      <c r="F110" s="91" t="s">
        <v>46</v>
      </c>
      <c r="G110" s="94" t="s">
        <v>50</v>
      </c>
      <c r="H110" s="93"/>
      <c r="I110" s="93"/>
      <c r="J110" s="93"/>
      <c r="K110" s="114"/>
      <c r="L110" s="95"/>
      <c r="M110" s="96" t="s">
        <v>2</v>
      </c>
      <c r="N110" s="93">
        <v>1</v>
      </c>
      <c r="O110" s="3">
        <v>0</v>
      </c>
      <c r="P110" s="3">
        <v>0</v>
      </c>
      <c r="Q110" s="97">
        <f t="shared" si="24"/>
        <v>0</v>
      </c>
    </row>
    <row r="111" spans="1:17" ht="42">
      <c r="A111" s="89"/>
      <c r="B111" s="90"/>
      <c r="C111" s="92"/>
      <c r="D111" s="92"/>
      <c r="E111" s="93" t="s">
        <v>42</v>
      </c>
      <c r="F111" s="91" t="s">
        <v>46</v>
      </c>
      <c r="G111" s="94" t="s">
        <v>51</v>
      </c>
      <c r="H111" s="93"/>
      <c r="I111" s="93"/>
      <c r="J111" s="93"/>
      <c r="K111" s="114"/>
      <c r="L111" s="95"/>
      <c r="M111" s="96" t="s">
        <v>2</v>
      </c>
      <c r="N111" s="93">
        <v>1</v>
      </c>
      <c r="O111" s="3">
        <v>0</v>
      </c>
      <c r="P111" s="3">
        <v>0</v>
      </c>
      <c r="Q111" s="97">
        <f t="shared" si="24"/>
        <v>0</v>
      </c>
    </row>
    <row r="112" spans="1:17" ht="14">
      <c r="A112" s="89"/>
      <c r="B112" s="90"/>
      <c r="C112" s="92"/>
      <c r="D112" s="92"/>
      <c r="E112" s="93" t="s">
        <v>42</v>
      </c>
      <c r="F112" s="91" t="s">
        <v>43</v>
      </c>
      <c r="G112" s="112" t="s">
        <v>43</v>
      </c>
      <c r="H112" s="93"/>
      <c r="I112" s="93"/>
      <c r="J112" s="93"/>
      <c r="K112" s="114"/>
      <c r="L112" s="95"/>
      <c r="M112" s="96" t="s">
        <v>2</v>
      </c>
      <c r="N112" s="93">
        <v>1</v>
      </c>
      <c r="O112" s="3">
        <v>0</v>
      </c>
      <c r="P112" s="3">
        <v>0</v>
      </c>
      <c r="Q112" s="97">
        <f t="shared" si="24"/>
        <v>0</v>
      </c>
    </row>
    <row r="113" spans="1:17" ht="28">
      <c r="A113" s="89"/>
      <c r="B113" s="90"/>
      <c r="C113" s="92"/>
      <c r="D113" s="92"/>
      <c r="E113" s="93" t="s">
        <v>42</v>
      </c>
      <c r="F113" s="91" t="s">
        <v>124</v>
      </c>
      <c r="G113" s="91" t="s">
        <v>124</v>
      </c>
      <c r="H113" s="93"/>
      <c r="I113" s="93"/>
      <c r="J113" s="93"/>
      <c r="K113" s="114"/>
      <c r="L113" s="95"/>
      <c r="M113" s="96" t="s">
        <v>2</v>
      </c>
      <c r="N113" s="93">
        <v>1</v>
      </c>
      <c r="O113" s="3">
        <v>0</v>
      </c>
      <c r="P113" s="3">
        <v>0</v>
      </c>
      <c r="Q113" s="97">
        <f t="shared" ref="Q113" si="25">N113*(O113+P113)</f>
        <v>0</v>
      </c>
    </row>
    <row r="114" spans="1:17" ht="14">
      <c r="A114" s="89"/>
      <c r="B114" s="90"/>
      <c r="C114" s="92"/>
      <c r="D114" s="92"/>
      <c r="E114" s="93" t="s">
        <v>42</v>
      </c>
      <c r="F114" s="91" t="s">
        <v>44</v>
      </c>
      <c r="G114" s="94" t="s">
        <v>45</v>
      </c>
      <c r="H114" s="93"/>
      <c r="I114" s="93"/>
      <c r="J114" s="93"/>
      <c r="K114" s="114"/>
      <c r="L114" s="95"/>
      <c r="M114" s="96" t="s">
        <v>2</v>
      </c>
      <c r="N114" s="93">
        <v>1</v>
      </c>
      <c r="O114" s="3">
        <v>0</v>
      </c>
      <c r="P114" s="3">
        <v>0</v>
      </c>
      <c r="Q114" s="97">
        <f t="shared" si="24"/>
        <v>0</v>
      </c>
    </row>
    <row r="115" spans="1:17" ht="14">
      <c r="A115" s="104"/>
      <c r="B115" s="104"/>
      <c r="C115" s="106"/>
      <c r="D115" s="106"/>
      <c r="E115" s="107" t="s">
        <v>42</v>
      </c>
      <c r="F115" s="105" t="s">
        <v>57</v>
      </c>
      <c r="G115" s="108"/>
      <c r="H115" s="107"/>
      <c r="I115" s="107"/>
      <c r="J115" s="107"/>
      <c r="K115" s="117"/>
      <c r="L115" s="109"/>
      <c r="M115" s="110"/>
      <c r="N115" s="107"/>
      <c r="O115" s="111"/>
      <c r="P115" s="111"/>
      <c r="Q115" s="118">
        <f>SUM(Q108:Q114)</f>
        <v>0</v>
      </c>
    </row>
    <row r="116" spans="1:17" ht="14">
      <c r="A116" s="119"/>
      <c r="B116" s="120"/>
      <c r="C116" s="121"/>
      <c r="D116" s="122"/>
      <c r="E116" s="123"/>
      <c r="F116" s="124" t="s">
        <v>11</v>
      </c>
      <c r="G116" s="125"/>
      <c r="H116" s="126"/>
      <c r="I116" s="126"/>
      <c r="J116" s="126"/>
      <c r="K116" s="123"/>
      <c r="L116" s="127"/>
      <c r="M116" s="123"/>
      <c r="N116" s="123"/>
      <c r="O116" s="128"/>
      <c r="P116" s="129"/>
      <c r="Q116" s="130">
        <f>Q42+Q52+Q64+Q79+Q96+Q99+Q101+Q105+Q107+Q115</f>
        <v>0</v>
      </c>
    </row>
    <row r="117" spans="1:17" ht="14" customHeight="1"/>
    <row r="118" spans="1:17">
      <c r="A118" s="138"/>
      <c r="B118" s="139"/>
      <c r="C118" s="140"/>
      <c r="D118" s="141"/>
      <c r="E118" s="87"/>
      <c r="F118" s="88"/>
      <c r="G118" s="142"/>
      <c r="H118" s="143"/>
      <c r="I118" s="143"/>
      <c r="J118" s="143"/>
      <c r="K118" s="87"/>
      <c r="L118" s="144"/>
      <c r="M118" s="87"/>
      <c r="N118" s="87"/>
      <c r="O118" s="145"/>
      <c r="P118" s="146"/>
      <c r="Q118" s="146"/>
    </row>
    <row r="119" spans="1:17">
      <c r="B119" s="84"/>
      <c r="C119" s="84"/>
      <c r="D119" s="84"/>
      <c r="F119" s="84"/>
      <c r="G119" s="84"/>
      <c r="H119" s="84"/>
      <c r="I119" s="84"/>
      <c r="J119" s="84"/>
      <c r="L119" s="84"/>
      <c r="O119" s="84"/>
      <c r="P119" s="84"/>
      <c r="Q119" s="84"/>
    </row>
    <row r="120" spans="1:17">
      <c r="B120" s="84"/>
      <c r="C120" s="84"/>
      <c r="D120" s="84"/>
      <c r="F120" s="84"/>
      <c r="G120" s="84"/>
      <c r="H120" s="84"/>
      <c r="I120" s="84"/>
      <c r="J120" s="84"/>
      <c r="L120" s="84"/>
      <c r="O120" s="84"/>
      <c r="P120" s="84"/>
      <c r="Q120" s="84"/>
    </row>
    <row r="121" spans="1:17">
      <c r="B121" s="84"/>
      <c r="C121" s="84"/>
      <c r="D121" s="84"/>
      <c r="F121" s="84"/>
      <c r="G121" s="84"/>
      <c r="H121" s="84"/>
      <c r="I121" s="84"/>
      <c r="J121" s="84"/>
      <c r="L121" s="84"/>
      <c r="O121" s="84"/>
      <c r="P121" s="84"/>
      <c r="Q121" s="84"/>
    </row>
    <row r="122" spans="1:17">
      <c r="B122" s="84"/>
      <c r="C122" s="84"/>
      <c r="D122" s="84"/>
      <c r="F122" s="84"/>
      <c r="G122" s="84"/>
      <c r="H122" s="84"/>
      <c r="I122" s="84"/>
      <c r="J122" s="84"/>
      <c r="L122" s="84"/>
      <c r="O122" s="84"/>
      <c r="P122" s="84"/>
      <c r="Q122" s="84"/>
    </row>
    <row r="123" spans="1:17">
      <c r="B123" s="84"/>
      <c r="C123" s="84"/>
      <c r="D123" s="84"/>
      <c r="F123" s="84"/>
      <c r="G123" s="84"/>
      <c r="H123" s="84"/>
      <c r="I123" s="84"/>
      <c r="J123" s="84"/>
      <c r="L123" s="84"/>
      <c r="O123" s="84"/>
      <c r="P123" s="84"/>
      <c r="Q123" s="84"/>
    </row>
    <row r="124" spans="1:17">
      <c r="B124" s="84"/>
      <c r="C124" s="84"/>
      <c r="D124" s="84"/>
      <c r="F124" s="84"/>
      <c r="G124" s="84"/>
      <c r="H124" s="84"/>
      <c r="I124" s="84"/>
      <c r="J124" s="84"/>
      <c r="L124" s="84"/>
      <c r="O124" s="84"/>
      <c r="P124" s="84"/>
      <c r="Q124" s="84"/>
    </row>
    <row r="125" spans="1:17">
      <c r="B125" s="84"/>
      <c r="C125" s="84"/>
      <c r="D125" s="84"/>
      <c r="F125" s="84"/>
      <c r="G125" s="84"/>
      <c r="H125" s="84"/>
      <c r="I125" s="84"/>
      <c r="J125" s="84"/>
      <c r="L125" s="84"/>
      <c r="O125" s="84"/>
      <c r="P125" s="84"/>
      <c r="Q125" s="84"/>
    </row>
    <row r="126" spans="1:17">
      <c r="B126" s="84"/>
      <c r="C126" s="84"/>
      <c r="D126" s="84"/>
      <c r="F126" s="84"/>
      <c r="G126" s="84"/>
      <c r="H126" s="84"/>
      <c r="I126" s="84"/>
      <c r="J126" s="84"/>
      <c r="L126" s="84"/>
      <c r="O126" s="84"/>
      <c r="P126" s="84"/>
      <c r="Q126" s="84"/>
    </row>
    <row r="127" spans="1:17">
      <c r="B127" s="84"/>
      <c r="C127" s="84"/>
      <c r="D127" s="84"/>
      <c r="F127" s="84"/>
      <c r="G127" s="84"/>
      <c r="H127" s="84"/>
      <c r="I127" s="84"/>
      <c r="J127" s="84"/>
      <c r="L127" s="84"/>
      <c r="O127" s="84"/>
      <c r="P127" s="84"/>
      <c r="Q127" s="84"/>
    </row>
    <row r="128" spans="1:17">
      <c r="B128" s="84"/>
      <c r="C128" s="84"/>
      <c r="D128" s="84"/>
      <c r="F128" s="84"/>
      <c r="G128" s="84"/>
      <c r="H128" s="84"/>
      <c r="I128" s="84"/>
      <c r="J128" s="84"/>
      <c r="L128" s="84"/>
      <c r="O128" s="84"/>
      <c r="P128" s="84"/>
      <c r="Q128" s="84"/>
    </row>
    <row r="129" spans="2:17">
      <c r="B129" s="84"/>
      <c r="C129" s="84"/>
      <c r="D129" s="84"/>
      <c r="F129" s="84"/>
      <c r="G129" s="84"/>
      <c r="H129" s="84"/>
      <c r="I129" s="84"/>
      <c r="J129" s="84"/>
      <c r="L129" s="84"/>
      <c r="O129" s="84"/>
      <c r="P129" s="84"/>
      <c r="Q129" s="84"/>
    </row>
    <row r="130" spans="2:17">
      <c r="B130" s="84"/>
      <c r="C130" s="84"/>
      <c r="D130" s="84"/>
      <c r="F130" s="84"/>
      <c r="G130" s="84"/>
      <c r="H130" s="84"/>
      <c r="I130" s="84"/>
      <c r="J130" s="84"/>
      <c r="L130" s="84"/>
      <c r="O130" s="84"/>
      <c r="P130" s="84"/>
      <c r="Q130" s="84"/>
    </row>
    <row r="131" spans="2:17">
      <c r="B131" s="84"/>
      <c r="C131" s="84"/>
      <c r="D131" s="84"/>
      <c r="F131" s="84"/>
      <c r="G131" s="84"/>
      <c r="H131" s="84"/>
      <c r="I131" s="84"/>
      <c r="J131" s="84"/>
      <c r="L131" s="84"/>
      <c r="O131" s="84"/>
      <c r="P131" s="84"/>
      <c r="Q131" s="84"/>
    </row>
    <row r="132" spans="2:17">
      <c r="B132" s="84"/>
      <c r="C132" s="84"/>
      <c r="D132" s="84"/>
      <c r="F132" s="84"/>
      <c r="G132" s="84"/>
      <c r="H132" s="84"/>
      <c r="I132" s="84"/>
      <c r="J132" s="84"/>
      <c r="L132" s="84"/>
      <c r="O132" s="84"/>
      <c r="P132" s="84"/>
      <c r="Q132" s="84"/>
    </row>
    <row r="133" spans="2:17">
      <c r="B133" s="84"/>
      <c r="C133" s="84"/>
      <c r="D133" s="84"/>
      <c r="F133" s="84"/>
      <c r="G133" s="84"/>
      <c r="H133" s="84"/>
      <c r="I133" s="84"/>
      <c r="J133" s="84"/>
      <c r="L133" s="84"/>
      <c r="O133" s="84"/>
      <c r="P133" s="84"/>
      <c r="Q133" s="84"/>
    </row>
    <row r="134" spans="2:17">
      <c r="B134" s="84"/>
      <c r="C134" s="84"/>
      <c r="D134" s="84"/>
      <c r="F134" s="84"/>
      <c r="G134" s="84"/>
      <c r="H134" s="84"/>
      <c r="I134" s="84"/>
      <c r="J134" s="84"/>
      <c r="L134" s="84"/>
      <c r="O134" s="84"/>
      <c r="P134" s="84"/>
      <c r="Q134" s="84"/>
    </row>
    <row r="135" spans="2:17">
      <c r="B135" s="84"/>
      <c r="C135" s="84"/>
      <c r="D135" s="84"/>
      <c r="F135" s="84"/>
      <c r="G135" s="84"/>
      <c r="H135" s="84"/>
      <c r="I135" s="84"/>
      <c r="J135" s="84"/>
      <c r="L135" s="84"/>
      <c r="O135" s="84"/>
      <c r="P135" s="84"/>
      <c r="Q135" s="84"/>
    </row>
    <row r="136" spans="2:17">
      <c r="B136" s="84"/>
      <c r="C136" s="84"/>
      <c r="D136" s="84"/>
      <c r="F136" s="84"/>
      <c r="G136" s="84"/>
      <c r="H136" s="84"/>
      <c r="I136" s="84"/>
      <c r="J136" s="84"/>
      <c r="L136" s="84"/>
      <c r="O136" s="84"/>
      <c r="P136" s="84"/>
      <c r="Q136" s="84"/>
    </row>
    <row r="137" spans="2:17">
      <c r="B137" s="84"/>
      <c r="C137" s="84"/>
      <c r="D137" s="84"/>
      <c r="F137" s="84"/>
      <c r="G137" s="84"/>
      <c r="H137" s="84"/>
      <c r="I137" s="84"/>
      <c r="J137" s="84"/>
      <c r="L137" s="84"/>
      <c r="O137" s="84"/>
      <c r="P137" s="84"/>
      <c r="Q137" s="84"/>
    </row>
  </sheetData>
  <sheetProtection algorithmName="SHA-512" hashValue="QLXcgwpQ3RVrLHABelYx8EsLCK/3uamNW+erK67XtC8XFUJugvsd4pxDLW0XnOrTm1+g4OH3u2lGoSJ2cVJp1Q==" saltValue="QSmpZeEKeXN8xfgka8GZ5g==" spinCount="100000" sheet="1"/>
  <autoFilter ref="A2:Q116" xr:uid="{00000000-0009-0000-0000-000001000000}"/>
  <mergeCells count="14">
    <mergeCell ref="A1:A2"/>
    <mergeCell ref="C1:C2"/>
    <mergeCell ref="Q1:Q2"/>
    <mergeCell ref="F1:F2"/>
    <mergeCell ref="E1:E2"/>
    <mergeCell ref="D1:D2"/>
    <mergeCell ref="B1:B2"/>
    <mergeCell ref="G1:G2"/>
    <mergeCell ref="H1:J1"/>
    <mergeCell ref="L1:L2"/>
    <mergeCell ref="O1:P1"/>
    <mergeCell ref="N1:N2"/>
    <mergeCell ref="M1:M2"/>
    <mergeCell ref="K1:K2"/>
  </mergeCells>
  <phoneticPr fontId="4" type="noConversion"/>
  <pageMargins left="0.19685039370078741" right="0.19685039370078741" top="0.39370078740157483" bottom="0.19685039370078741" header="0.31496062992125984" footer="0.31496062992125984"/>
  <pageSetup paperSize="9" scale="5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4"/>
  <sheetViews>
    <sheetView zoomScale="121" zoomScaleNormal="121" workbookViewId="0">
      <selection activeCell="A3" sqref="A3"/>
    </sheetView>
  </sheetViews>
  <sheetFormatPr baseColWidth="10" defaultColWidth="10.83203125" defaultRowHeight="13"/>
  <cols>
    <col min="1" max="1" width="24.6640625" style="84" bestFit="1" customWidth="1"/>
    <col min="2" max="2" width="27.1640625" style="84" bestFit="1" customWidth="1"/>
    <col min="3" max="3" width="6.83203125" style="84" bestFit="1" customWidth="1"/>
    <col min="4" max="4" width="7.83203125" style="84" bestFit="1" customWidth="1"/>
    <col min="5" max="5" width="10.83203125" style="84"/>
    <col min="6" max="6" width="13.33203125" style="84" customWidth="1"/>
    <col min="7" max="7" width="11.83203125" style="84" bestFit="1" customWidth="1"/>
    <col min="8" max="8" width="10.83203125" style="84"/>
    <col min="9" max="9" width="15.33203125" style="84" bestFit="1" customWidth="1"/>
    <col min="10" max="16384" width="10.83203125" style="84"/>
  </cols>
  <sheetData>
    <row r="1" spans="1:7" ht="17">
      <c r="A1" s="147" t="s">
        <v>100</v>
      </c>
      <c r="B1" s="148"/>
    </row>
    <row r="2" spans="1:7">
      <c r="A2" s="149"/>
      <c r="B2" s="148"/>
    </row>
    <row r="3" spans="1:7" ht="28">
      <c r="A3" s="149" t="s">
        <v>62</v>
      </c>
      <c r="B3" s="150" t="s">
        <v>128</v>
      </c>
    </row>
    <row r="4" spans="1:7" ht="14">
      <c r="A4" s="149" t="s">
        <v>101</v>
      </c>
      <c r="B4" s="150" t="s">
        <v>102</v>
      </c>
    </row>
    <row r="5" spans="1:7" ht="14">
      <c r="A5" s="149" t="s">
        <v>60</v>
      </c>
      <c r="B5" s="150"/>
    </row>
    <row r="6" spans="1:7" ht="14">
      <c r="A6" s="149" t="s">
        <v>59</v>
      </c>
      <c r="B6" s="151"/>
    </row>
    <row r="7" spans="1:7" ht="14" thickBot="1"/>
    <row r="8" spans="1:7">
      <c r="A8" s="278" t="s">
        <v>12</v>
      </c>
      <c r="B8" s="280" t="s">
        <v>103</v>
      </c>
      <c r="C8" s="282" t="s">
        <v>104</v>
      </c>
      <c r="D8" s="280" t="s">
        <v>105</v>
      </c>
      <c r="E8" s="282" t="s">
        <v>106</v>
      </c>
      <c r="F8" s="276" t="s">
        <v>107</v>
      </c>
    </row>
    <row r="9" spans="1:7" ht="14" thickBot="1">
      <c r="A9" s="279"/>
      <c r="B9" s="281"/>
      <c r="C9" s="283"/>
      <c r="D9" s="281"/>
      <c r="E9" s="284"/>
      <c r="F9" s="277"/>
    </row>
    <row r="10" spans="1:7" ht="14" thickBot="1">
      <c r="A10" s="152"/>
      <c r="B10" s="153"/>
      <c r="C10" s="154"/>
      <c r="D10" s="155"/>
      <c r="E10" s="156"/>
      <c r="F10" s="157">
        <f>SUM(F12:F43)</f>
        <v>0</v>
      </c>
      <c r="G10" s="158"/>
    </row>
    <row r="11" spans="1:7">
      <c r="A11" s="159"/>
      <c r="B11" s="160"/>
      <c r="C11" s="161"/>
      <c r="D11" s="162"/>
      <c r="E11" s="163"/>
      <c r="F11" s="164"/>
    </row>
    <row r="12" spans="1:7" ht="62" customHeight="1">
      <c r="A12" s="165">
        <v>1</v>
      </c>
      <c r="B12" s="166" t="s">
        <v>401</v>
      </c>
      <c r="C12" s="167">
        <v>24</v>
      </c>
      <c r="D12" s="168" t="s">
        <v>0</v>
      </c>
      <c r="E12" s="82">
        <v>0</v>
      </c>
      <c r="F12" s="169">
        <f>C12*E12</f>
        <v>0</v>
      </c>
    </row>
    <row r="13" spans="1:7" ht="48">
      <c r="A13" s="165">
        <v>2</v>
      </c>
      <c r="B13" s="166" t="s">
        <v>394</v>
      </c>
      <c r="C13" s="167">
        <v>12</v>
      </c>
      <c r="D13" s="168" t="s">
        <v>0</v>
      </c>
      <c r="E13" s="82">
        <v>0</v>
      </c>
      <c r="F13" s="169">
        <f>C13*E13</f>
        <v>0</v>
      </c>
    </row>
    <row r="14" spans="1:7" ht="62" customHeight="1">
      <c r="A14" s="165">
        <v>3</v>
      </c>
      <c r="B14" s="166" t="s">
        <v>406</v>
      </c>
      <c r="C14" s="167">
        <v>106</v>
      </c>
      <c r="D14" s="168" t="s">
        <v>0</v>
      </c>
      <c r="E14" s="82">
        <v>0</v>
      </c>
      <c r="F14" s="169">
        <f t="shared" ref="F14" si="0">C14*E14</f>
        <v>0</v>
      </c>
    </row>
    <row r="15" spans="1:7" ht="45" customHeight="1">
      <c r="A15" s="165">
        <v>4</v>
      </c>
      <c r="B15" s="166" t="s">
        <v>393</v>
      </c>
      <c r="C15" s="167">
        <v>14</v>
      </c>
      <c r="D15" s="168" t="s">
        <v>0</v>
      </c>
      <c r="E15" s="82">
        <v>0</v>
      </c>
      <c r="F15" s="169">
        <f t="shared" ref="F15" si="1">C15*E15</f>
        <v>0</v>
      </c>
    </row>
    <row r="16" spans="1:7" ht="57" customHeight="1">
      <c r="A16" s="165">
        <v>5</v>
      </c>
      <c r="B16" s="166" t="s">
        <v>404</v>
      </c>
      <c r="C16" s="167">
        <v>14</v>
      </c>
      <c r="D16" s="168" t="s">
        <v>0</v>
      </c>
      <c r="E16" s="82">
        <v>0</v>
      </c>
      <c r="F16" s="169">
        <f t="shared" ref="F16" si="2">C16*E16</f>
        <v>0</v>
      </c>
    </row>
    <row r="17" spans="1:6" ht="67" customHeight="1">
      <c r="A17" s="165">
        <v>9</v>
      </c>
      <c r="B17" s="166" t="s">
        <v>411</v>
      </c>
      <c r="C17" s="167">
        <v>4</v>
      </c>
      <c r="D17" s="168" t="s">
        <v>0</v>
      </c>
      <c r="E17" s="82">
        <v>0</v>
      </c>
      <c r="F17" s="169">
        <f t="shared" ref="F17:F18" si="3">C17*E17</f>
        <v>0</v>
      </c>
    </row>
    <row r="18" spans="1:6" ht="36">
      <c r="A18" s="165">
        <v>10</v>
      </c>
      <c r="B18" s="166" t="s">
        <v>409</v>
      </c>
      <c r="C18" s="167">
        <v>2</v>
      </c>
      <c r="D18" s="168" t="s">
        <v>0</v>
      </c>
      <c r="E18" s="82">
        <v>0</v>
      </c>
      <c r="F18" s="169">
        <f t="shared" si="3"/>
        <v>0</v>
      </c>
    </row>
    <row r="19" spans="1:6" ht="36">
      <c r="A19" s="165">
        <v>11</v>
      </c>
      <c r="B19" s="166" t="s">
        <v>410</v>
      </c>
      <c r="C19" s="167">
        <v>1</v>
      </c>
      <c r="D19" s="168" t="s">
        <v>0</v>
      </c>
      <c r="E19" s="82">
        <v>0</v>
      </c>
      <c r="F19" s="169">
        <f t="shared" ref="F19" si="4">C19*E19</f>
        <v>0</v>
      </c>
    </row>
    <row r="20" spans="1:6" ht="60" customHeight="1">
      <c r="A20" s="165">
        <v>12</v>
      </c>
      <c r="B20" s="166" t="s">
        <v>395</v>
      </c>
      <c r="C20" s="167">
        <v>8</v>
      </c>
      <c r="D20" s="168" t="s">
        <v>0</v>
      </c>
      <c r="E20" s="82">
        <v>0</v>
      </c>
      <c r="F20" s="169">
        <f t="shared" ref="F20:F21" si="5">C20*E20</f>
        <v>0</v>
      </c>
    </row>
    <row r="21" spans="1:6" ht="53" customHeight="1">
      <c r="A21" s="165">
        <v>14</v>
      </c>
      <c r="B21" s="166" t="s">
        <v>396</v>
      </c>
      <c r="C21" s="167">
        <v>6</v>
      </c>
      <c r="D21" s="168" t="s">
        <v>0</v>
      </c>
      <c r="E21" s="82">
        <v>0</v>
      </c>
      <c r="F21" s="169">
        <f t="shared" si="5"/>
        <v>0</v>
      </c>
    </row>
    <row r="22" spans="1:6" ht="55" customHeight="1">
      <c r="A22" s="165">
        <v>15</v>
      </c>
      <c r="B22" s="166" t="s">
        <v>397</v>
      </c>
      <c r="C22" s="167">
        <v>9</v>
      </c>
      <c r="D22" s="168" t="s">
        <v>0</v>
      </c>
      <c r="E22" s="82">
        <v>0</v>
      </c>
      <c r="F22" s="169">
        <f t="shared" ref="F22" si="6">C22*E22</f>
        <v>0</v>
      </c>
    </row>
    <row r="23" spans="1:6" ht="60">
      <c r="A23" s="165">
        <v>16</v>
      </c>
      <c r="B23" s="166" t="s">
        <v>398</v>
      </c>
      <c r="C23" s="167">
        <v>5</v>
      </c>
      <c r="D23" s="168" t="s">
        <v>0</v>
      </c>
      <c r="E23" s="82">
        <v>0</v>
      </c>
      <c r="F23" s="169">
        <f t="shared" ref="F23" si="7">C23*E23</f>
        <v>0</v>
      </c>
    </row>
    <row r="24" spans="1:6" ht="60">
      <c r="A24" s="165">
        <v>17</v>
      </c>
      <c r="B24" s="166" t="s">
        <v>399</v>
      </c>
      <c r="C24" s="167">
        <v>1</v>
      </c>
      <c r="D24" s="168" t="s">
        <v>0</v>
      </c>
      <c r="E24" s="82">
        <v>0</v>
      </c>
      <c r="F24" s="169">
        <f t="shared" ref="F24:F28" si="8">C24*E24</f>
        <v>0</v>
      </c>
    </row>
    <row r="25" spans="1:6" ht="42" customHeight="1">
      <c r="A25" s="165">
        <v>18</v>
      </c>
      <c r="B25" s="166" t="s">
        <v>419</v>
      </c>
      <c r="C25" s="167">
        <v>4.8499999999999996</v>
      </c>
      <c r="D25" s="168" t="s">
        <v>386</v>
      </c>
      <c r="E25" s="82">
        <v>0</v>
      </c>
      <c r="F25" s="169">
        <f t="shared" si="8"/>
        <v>0</v>
      </c>
    </row>
    <row r="26" spans="1:6" ht="42" customHeight="1">
      <c r="A26" s="165">
        <v>19</v>
      </c>
      <c r="B26" s="166" t="s">
        <v>420</v>
      </c>
      <c r="C26" s="167">
        <v>5.95</v>
      </c>
      <c r="D26" s="168" t="s">
        <v>386</v>
      </c>
      <c r="E26" s="82">
        <v>0</v>
      </c>
      <c r="F26" s="169">
        <f t="shared" ref="F26" si="9">C26*E26</f>
        <v>0</v>
      </c>
    </row>
    <row r="27" spans="1:6" ht="42" customHeight="1">
      <c r="A27" s="165">
        <v>20</v>
      </c>
      <c r="B27" s="166" t="s">
        <v>421</v>
      </c>
      <c r="C27" s="167">
        <v>30.45</v>
      </c>
      <c r="D27" s="168" t="s">
        <v>386</v>
      </c>
      <c r="E27" s="82">
        <v>0</v>
      </c>
      <c r="F27" s="169">
        <f t="shared" ref="F27" si="10">C27*E27</f>
        <v>0</v>
      </c>
    </row>
    <row r="28" spans="1:6" ht="35" customHeight="1">
      <c r="A28" s="165">
        <v>21</v>
      </c>
      <c r="B28" s="166" t="s">
        <v>400</v>
      </c>
      <c r="C28" s="167">
        <v>15.1</v>
      </c>
      <c r="D28" s="168" t="s">
        <v>386</v>
      </c>
      <c r="E28" s="82">
        <v>0</v>
      </c>
      <c r="F28" s="169">
        <f t="shared" si="8"/>
        <v>0</v>
      </c>
    </row>
    <row r="29" spans="1:6" ht="24">
      <c r="A29" s="165">
        <v>22</v>
      </c>
      <c r="B29" s="166" t="s">
        <v>403</v>
      </c>
      <c r="C29" s="167">
        <v>12</v>
      </c>
      <c r="D29" s="168" t="s">
        <v>0</v>
      </c>
      <c r="E29" s="82">
        <v>0</v>
      </c>
      <c r="F29" s="169">
        <f>C29*E29</f>
        <v>0</v>
      </c>
    </row>
    <row r="30" spans="1:6" ht="45" customHeight="1">
      <c r="A30" s="165">
        <v>23</v>
      </c>
      <c r="B30" s="166" t="s">
        <v>408</v>
      </c>
      <c r="C30" s="167">
        <v>6</v>
      </c>
      <c r="D30" s="168" t="s">
        <v>0</v>
      </c>
      <c r="E30" s="82">
        <v>0</v>
      </c>
      <c r="F30" s="169">
        <f>C30*E30</f>
        <v>0</v>
      </c>
    </row>
    <row r="31" spans="1:6" ht="45" customHeight="1">
      <c r="A31" s="165">
        <v>24</v>
      </c>
      <c r="B31" s="166" t="s">
        <v>407</v>
      </c>
      <c r="C31" s="167">
        <v>19</v>
      </c>
      <c r="D31" s="168" t="s">
        <v>0</v>
      </c>
      <c r="E31" s="82">
        <v>0</v>
      </c>
      <c r="F31" s="169">
        <f>C31*E31</f>
        <v>0</v>
      </c>
    </row>
    <row r="32" spans="1:6" ht="49" customHeight="1">
      <c r="A32" s="165">
        <v>25</v>
      </c>
      <c r="B32" s="166" t="s">
        <v>405</v>
      </c>
      <c r="C32" s="167">
        <v>6</v>
      </c>
      <c r="D32" s="168" t="s">
        <v>0</v>
      </c>
      <c r="E32" s="82">
        <v>0</v>
      </c>
      <c r="F32" s="169">
        <f t="shared" ref="F32" si="11">C32*E32</f>
        <v>0</v>
      </c>
    </row>
    <row r="33" spans="1:6" ht="45" customHeight="1">
      <c r="A33" s="165">
        <v>26</v>
      </c>
      <c r="B33" s="166" t="s">
        <v>438</v>
      </c>
      <c r="C33" s="167">
        <v>19</v>
      </c>
      <c r="D33" s="168" t="s">
        <v>0</v>
      </c>
      <c r="E33" s="82">
        <v>0</v>
      </c>
      <c r="F33" s="169">
        <f t="shared" ref="F33:F34" si="12">C33*E33</f>
        <v>0</v>
      </c>
    </row>
    <row r="34" spans="1:6" ht="45" customHeight="1">
      <c r="A34" s="165">
        <v>27</v>
      </c>
      <c r="B34" s="166" t="s">
        <v>424</v>
      </c>
      <c r="C34" s="167">
        <v>17</v>
      </c>
      <c r="D34" s="168" t="s">
        <v>0</v>
      </c>
      <c r="E34" s="82">
        <v>0</v>
      </c>
      <c r="F34" s="169">
        <f t="shared" si="12"/>
        <v>0</v>
      </c>
    </row>
    <row r="35" spans="1:6" ht="24">
      <c r="A35" s="165">
        <v>28</v>
      </c>
      <c r="B35" s="166" t="s">
        <v>402</v>
      </c>
      <c r="C35" s="167">
        <v>150</v>
      </c>
      <c r="D35" s="168" t="s">
        <v>386</v>
      </c>
      <c r="E35" s="82">
        <v>0</v>
      </c>
      <c r="F35" s="169">
        <f t="shared" ref="F35:F36" si="13">C35*E35</f>
        <v>0</v>
      </c>
    </row>
    <row r="36" spans="1:6" ht="24">
      <c r="A36" s="165">
        <v>29</v>
      </c>
      <c r="B36" s="166" t="s">
        <v>402</v>
      </c>
      <c r="C36" s="167">
        <v>500</v>
      </c>
      <c r="D36" s="168" t="s">
        <v>386</v>
      </c>
      <c r="E36" s="82">
        <v>0</v>
      </c>
      <c r="F36" s="169">
        <f t="shared" si="13"/>
        <v>0</v>
      </c>
    </row>
    <row r="37" spans="1:6">
      <c r="A37" s="165">
        <v>30</v>
      </c>
      <c r="B37" s="166" t="s">
        <v>385</v>
      </c>
      <c r="C37" s="167">
        <f>SUM(C12:C24)</f>
        <v>206</v>
      </c>
      <c r="D37" s="168" t="s">
        <v>0</v>
      </c>
      <c r="E37" s="82">
        <v>0</v>
      </c>
      <c r="F37" s="169">
        <f t="shared" ref="F37:F43" si="14">C37*E37</f>
        <v>0</v>
      </c>
    </row>
    <row r="38" spans="1:6">
      <c r="A38" s="165">
        <v>31</v>
      </c>
      <c r="B38" s="166" t="s">
        <v>387</v>
      </c>
      <c r="C38" s="167">
        <f>SUM(C25:C27)</f>
        <v>41.25</v>
      </c>
      <c r="D38" s="168" t="s">
        <v>386</v>
      </c>
      <c r="E38" s="82">
        <v>0</v>
      </c>
      <c r="F38" s="169">
        <f t="shared" si="14"/>
        <v>0</v>
      </c>
    </row>
    <row r="39" spans="1:6">
      <c r="A39" s="165">
        <v>32</v>
      </c>
      <c r="B39" s="166" t="s">
        <v>388</v>
      </c>
      <c r="C39" s="167">
        <f>SUM(C29:C33)</f>
        <v>62</v>
      </c>
      <c r="D39" s="168" t="s">
        <v>386</v>
      </c>
      <c r="E39" s="82">
        <v>0</v>
      </c>
      <c r="F39" s="169">
        <f t="shared" si="14"/>
        <v>0</v>
      </c>
    </row>
    <row r="40" spans="1:6">
      <c r="A40" s="165">
        <v>33</v>
      </c>
      <c r="B40" s="166" t="s">
        <v>389</v>
      </c>
      <c r="C40" s="167">
        <f>C28</f>
        <v>15.1</v>
      </c>
      <c r="D40" s="168" t="s">
        <v>0</v>
      </c>
      <c r="E40" s="82">
        <v>0</v>
      </c>
      <c r="F40" s="169">
        <f t="shared" si="14"/>
        <v>0</v>
      </c>
    </row>
    <row r="41" spans="1:6">
      <c r="A41" s="165">
        <v>34</v>
      </c>
      <c r="B41" s="166" t="s">
        <v>390</v>
      </c>
      <c r="C41" s="167">
        <f>C34</f>
        <v>17</v>
      </c>
      <c r="D41" s="168" t="s">
        <v>386</v>
      </c>
      <c r="E41" s="82">
        <v>0</v>
      </c>
      <c r="F41" s="169">
        <f t="shared" si="14"/>
        <v>0</v>
      </c>
    </row>
    <row r="42" spans="1:6">
      <c r="A42" s="165">
        <v>35</v>
      </c>
      <c r="B42" s="166" t="s">
        <v>391</v>
      </c>
      <c r="C42" s="167">
        <v>1</v>
      </c>
      <c r="D42" s="168" t="s">
        <v>2</v>
      </c>
      <c r="E42" s="82">
        <v>0</v>
      </c>
      <c r="F42" s="169">
        <f t="shared" si="14"/>
        <v>0</v>
      </c>
    </row>
    <row r="43" spans="1:6" ht="21" customHeight="1">
      <c r="A43" s="165">
        <v>36</v>
      </c>
      <c r="B43" s="166" t="s">
        <v>392</v>
      </c>
      <c r="C43" s="167">
        <v>1</v>
      </c>
      <c r="D43" s="168" t="s">
        <v>2</v>
      </c>
      <c r="E43" s="82">
        <v>0</v>
      </c>
      <c r="F43" s="169">
        <f t="shared" si="14"/>
        <v>0</v>
      </c>
    </row>
    <row r="44" spans="1:6" ht="14" thickBot="1">
      <c r="A44" s="170"/>
      <c r="B44" s="171"/>
      <c r="C44" s="172"/>
      <c r="D44" s="173"/>
      <c r="E44" s="174"/>
      <c r="F44" s="175"/>
    </row>
  </sheetData>
  <sheetProtection algorithmName="SHA-512" hashValue="vXiCdoTYDrUwP/xX5JESQG0jDmAjcnmpS6lYl3wXrQNMmO4WDBU6MHWvRYaddbk1YSpmoyvCuX6TUIPS4bwNQA==" saltValue="Eg8k3rDWfH+4569AvG5ECg==" spinCount="100000" sheet="1"/>
  <mergeCells count="6">
    <mergeCell ref="F8:F9"/>
    <mergeCell ref="A8:A9"/>
    <mergeCell ref="B8:B9"/>
    <mergeCell ref="C8:C9"/>
    <mergeCell ref="D8:D9"/>
    <mergeCell ref="E8:E9"/>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F209"/>
  <sheetViews>
    <sheetView zoomScale="141" zoomScaleNormal="141" workbookViewId="0">
      <selection activeCell="C7" sqref="C7"/>
    </sheetView>
  </sheetViews>
  <sheetFormatPr baseColWidth="10" defaultColWidth="37.83203125" defaultRowHeight="13"/>
  <cols>
    <col min="1" max="1" width="10.6640625" style="14" bestFit="1" customWidth="1"/>
    <col min="2" max="3" width="37.83203125" style="14"/>
    <col min="4" max="4" width="5.5" style="14" bestFit="1" customWidth="1"/>
    <col min="5" max="5" width="11.1640625" style="14" bestFit="1" customWidth="1"/>
    <col min="6" max="6" width="20.83203125" style="14" bestFit="1" customWidth="1"/>
    <col min="7" max="16384" width="37.83203125" style="14"/>
  </cols>
  <sheetData>
    <row r="1" spans="1:6" ht="22" thickBot="1">
      <c r="A1" s="285" t="s">
        <v>244</v>
      </c>
      <c r="B1" s="286"/>
      <c r="C1" s="286"/>
      <c r="D1" s="286"/>
      <c r="E1" s="286"/>
      <c r="F1" s="286"/>
    </row>
    <row r="2" spans="1:6" ht="15">
      <c r="A2" s="15"/>
      <c r="B2" s="16" t="s">
        <v>245</v>
      </c>
      <c r="C2" s="17" t="s">
        <v>246</v>
      </c>
      <c r="D2" s="16" t="s">
        <v>0</v>
      </c>
      <c r="E2" s="18" t="s">
        <v>247</v>
      </c>
      <c r="F2" s="16" t="s">
        <v>248</v>
      </c>
    </row>
    <row r="3" spans="1:6" ht="15">
      <c r="A3" s="19"/>
      <c r="B3" s="20"/>
      <c r="C3" s="21"/>
      <c r="D3" s="22"/>
      <c r="E3" s="23"/>
      <c r="F3" s="24"/>
    </row>
    <row r="4" spans="1:6" ht="15">
      <c r="A4" s="25"/>
      <c r="B4" s="26"/>
      <c r="C4" s="27"/>
      <c r="D4" s="28"/>
      <c r="E4" s="29"/>
      <c r="F4" s="30"/>
    </row>
    <row r="5" spans="1:6" ht="16" thickBot="1">
      <c r="A5" s="31"/>
      <c r="B5" s="32" t="s">
        <v>249</v>
      </c>
      <c r="C5" s="33"/>
      <c r="D5" s="34"/>
      <c r="E5" s="35"/>
      <c r="F5" s="36"/>
    </row>
    <row r="6" spans="1:6" ht="120">
      <c r="A6" s="37" t="s">
        <v>112</v>
      </c>
      <c r="B6" s="5" t="s">
        <v>250</v>
      </c>
      <c r="C6" s="5" t="s">
        <v>251</v>
      </c>
      <c r="D6" s="38">
        <v>1</v>
      </c>
      <c r="E6" s="224">
        <v>0</v>
      </c>
      <c r="F6" s="39">
        <f t="shared" ref="F6:F33" si="0">(D6*E6)</f>
        <v>0</v>
      </c>
    </row>
    <row r="7" spans="1:6" ht="60">
      <c r="A7" s="40" t="s">
        <v>112</v>
      </c>
      <c r="B7" s="6" t="s">
        <v>252</v>
      </c>
      <c r="C7" s="6" t="s">
        <v>253</v>
      </c>
      <c r="D7" s="41">
        <v>1</v>
      </c>
      <c r="E7" s="225">
        <v>0</v>
      </c>
      <c r="F7" s="42">
        <f t="shared" si="0"/>
        <v>0</v>
      </c>
    </row>
    <row r="8" spans="1:6" ht="105">
      <c r="A8" s="40" t="s">
        <v>112</v>
      </c>
      <c r="B8" s="6" t="s">
        <v>97</v>
      </c>
      <c r="C8" s="6" t="s">
        <v>254</v>
      </c>
      <c r="D8" s="41">
        <v>1</v>
      </c>
      <c r="E8" s="225">
        <v>0</v>
      </c>
      <c r="F8" s="42">
        <f t="shared" si="0"/>
        <v>0</v>
      </c>
    </row>
    <row r="9" spans="1:6" ht="105">
      <c r="A9" s="40" t="s">
        <v>112</v>
      </c>
      <c r="B9" s="6" t="s">
        <v>255</v>
      </c>
      <c r="C9" s="6" t="s">
        <v>256</v>
      </c>
      <c r="D9" s="41">
        <v>2</v>
      </c>
      <c r="E9" s="225">
        <v>0</v>
      </c>
      <c r="F9" s="42">
        <f t="shared" si="0"/>
        <v>0</v>
      </c>
    </row>
    <row r="10" spans="1:6" ht="60">
      <c r="A10" s="40" t="s">
        <v>112</v>
      </c>
      <c r="B10" s="6" t="s">
        <v>257</v>
      </c>
      <c r="C10" s="6" t="s">
        <v>258</v>
      </c>
      <c r="D10" s="41">
        <v>1</v>
      </c>
      <c r="E10" s="225">
        <v>0</v>
      </c>
      <c r="F10" s="42">
        <f t="shared" si="0"/>
        <v>0</v>
      </c>
    </row>
    <row r="11" spans="1:6" ht="45">
      <c r="A11" s="40" t="s">
        <v>112</v>
      </c>
      <c r="B11" s="6" t="s">
        <v>259</v>
      </c>
      <c r="C11" s="6" t="s">
        <v>260</v>
      </c>
      <c r="D11" s="41">
        <v>1</v>
      </c>
      <c r="E11" s="225">
        <v>0</v>
      </c>
      <c r="F11" s="42">
        <f t="shared" si="0"/>
        <v>0</v>
      </c>
    </row>
    <row r="12" spans="1:6" ht="30">
      <c r="A12" s="40" t="s">
        <v>112</v>
      </c>
      <c r="B12" s="6" t="s">
        <v>96</v>
      </c>
      <c r="C12" s="6" t="s">
        <v>261</v>
      </c>
      <c r="D12" s="41">
        <v>1</v>
      </c>
      <c r="E12" s="225">
        <v>0</v>
      </c>
      <c r="F12" s="42">
        <f t="shared" si="0"/>
        <v>0</v>
      </c>
    </row>
    <row r="13" spans="1:6" ht="31" thickBot="1">
      <c r="A13" s="43" t="s">
        <v>112</v>
      </c>
      <c r="B13" s="7" t="s">
        <v>262</v>
      </c>
      <c r="C13" s="7" t="s">
        <v>263</v>
      </c>
      <c r="D13" s="44">
        <v>1</v>
      </c>
      <c r="E13" s="226">
        <v>0</v>
      </c>
      <c r="F13" s="45">
        <f t="shared" si="0"/>
        <v>0</v>
      </c>
    </row>
    <row r="14" spans="1:6" ht="105">
      <c r="A14" s="37" t="s">
        <v>264</v>
      </c>
      <c r="B14" s="5" t="s">
        <v>265</v>
      </c>
      <c r="C14" s="5" t="s">
        <v>266</v>
      </c>
      <c r="D14" s="38">
        <v>1</v>
      </c>
      <c r="E14" s="227">
        <v>0</v>
      </c>
      <c r="F14" s="39">
        <f t="shared" si="0"/>
        <v>0</v>
      </c>
    </row>
    <row r="15" spans="1:6" ht="105">
      <c r="A15" s="40" t="s">
        <v>264</v>
      </c>
      <c r="B15" s="6" t="s">
        <v>255</v>
      </c>
      <c r="C15" s="6" t="s">
        <v>256</v>
      </c>
      <c r="D15" s="41">
        <v>1</v>
      </c>
      <c r="E15" s="225">
        <v>0</v>
      </c>
      <c r="F15" s="42">
        <f t="shared" si="0"/>
        <v>0</v>
      </c>
    </row>
    <row r="16" spans="1:6" ht="45">
      <c r="A16" s="40" t="s">
        <v>264</v>
      </c>
      <c r="B16" s="6" t="s">
        <v>267</v>
      </c>
      <c r="C16" s="6" t="s">
        <v>268</v>
      </c>
      <c r="D16" s="41">
        <v>1</v>
      </c>
      <c r="E16" s="225">
        <v>0</v>
      </c>
      <c r="F16" s="42">
        <f t="shared" si="0"/>
        <v>0</v>
      </c>
    </row>
    <row r="17" spans="1:6" ht="15">
      <c r="A17" s="40" t="s">
        <v>264</v>
      </c>
      <c r="B17" s="6" t="s">
        <v>269</v>
      </c>
      <c r="C17" s="6" t="s">
        <v>270</v>
      </c>
      <c r="D17" s="41">
        <v>5000</v>
      </c>
      <c r="E17" s="225">
        <v>0</v>
      </c>
      <c r="F17" s="42">
        <f t="shared" si="0"/>
        <v>0</v>
      </c>
    </row>
    <row r="18" spans="1:6" ht="60">
      <c r="A18" s="40" t="s">
        <v>264</v>
      </c>
      <c r="B18" s="6" t="s">
        <v>271</v>
      </c>
      <c r="C18" s="6" t="s">
        <v>272</v>
      </c>
      <c r="D18" s="41">
        <v>10</v>
      </c>
      <c r="E18" s="225">
        <v>0</v>
      </c>
      <c r="F18" s="42">
        <f t="shared" si="0"/>
        <v>0</v>
      </c>
    </row>
    <row r="19" spans="1:6" ht="45">
      <c r="A19" s="40" t="s">
        <v>264</v>
      </c>
      <c r="B19" s="6" t="s">
        <v>273</v>
      </c>
      <c r="C19" s="6" t="s">
        <v>274</v>
      </c>
      <c r="D19" s="41">
        <v>1</v>
      </c>
      <c r="E19" s="225">
        <v>0</v>
      </c>
      <c r="F19" s="42">
        <f t="shared" si="0"/>
        <v>0</v>
      </c>
    </row>
    <row r="20" spans="1:6" ht="45">
      <c r="A20" s="40" t="s">
        <v>264</v>
      </c>
      <c r="B20" s="6" t="s">
        <v>259</v>
      </c>
      <c r="C20" s="6" t="s">
        <v>260</v>
      </c>
      <c r="D20" s="41">
        <v>1</v>
      </c>
      <c r="E20" s="225">
        <v>0</v>
      </c>
      <c r="F20" s="42">
        <f t="shared" si="0"/>
        <v>0</v>
      </c>
    </row>
    <row r="21" spans="1:6" ht="30">
      <c r="A21" s="40" t="s">
        <v>264</v>
      </c>
      <c r="B21" s="6" t="s">
        <v>96</v>
      </c>
      <c r="C21" s="6" t="s">
        <v>261</v>
      </c>
      <c r="D21" s="41">
        <v>1</v>
      </c>
      <c r="E21" s="225">
        <v>0</v>
      </c>
      <c r="F21" s="42">
        <f t="shared" si="0"/>
        <v>0</v>
      </c>
    </row>
    <row r="22" spans="1:6" ht="31" thickBot="1">
      <c r="A22" s="43" t="s">
        <v>264</v>
      </c>
      <c r="B22" s="7" t="s">
        <v>262</v>
      </c>
      <c r="C22" s="7" t="s">
        <v>263</v>
      </c>
      <c r="D22" s="44">
        <v>1</v>
      </c>
      <c r="E22" s="226">
        <v>0</v>
      </c>
      <c r="F22" s="45">
        <f t="shared" si="0"/>
        <v>0</v>
      </c>
    </row>
    <row r="23" spans="1:6" ht="135">
      <c r="A23" s="46" t="s">
        <v>275</v>
      </c>
      <c r="B23" s="6" t="s">
        <v>98</v>
      </c>
      <c r="C23" s="6" t="s">
        <v>276</v>
      </c>
      <c r="D23" s="41">
        <v>5</v>
      </c>
      <c r="E23" s="228">
        <v>0</v>
      </c>
      <c r="F23" s="47">
        <f t="shared" si="0"/>
        <v>0</v>
      </c>
    </row>
    <row r="24" spans="1:6" ht="60">
      <c r="A24" s="46" t="s">
        <v>275</v>
      </c>
      <c r="B24" s="6" t="s">
        <v>277</v>
      </c>
      <c r="C24" s="6" t="s">
        <v>278</v>
      </c>
      <c r="D24" s="41">
        <v>5</v>
      </c>
      <c r="E24" s="228">
        <v>0</v>
      </c>
      <c r="F24" s="47">
        <f t="shared" si="0"/>
        <v>0</v>
      </c>
    </row>
    <row r="25" spans="1:6" ht="45">
      <c r="A25" s="46" t="s">
        <v>275</v>
      </c>
      <c r="B25" s="6" t="s">
        <v>279</v>
      </c>
      <c r="C25" s="6" t="s">
        <v>280</v>
      </c>
      <c r="D25" s="41">
        <v>5</v>
      </c>
      <c r="E25" s="228">
        <v>0</v>
      </c>
      <c r="F25" s="47">
        <f t="shared" si="0"/>
        <v>0</v>
      </c>
    </row>
    <row r="26" spans="1:6" ht="165">
      <c r="A26" s="46" t="s">
        <v>275</v>
      </c>
      <c r="B26" s="6" t="s">
        <v>97</v>
      </c>
      <c r="C26" s="6" t="s">
        <v>281</v>
      </c>
      <c r="D26" s="41">
        <v>3</v>
      </c>
      <c r="E26" s="228">
        <v>0</v>
      </c>
      <c r="F26" s="47">
        <f t="shared" si="0"/>
        <v>0</v>
      </c>
    </row>
    <row r="27" spans="1:6" ht="60">
      <c r="A27" s="46" t="s">
        <v>275</v>
      </c>
      <c r="B27" s="6" t="s">
        <v>282</v>
      </c>
      <c r="C27" s="6" t="s">
        <v>283</v>
      </c>
      <c r="D27" s="41">
        <v>5</v>
      </c>
      <c r="E27" s="228">
        <v>0</v>
      </c>
      <c r="F27" s="47">
        <f t="shared" si="0"/>
        <v>0</v>
      </c>
    </row>
    <row r="28" spans="1:6" ht="45">
      <c r="A28" s="46" t="s">
        <v>275</v>
      </c>
      <c r="B28" s="6" t="s">
        <v>257</v>
      </c>
      <c r="C28" s="6" t="s">
        <v>416</v>
      </c>
      <c r="D28" s="41">
        <v>4</v>
      </c>
      <c r="E28" s="225">
        <v>0</v>
      </c>
      <c r="F28" s="42">
        <f t="shared" si="0"/>
        <v>0</v>
      </c>
    </row>
    <row r="29" spans="1:6" ht="60">
      <c r="A29" s="46" t="s">
        <v>275</v>
      </c>
      <c r="B29" s="6" t="s">
        <v>285</v>
      </c>
      <c r="C29" s="6" t="s">
        <v>286</v>
      </c>
      <c r="D29" s="41">
        <v>1</v>
      </c>
      <c r="E29" s="225">
        <v>0</v>
      </c>
      <c r="F29" s="42">
        <f t="shared" si="0"/>
        <v>0</v>
      </c>
    </row>
    <row r="30" spans="1:6" ht="135">
      <c r="A30" s="46" t="s">
        <v>275</v>
      </c>
      <c r="B30" s="6" t="s">
        <v>99</v>
      </c>
      <c r="C30" s="6" t="s">
        <v>287</v>
      </c>
      <c r="D30" s="41">
        <v>1</v>
      </c>
      <c r="E30" s="225">
        <v>0</v>
      </c>
      <c r="F30" s="42">
        <f t="shared" si="0"/>
        <v>0</v>
      </c>
    </row>
    <row r="31" spans="1:6" ht="60">
      <c r="A31" s="46" t="s">
        <v>275</v>
      </c>
      <c r="B31" s="6" t="s">
        <v>288</v>
      </c>
      <c r="C31" s="6" t="s">
        <v>289</v>
      </c>
      <c r="D31" s="41">
        <v>1</v>
      </c>
      <c r="E31" s="228">
        <v>0</v>
      </c>
      <c r="F31" s="42">
        <f t="shared" si="0"/>
        <v>0</v>
      </c>
    </row>
    <row r="32" spans="1:6" ht="30">
      <c r="A32" s="46" t="s">
        <v>275</v>
      </c>
      <c r="B32" s="6" t="s">
        <v>96</v>
      </c>
      <c r="C32" s="6" t="s">
        <v>261</v>
      </c>
      <c r="D32" s="41">
        <v>1</v>
      </c>
      <c r="E32" s="228">
        <v>0</v>
      </c>
      <c r="F32" s="47">
        <f t="shared" si="0"/>
        <v>0</v>
      </c>
    </row>
    <row r="33" spans="1:6" ht="30">
      <c r="A33" s="46" t="s">
        <v>275</v>
      </c>
      <c r="B33" s="6" t="s">
        <v>262</v>
      </c>
      <c r="C33" s="6" t="s">
        <v>263</v>
      </c>
      <c r="D33" s="41">
        <v>1</v>
      </c>
      <c r="E33" s="228">
        <v>0</v>
      </c>
      <c r="F33" s="47">
        <f t="shared" si="0"/>
        <v>0</v>
      </c>
    </row>
    <row r="34" spans="1:6" ht="16" thickBot="1">
      <c r="A34" s="48"/>
      <c r="B34" s="49" t="s">
        <v>290</v>
      </c>
      <c r="C34" s="50"/>
      <c r="D34" s="13"/>
      <c r="E34" s="51"/>
      <c r="F34" s="52"/>
    </row>
    <row r="35" spans="1:6" ht="90">
      <c r="A35" s="37" t="s">
        <v>291</v>
      </c>
      <c r="B35" s="5" t="s">
        <v>250</v>
      </c>
      <c r="C35" s="5" t="s">
        <v>292</v>
      </c>
      <c r="D35" s="38">
        <v>1</v>
      </c>
      <c r="E35" s="227">
        <v>0</v>
      </c>
      <c r="F35" s="39">
        <f t="shared" ref="F35:F91" si="1">(D35*E35)</f>
        <v>0</v>
      </c>
    </row>
    <row r="36" spans="1:6" ht="60">
      <c r="A36" s="53" t="s">
        <v>291</v>
      </c>
      <c r="B36" s="6" t="s">
        <v>252</v>
      </c>
      <c r="C36" s="6" t="s">
        <v>293</v>
      </c>
      <c r="D36" s="41">
        <v>1</v>
      </c>
      <c r="E36" s="225">
        <v>0</v>
      </c>
      <c r="F36" s="42">
        <f t="shared" si="1"/>
        <v>0</v>
      </c>
    </row>
    <row r="37" spans="1:6" ht="105">
      <c r="A37" s="40" t="s">
        <v>291</v>
      </c>
      <c r="B37" s="6" t="s">
        <v>97</v>
      </c>
      <c r="C37" s="6" t="s">
        <v>294</v>
      </c>
      <c r="D37" s="41">
        <v>1</v>
      </c>
      <c r="E37" s="225">
        <v>0</v>
      </c>
      <c r="F37" s="42">
        <f t="shared" si="1"/>
        <v>0</v>
      </c>
    </row>
    <row r="38" spans="1:6" ht="60">
      <c r="A38" s="40" t="s">
        <v>291</v>
      </c>
      <c r="B38" s="6" t="s">
        <v>257</v>
      </c>
      <c r="C38" s="6" t="s">
        <v>258</v>
      </c>
      <c r="D38" s="41">
        <v>1</v>
      </c>
      <c r="E38" s="225">
        <v>0</v>
      </c>
      <c r="F38" s="42">
        <f t="shared" si="1"/>
        <v>0</v>
      </c>
    </row>
    <row r="39" spans="1:6" ht="30">
      <c r="A39" s="40" t="s">
        <v>291</v>
      </c>
      <c r="B39" s="6" t="s">
        <v>96</v>
      </c>
      <c r="C39" s="6" t="s">
        <v>261</v>
      </c>
      <c r="D39" s="41">
        <v>1</v>
      </c>
      <c r="E39" s="225">
        <v>0</v>
      </c>
      <c r="F39" s="42">
        <f t="shared" si="1"/>
        <v>0</v>
      </c>
    </row>
    <row r="40" spans="1:6" ht="31" thickBot="1">
      <c r="A40" s="43" t="s">
        <v>291</v>
      </c>
      <c r="B40" s="7" t="s">
        <v>262</v>
      </c>
      <c r="C40" s="7" t="s">
        <v>263</v>
      </c>
      <c r="D40" s="44">
        <v>1</v>
      </c>
      <c r="E40" s="226">
        <v>0</v>
      </c>
      <c r="F40" s="45">
        <f t="shared" si="1"/>
        <v>0</v>
      </c>
    </row>
    <row r="41" spans="1:6" ht="90">
      <c r="A41" s="37" t="s">
        <v>295</v>
      </c>
      <c r="B41" s="5" t="s">
        <v>250</v>
      </c>
      <c r="C41" s="5" t="s">
        <v>292</v>
      </c>
      <c r="D41" s="38">
        <v>1</v>
      </c>
      <c r="E41" s="227">
        <v>0</v>
      </c>
      <c r="F41" s="39">
        <f t="shared" si="1"/>
        <v>0</v>
      </c>
    </row>
    <row r="42" spans="1:6" ht="60">
      <c r="A42" s="53" t="s">
        <v>295</v>
      </c>
      <c r="B42" s="6" t="s">
        <v>252</v>
      </c>
      <c r="C42" s="6" t="s">
        <v>293</v>
      </c>
      <c r="D42" s="41">
        <v>1</v>
      </c>
      <c r="E42" s="225">
        <v>0</v>
      </c>
      <c r="F42" s="42">
        <f t="shared" si="1"/>
        <v>0</v>
      </c>
    </row>
    <row r="43" spans="1:6" ht="105">
      <c r="A43" s="40" t="s">
        <v>295</v>
      </c>
      <c r="B43" s="6" t="s">
        <v>97</v>
      </c>
      <c r="C43" s="6" t="s">
        <v>296</v>
      </c>
      <c r="D43" s="41">
        <v>1</v>
      </c>
      <c r="E43" s="225">
        <v>0</v>
      </c>
      <c r="F43" s="42">
        <f t="shared" si="1"/>
        <v>0</v>
      </c>
    </row>
    <row r="44" spans="1:6" ht="105">
      <c r="A44" s="40" t="s">
        <v>295</v>
      </c>
      <c r="B44" s="6" t="s">
        <v>255</v>
      </c>
      <c r="C44" s="6" t="s">
        <v>256</v>
      </c>
      <c r="D44" s="41">
        <v>1</v>
      </c>
      <c r="E44" s="225">
        <v>0</v>
      </c>
      <c r="F44" s="42">
        <f t="shared" si="1"/>
        <v>0</v>
      </c>
    </row>
    <row r="45" spans="1:6" ht="60">
      <c r="A45" s="40" t="s">
        <v>295</v>
      </c>
      <c r="B45" s="6" t="s">
        <v>257</v>
      </c>
      <c r="C45" s="6" t="s">
        <v>258</v>
      </c>
      <c r="D45" s="41">
        <v>1</v>
      </c>
      <c r="E45" s="225">
        <v>0</v>
      </c>
      <c r="F45" s="42">
        <f t="shared" si="1"/>
        <v>0</v>
      </c>
    </row>
    <row r="46" spans="1:6" ht="45">
      <c r="A46" s="40" t="s">
        <v>295</v>
      </c>
      <c r="B46" s="6" t="s">
        <v>259</v>
      </c>
      <c r="C46" s="6" t="s">
        <v>297</v>
      </c>
      <c r="D46" s="41">
        <v>1</v>
      </c>
      <c r="E46" s="225">
        <v>0</v>
      </c>
      <c r="F46" s="42">
        <f t="shared" si="1"/>
        <v>0</v>
      </c>
    </row>
    <row r="47" spans="1:6" ht="30">
      <c r="A47" s="40" t="s">
        <v>295</v>
      </c>
      <c r="B47" s="6" t="s">
        <v>96</v>
      </c>
      <c r="C47" s="6" t="s">
        <v>261</v>
      </c>
      <c r="D47" s="41">
        <v>1</v>
      </c>
      <c r="E47" s="225">
        <v>0</v>
      </c>
      <c r="F47" s="42">
        <f t="shared" si="1"/>
        <v>0</v>
      </c>
    </row>
    <row r="48" spans="1:6" ht="31" thickBot="1">
      <c r="A48" s="43" t="s">
        <v>295</v>
      </c>
      <c r="B48" s="7" t="s">
        <v>262</v>
      </c>
      <c r="C48" s="7" t="s">
        <v>263</v>
      </c>
      <c r="D48" s="44">
        <v>1</v>
      </c>
      <c r="E48" s="226">
        <v>0</v>
      </c>
      <c r="F48" s="45">
        <f t="shared" si="1"/>
        <v>0</v>
      </c>
    </row>
    <row r="49" spans="1:6" ht="105">
      <c r="A49" s="37" t="s">
        <v>113</v>
      </c>
      <c r="B49" s="5" t="s">
        <v>98</v>
      </c>
      <c r="C49" s="5" t="s">
        <v>298</v>
      </c>
      <c r="D49" s="38">
        <v>1</v>
      </c>
      <c r="E49" s="227">
        <v>0</v>
      </c>
      <c r="F49" s="39">
        <f t="shared" si="1"/>
        <v>0</v>
      </c>
    </row>
    <row r="50" spans="1:6" ht="105">
      <c r="A50" s="40" t="s">
        <v>113</v>
      </c>
      <c r="B50" s="6" t="s">
        <v>279</v>
      </c>
      <c r="C50" s="6" t="s">
        <v>299</v>
      </c>
      <c r="D50" s="41">
        <v>1</v>
      </c>
      <c r="E50" s="225">
        <v>0</v>
      </c>
      <c r="F50" s="42">
        <f t="shared" si="1"/>
        <v>0</v>
      </c>
    </row>
    <row r="51" spans="1:6" ht="105">
      <c r="A51" s="40" t="s">
        <v>113</v>
      </c>
      <c r="B51" s="6" t="s">
        <v>97</v>
      </c>
      <c r="C51" s="6" t="s">
        <v>254</v>
      </c>
      <c r="D51" s="41">
        <v>1</v>
      </c>
      <c r="E51" s="225">
        <v>0</v>
      </c>
      <c r="F51" s="42">
        <f t="shared" si="1"/>
        <v>0</v>
      </c>
    </row>
    <row r="52" spans="1:6" ht="60">
      <c r="A52" s="40" t="s">
        <v>113</v>
      </c>
      <c r="B52" s="6" t="s">
        <v>282</v>
      </c>
      <c r="C52" s="6" t="s">
        <v>283</v>
      </c>
      <c r="D52" s="41">
        <v>1</v>
      </c>
      <c r="E52" s="225">
        <v>0</v>
      </c>
      <c r="F52" s="42">
        <f t="shared" si="1"/>
        <v>0</v>
      </c>
    </row>
    <row r="53" spans="1:6" ht="30">
      <c r="A53" s="40" t="s">
        <v>113</v>
      </c>
      <c r="B53" s="6" t="s">
        <v>96</v>
      </c>
      <c r="C53" s="6" t="s">
        <v>261</v>
      </c>
      <c r="D53" s="41">
        <v>1</v>
      </c>
      <c r="E53" s="225">
        <v>0</v>
      </c>
      <c r="F53" s="42">
        <f t="shared" si="1"/>
        <v>0</v>
      </c>
    </row>
    <row r="54" spans="1:6" ht="31" thickBot="1">
      <c r="A54" s="43" t="s">
        <v>113</v>
      </c>
      <c r="B54" s="7" t="s">
        <v>262</v>
      </c>
      <c r="C54" s="7" t="s">
        <v>263</v>
      </c>
      <c r="D54" s="44">
        <v>1</v>
      </c>
      <c r="E54" s="226">
        <v>0</v>
      </c>
      <c r="F54" s="45">
        <f t="shared" si="1"/>
        <v>0</v>
      </c>
    </row>
    <row r="55" spans="1:6" ht="105">
      <c r="A55" s="37" t="s">
        <v>114</v>
      </c>
      <c r="B55" s="5" t="s">
        <v>265</v>
      </c>
      <c r="C55" s="5" t="s">
        <v>300</v>
      </c>
      <c r="D55" s="38">
        <v>1</v>
      </c>
      <c r="E55" s="227">
        <v>0</v>
      </c>
      <c r="F55" s="39">
        <f t="shared" si="1"/>
        <v>0</v>
      </c>
    </row>
    <row r="56" spans="1:6" ht="45">
      <c r="A56" s="40" t="s">
        <v>114</v>
      </c>
      <c r="B56" s="6" t="s">
        <v>273</v>
      </c>
      <c r="C56" s="6" t="s">
        <v>274</v>
      </c>
      <c r="D56" s="41">
        <v>1</v>
      </c>
      <c r="E56" s="229">
        <v>0</v>
      </c>
      <c r="F56" s="47">
        <f t="shared" si="1"/>
        <v>0</v>
      </c>
    </row>
    <row r="57" spans="1:6" ht="30">
      <c r="A57" s="40" t="s">
        <v>114</v>
      </c>
      <c r="B57" s="6" t="s">
        <v>96</v>
      </c>
      <c r="C57" s="6" t="s">
        <v>261</v>
      </c>
      <c r="D57" s="41">
        <v>1</v>
      </c>
      <c r="E57" s="225">
        <v>0</v>
      </c>
      <c r="F57" s="42">
        <f t="shared" si="1"/>
        <v>0</v>
      </c>
    </row>
    <row r="58" spans="1:6" ht="31" thickBot="1">
      <c r="A58" s="40" t="s">
        <v>114</v>
      </c>
      <c r="B58" s="7" t="s">
        <v>262</v>
      </c>
      <c r="C58" s="7" t="s">
        <v>263</v>
      </c>
      <c r="D58" s="44">
        <v>1</v>
      </c>
      <c r="E58" s="226">
        <v>0</v>
      </c>
      <c r="F58" s="45">
        <f t="shared" si="1"/>
        <v>0</v>
      </c>
    </row>
    <row r="59" spans="1:6" ht="135">
      <c r="A59" s="37" t="s">
        <v>301</v>
      </c>
      <c r="B59" s="5" t="s">
        <v>98</v>
      </c>
      <c r="C59" s="5" t="s">
        <v>302</v>
      </c>
      <c r="D59" s="38">
        <v>1</v>
      </c>
      <c r="E59" s="227">
        <v>0</v>
      </c>
      <c r="F59" s="39">
        <f t="shared" si="1"/>
        <v>0</v>
      </c>
    </row>
    <row r="60" spans="1:6" ht="105">
      <c r="A60" s="40" t="s">
        <v>301</v>
      </c>
      <c r="B60" s="6" t="s">
        <v>303</v>
      </c>
      <c r="C60" s="6" t="s">
        <v>300</v>
      </c>
      <c r="D60" s="41">
        <v>1</v>
      </c>
      <c r="E60" s="225">
        <v>0</v>
      </c>
      <c r="F60" s="42">
        <f t="shared" si="1"/>
        <v>0</v>
      </c>
    </row>
    <row r="61" spans="1:6" ht="75">
      <c r="A61" s="40" t="s">
        <v>301</v>
      </c>
      <c r="B61" s="6" t="s">
        <v>279</v>
      </c>
      <c r="C61" s="6" t="s">
        <v>304</v>
      </c>
      <c r="D61" s="41">
        <v>1</v>
      </c>
      <c r="E61" s="225">
        <v>0</v>
      </c>
      <c r="F61" s="42">
        <f t="shared" si="1"/>
        <v>0</v>
      </c>
    </row>
    <row r="62" spans="1:6" ht="45">
      <c r="A62" s="40" t="s">
        <v>301</v>
      </c>
      <c r="B62" s="6" t="s">
        <v>305</v>
      </c>
      <c r="C62" s="6" t="s">
        <v>306</v>
      </c>
      <c r="D62" s="41">
        <v>1</v>
      </c>
      <c r="E62" s="225">
        <v>0</v>
      </c>
      <c r="F62" s="42">
        <f t="shared" si="1"/>
        <v>0</v>
      </c>
    </row>
    <row r="63" spans="1:6" ht="105">
      <c r="A63" s="40" t="s">
        <v>301</v>
      </c>
      <c r="B63" s="6" t="s">
        <v>97</v>
      </c>
      <c r="C63" s="6" t="s">
        <v>307</v>
      </c>
      <c r="D63" s="41">
        <v>1</v>
      </c>
      <c r="E63" s="225">
        <v>0</v>
      </c>
      <c r="F63" s="42">
        <f t="shared" si="1"/>
        <v>0</v>
      </c>
    </row>
    <row r="64" spans="1:6" ht="105">
      <c r="A64" s="40" t="s">
        <v>301</v>
      </c>
      <c r="B64" s="6" t="s">
        <v>255</v>
      </c>
      <c r="C64" s="6" t="s">
        <v>256</v>
      </c>
      <c r="D64" s="41">
        <v>1</v>
      </c>
      <c r="E64" s="225">
        <v>0</v>
      </c>
      <c r="F64" s="42">
        <f t="shared" si="1"/>
        <v>0</v>
      </c>
    </row>
    <row r="65" spans="1:6" ht="45">
      <c r="A65" s="40" t="s">
        <v>301</v>
      </c>
      <c r="B65" s="6" t="s">
        <v>273</v>
      </c>
      <c r="C65" s="6" t="s">
        <v>274</v>
      </c>
      <c r="D65" s="41">
        <v>1</v>
      </c>
      <c r="E65" s="229">
        <v>0</v>
      </c>
      <c r="F65" s="47">
        <f t="shared" si="1"/>
        <v>0</v>
      </c>
    </row>
    <row r="66" spans="1:6" ht="30">
      <c r="A66" s="40" t="s">
        <v>301</v>
      </c>
      <c r="B66" s="6" t="s">
        <v>96</v>
      </c>
      <c r="C66" s="6" t="s">
        <v>261</v>
      </c>
      <c r="D66" s="41">
        <v>1</v>
      </c>
      <c r="E66" s="228">
        <v>0</v>
      </c>
      <c r="F66" s="47">
        <f t="shared" si="1"/>
        <v>0</v>
      </c>
    </row>
    <row r="67" spans="1:6" ht="31" thickBot="1">
      <c r="A67" s="43" t="s">
        <v>301</v>
      </c>
      <c r="B67" s="7" t="s">
        <v>262</v>
      </c>
      <c r="C67" s="7" t="s">
        <v>263</v>
      </c>
      <c r="D67" s="44">
        <v>1</v>
      </c>
      <c r="E67" s="226">
        <v>0</v>
      </c>
      <c r="F67" s="45">
        <f t="shared" si="1"/>
        <v>0</v>
      </c>
    </row>
    <row r="68" spans="1:6" ht="105">
      <c r="A68" s="37" t="s">
        <v>115</v>
      </c>
      <c r="B68" s="5" t="s">
        <v>265</v>
      </c>
      <c r="C68" s="5" t="s">
        <v>300</v>
      </c>
      <c r="D68" s="38">
        <v>1</v>
      </c>
      <c r="E68" s="227">
        <v>0</v>
      </c>
      <c r="F68" s="39">
        <f t="shared" si="1"/>
        <v>0</v>
      </c>
    </row>
    <row r="69" spans="1:6" ht="60">
      <c r="A69" s="40" t="s">
        <v>115</v>
      </c>
      <c r="B69" s="6" t="s">
        <v>252</v>
      </c>
      <c r="C69" s="6" t="s">
        <v>425</v>
      </c>
      <c r="D69" s="41">
        <v>1</v>
      </c>
      <c r="E69" s="225">
        <v>0</v>
      </c>
      <c r="F69" s="42">
        <f t="shared" si="1"/>
        <v>0</v>
      </c>
    </row>
    <row r="70" spans="1:6" ht="105">
      <c r="A70" s="40" t="s">
        <v>115</v>
      </c>
      <c r="B70" s="6" t="s">
        <v>255</v>
      </c>
      <c r="C70" s="6" t="s">
        <v>256</v>
      </c>
      <c r="D70" s="41">
        <v>1</v>
      </c>
      <c r="E70" s="225">
        <v>0</v>
      </c>
      <c r="F70" s="42">
        <f t="shared" si="1"/>
        <v>0</v>
      </c>
    </row>
    <row r="71" spans="1:6" ht="45">
      <c r="A71" s="40" t="s">
        <v>115</v>
      </c>
      <c r="B71" s="6" t="s">
        <v>273</v>
      </c>
      <c r="C71" s="6" t="s">
        <v>274</v>
      </c>
      <c r="D71" s="41">
        <v>1</v>
      </c>
      <c r="E71" s="229">
        <v>0</v>
      </c>
      <c r="F71" s="47">
        <f t="shared" si="1"/>
        <v>0</v>
      </c>
    </row>
    <row r="72" spans="1:6" ht="30">
      <c r="A72" s="40" t="s">
        <v>115</v>
      </c>
      <c r="B72" s="6" t="s">
        <v>96</v>
      </c>
      <c r="C72" s="6" t="s">
        <v>261</v>
      </c>
      <c r="D72" s="41">
        <v>1</v>
      </c>
      <c r="E72" s="225">
        <v>0</v>
      </c>
      <c r="F72" s="42">
        <f t="shared" si="1"/>
        <v>0</v>
      </c>
    </row>
    <row r="73" spans="1:6" ht="31" thickBot="1">
      <c r="A73" s="43" t="s">
        <v>115</v>
      </c>
      <c r="B73" s="7" t="s">
        <v>262</v>
      </c>
      <c r="C73" s="7" t="s">
        <v>263</v>
      </c>
      <c r="D73" s="44">
        <v>1</v>
      </c>
      <c r="E73" s="226">
        <v>0</v>
      </c>
      <c r="F73" s="45">
        <f t="shared" si="1"/>
        <v>0</v>
      </c>
    </row>
    <row r="74" spans="1:6" ht="90">
      <c r="A74" s="37" t="s">
        <v>308</v>
      </c>
      <c r="B74" s="5" t="s">
        <v>250</v>
      </c>
      <c r="C74" s="5" t="s">
        <v>309</v>
      </c>
      <c r="D74" s="38">
        <v>1</v>
      </c>
      <c r="E74" s="227">
        <v>0</v>
      </c>
      <c r="F74" s="54">
        <f t="shared" si="1"/>
        <v>0</v>
      </c>
    </row>
    <row r="75" spans="1:6" ht="45">
      <c r="A75" s="40" t="s">
        <v>308</v>
      </c>
      <c r="B75" s="6" t="s">
        <v>310</v>
      </c>
      <c r="C75" s="6" t="s">
        <v>311</v>
      </c>
      <c r="D75" s="41">
        <v>5</v>
      </c>
      <c r="E75" s="230">
        <v>0</v>
      </c>
      <c r="F75" s="55">
        <f t="shared" si="1"/>
        <v>0</v>
      </c>
    </row>
    <row r="76" spans="1:6" ht="105">
      <c r="A76" s="40" t="s">
        <v>308</v>
      </c>
      <c r="B76" s="6" t="s">
        <v>97</v>
      </c>
      <c r="C76" s="6" t="s">
        <v>312</v>
      </c>
      <c r="D76" s="41">
        <v>1</v>
      </c>
      <c r="E76" s="230">
        <v>0</v>
      </c>
      <c r="F76" s="55">
        <f t="shared" si="1"/>
        <v>0</v>
      </c>
    </row>
    <row r="77" spans="1:6" ht="30">
      <c r="A77" s="40" t="s">
        <v>308</v>
      </c>
      <c r="B77" s="6" t="s">
        <v>96</v>
      </c>
      <c r="C77" s="6" t="s">
        <v>261</v>
      </c>
      <c r="D77" s="41">
        <v>1</v>
      </c>
      <c r="E77" s="225">
        <v>0</v>
      </c>
      <c r="F77" s="42">
        <f t="shared" si="1"/>
        <v>0</v>
      </c>
    </row>
    <row r="78" spans="1:6" ht="31" thickBot="1">
      <c r="A78" s="43" t="s">
        <v>308</v>
      </c>
      <c r="B78" s="7" t="s">
        <v>262</v>
      </c>
      <c r="C78" s="7" t="s">
        <v>263</v>
      </c>
      <c r="D78" s="44">
        <v>1</v>
      </c>
      <c r="E78" s="226">
        <v>0</v>
      </c>
      <c r="F78" s="45">
        <f t="shared" si="1"/>
        <v>0</v>
      </c>
    </row>
    <row r="79" spans="1:6" ht="105">
      <c r="A79" s="56" t="s">
        <v>116</v>
      </c>
      <c r="B79" s="8" t="s">
        <v>265</v>
      </c>
      <c r="C79" s="5" t="s">
        <v>300</v>
      </c>
      <c r="D79" s="38">
        <v>1</v>
      </c>
      <c r="E79" s="227">
        <v>0</v>
      </c>
      <c r="F79" s="39">
        <f t="shared" ref="F79" si="2">(D79*E79)</f>
        <v>0</v>
      </c>
    </row>
    <row r="80" spans="1:6" ht="45">
      <c r="A80" s="57" t="s">
        <v>116</v>
      </c>
      <c r="B80" s="9" t="s">
        <v>273</v>
      </c>
      <c r="C80" s="9" t="s">
        <v>274</v>
      </c>
      <c r="D80" s="58">
        <v>1</v>
      </c>
      <c r="E80" s="231">
        <v>0</v>
      </c>
      <c r="F80" s="59">
        <f t="shared" si="1"/>
        <v>0</v>
      </c>
    </row>
    <row r="81" spans="1:6" ht="30">
      <c r="A81" s="57" t="s">
        <v>116</v>
      </c>
      <c r="B81" s="9" t="s">
        <v>96</v>
      </c>
      <c r="C81" s="9" t="s">
        <v>261</v>
      </c>
      <c r="D81" s="58">
        <v>1</v>
      </c>
      <c r="E81" s="231">
        <v>0</v>
      </c>
      <c r="F81" s="55">
        <f t="shared" si="1"/>
        <v>0</v>
      </c>
    </row>
    <row r="82" spans="1:6" ht="31" thickBot="1">
      <c r="A82" s="60" t="s">
        <v>116</v>
      </c>
      <c r="B82" s="10" t="s">
        <v>262</v>
      </c>
      <c r="C82" s="10" t="s">
        <v>263</v>
      </c>
      <c r="D82" s="61">
        <v>1</v>
      </c>
      <c r="E82" s="232">
        <v>0</v>
      </c>
      <c r="F82" s="62">
        <f t="shared" si="1"/>
        <v>0</v>
      </c>
    </row>
    <row r="83" spans="1:6" ht="105">
      <c r="A83" s="40" t="s">
        <v>313</v>
      </c>
      <c r="B83" s="6" t="s">
        <v>265</v>
      </c>
      <c r="C83" s="6" t="s">
        <v>300</v>
      </c>
      <c r="D83" s="41">
        <v>1</v>
      </c>
      <c r="E83" s="225">
        <v>0</v>
      </c>
      <c r="F83" s="42">
        <f t="shared" si="1"/>
        <v>0</v>
      </c>
    </row>
    <row r="84" spans="1:6" ht="105">
      <c r="A84" s="40" t="s">
        <v>313</v>
      </c>
      <c r="B84" s="6" t="s">
        <v>255</v>
      </c>
      <c r="C84" s="6" t="s">
        <v>256</v>
      </c>
      <c r="D84" s="41">
        <v>1</v>
      </c>
      <c r="E84" s="225">
        <v>0</v>
      </c>
      <c r="F84" s="42">
        <f t="shared" si="1"/>
        <v>0</v>
      </c>
    </row>
    <row r="85" spans="1:6" ht="45">
      <c r="A85" s="40" t="s">
        <v>313</v>
      </c>
      <c r="B85" s="6" t="s">
        <v>273</v>
      </c>
      <c r="C85" s="6" t="s">
        <v>314</v>
      </c>
      <c r="D85" s="41">
        <v>1</v>
      </c>
      <c r="E85" s="225">
        <v>0</v>
      </c>
      <c r="F85" s="42">
        <f t="shared" si="1"/>
        <v>0</v>
      </c>
    </row>
    <row r="86" spans="1:6" ht="30">
      <c r="A86" s="40" t="s">
        <v>313</v>
      </c>
      <c r="B86" s="6" t="s">
        <v>96</v>
      </c>
      <c r="C86" s="6" t="s">
        <v>261</v>
      </c>
      <c r="D86" s="41">
        <v>1</v>
      </c>
      <c r="E86" s="225">
        <v>0</v>
      </c>
      <c r="F86" s="47">
        <f t="shared" si="1"/>
        <v>0</v>
      </c>
    </row>
    <row r="87" spans="1:6" ht="31" thickBot="1">
      <c r="A87" s="43" t="s">
        <v>313</v>
      </c>
      <c r="B87" s="7" t="s">
        <v>262</v>
      </c>
      <c r="C87" s="7" t="s">
        <v>263</v>
      </c>
      <c r="D87" s="44">
        <v>1</v>
      </c>
      <c r="E87" s="226">
        <v>0</v>
      </c>
      <c r="F87" s="45">
        <f t="shared" si="1"/>
        <v>0</v>
      </c>
    </row>
    <row r="88" spans="1:6" ht="105">
      <c r="A88" s="40" t="s">
        <v>117</v>
      </c>
      <c r="B88" s="6" t="s">
        <v>255</v>
      </c>
      <c r="C88" s="6" t="s">
        <v>256</v>
      </c>
      <c r="D88" s="41">
        <v>4</v>
      </c>
      <c r="E88" s="225">
        <v>0</v>
      </c>
      <c r="F88" s="42">
        <f t="shared" si="1"/>
        <v>0</v>
      </c>
    </row>
    <row r="89" spans="1:6" ht="75">
      <c r="A89" s="53" t="s">
        <v>117</v>
      </c>
      <c r="B89" s="6" t="s">
        <v>97</v>
      </c>
      <c r="C89" s="6" t="s">
        <v>315</v>
      </c>
      <c r="D89" s="41">
        <v>1</v>
      </c>
      <c r="E89" s="225">
        <v>0</v>
      </c>
      <c r="F89" s="42">
        <f t="shared" si="1"/>
        <v>0</v>
      </c>
    </row>
    <row r="90" spans="1:6" ht="60">
      <c r="A90" s="53" t="s">
        <v>117</v>
      </c>
      <c r="B90" s="11" t="s">
        <v>257</v>
      </c>
      <c r="C90" s="11" t="s">
        <v>284</v>
      </c>
      <c r="D90" s="63">
        <v>2</v>
      </c>
      <c r="E90" s="233">
        <v>0</v>
      </c>
      <c r="F90" s="64">
        <f t="shared" si="1"/>
        <v>0</v>
      </c>
    </row>
    <row r="91" spans="1:6" ht="15">
      <c r="A91" s="53" t="s">
        <v>117</v>
      </c>
      <c r="B91" s="6" t="s">
        <v>99</v>
      </c>
      <c r="C91" s="6"/>
      <c r="D91" s="41">
        <v>1</v>
      </c>
      <c r="E91" s="225">
        <v>0</v>
      </c>
      <c r="F91" s="42">
        <f t="shared" si="1"/>
        <v>0</v>
      </c>
    </row>
    <row r="92" spans="1:6" ht="16" thickBot="1">
      <c r="A92" s="67" t="s">
        <v>117</v>
      </c>
      <c r="B92" s="12" t="s">
        <v>96</v>
      </c>
      <c r="C92" s="12"/>
      <c r="D92" s="65">
        <v>1</v>
      </c>
      <c r="E92" s="234">
        <v>0</v>
      </c>
      <c r="F92" s="66">
        <f t="shared" ref="F92:F111" si="3">(D92*E92)</f>
        <v>0</v>
      </c>
    </row>
    <row r="93" spans="1:6" ht="105">
      <c r="A93" s="37" t="s">
        <v>118</v>
      </c>
      <c r="B93" s="5" t="s">
        <v>265</v>
      </c>
      <c r="C93" s="5" t="s">
        <v>300</v>
      </c>
      <c r="D93" s="38">
        <v>1</v>
      </c>
      <c r="E93" s="227">
        <v>0</v>
      </c>
      <c r="F93" s="39">
        <f t="shared" si="3"/>
        <v>0</v>
      </c>
    </row>
    <row r="94" spans="1:6" ht="105">
      <c r="A94" s="40" t="s">
        <v>118</v>
      </c>
      <c r="B94" s="6" t="s">
        <v>255</v>
      </c>
      <c r="C94" s="6" t="s">
        <v>256</v>
      </c>
      <c r="D94" s="41">
        <v>1</v>
      </c>
      <c r="E94" s="225">
        <v>0</v>
      </c>
      <c r="F94" s="42">
        <f t="shared" si="3"/>
        <v>0</v>
      </c>
    </row>
    <row r="95" spans="1:6" ht="45">
      <c r="A95" s="40" t="s">
        <v>118</v>
      </c>
      <c r="B95" s="6" t="s">
        <v>273</v>
      </c>
      <c r="C95" s="6" t="s">
        <v>274</v>
      </c>
      <c r="D95" s="41">
        <v>1</v>
      </c>
      <c r="E95" s="229">
        <v>0</v>
      </c>
      <c r="F95" s="47">
        <f t="shared" si="3"/>
        <v>0</v>
      </c>
    </row>
    <row r="96" spans="1:6" ht="30">
      <c r="A96" s="40" t="s">
        <v>118</v>
      </c>
      <c r="B96" s="6" t="s">
        <v>96</v>
      </c>
      <c r="C96" s="6" t="s">
        <v>261</v>
      </c>
      <c r="D96" s="41">
        <v>1</v>
      </c>
      <c r="E96" s="228">
        <v>0</v>
      </c>
      <c r="F96" s="47">
        <f t="shared" si="3"/>
        <v>0</v>
      </c>
    </row>
    <row r="97" spans="1:6" ht="31" thickBot="1">
      <c r="A97" s="43" t="s">
        <v>118</v>
      </c>
      <c r="B97" s="7" t="s">
        <v>262</v>
      </c>
      <c r="C97" s="7" t="s">
        <v>263</v>
      </c>
      <c r="D97" s="44">
        <v>1</v>
      </c>
      <c r="E97" s="226">
        <v>0</v>
      </c>
      <c r="F97" s="45">
        <f t="shared" si="3"/>
        <v>0</v>
      </c>
    </row>
    <row r="98" spans="1:6" ht="60">
      <c r="A98" s="37" t="s">
        <v>119</v>
      </c>
      <c r="B98" s="5" t="s">
        <v>257</v>
      </c>
      <c r="C98" s="5" t="s">
        <v>284</v>
      </c>
      <c r="D98" s="38">
        <v>2</v>
      </c>
      <c r="E98" s="227">
        <v>0</v>
      </c>
      <c r="F98" s="39">
        <f t="shared" si="3"/>
        <v>0</v>
      </c>
    </row>
    <row r="99" spans="1:6" ht="60">
      <c r="A99" s="40" t="s">
        <v>119</v>
      </c>
      <c r="B99" s="6" t="s">
        <v>97</v>
      </c>
      <c r="C99" s="6" t="s">
        <v>316</v>
      </c>
      <c r="D99" s="41">
        <v>1</v>
      </c>
      <c r="E99" s="225">
        <v>0</v>
      </c>
      <c r="F99" s="42">
        <f t="shared" si="3"/>
        <v>0</v>
      </c>
    </row>
    <row r="100" spans="1:6" ht="15">
      <c r="A100" s="40" t="s">
        <v>119</v>
      </c>
      <c r="B100" s="6" t="s">
        <v>99</v>
      </c>
      <c r="C100" s="6"/>
      <c r="D100" s="41">
        <v>1</v>
      </c>
      <c r="E100" s="225">
        <v>0</v>
      </c>
      <c r="F100" s="42">
        <f t="shared" si="3"/>
        <v>0</v>
      </c>
    </row>
    <row r="101" spans="1:6" ht="30">
      <c r="A101" s="40" t="s">
        <v>119</v>
      </c>
      <c r="B101" s="6" t="s">
        <v>96</v>
      </c>
      <c r="C101" s="6" t="s">
        <v>261</v>
      </c>
      <c r="D101" s="41">
        <v>1</v>
      </c>
      <c r="E101" s="225">
        <v>0</v>
      </c>
      <c r="F101" s="42">
        <f t="shared" si="3"/>
        <v>0</v>
      </c>
    </row>
    <row r="102" spans="1:6" ht="31" thickBot="1">
      <c r="A102" s="43" t="s">
        <v>119</v>
      </c>
      <c r="B102" s="7" t="s">
        <v>262</v>
      </c>
      <c r="C102" s="7" t="s">
        <v>263</v>
      </c>
      <c r="D102" s="44">
        <v>1</v>
      </c>
      <c r="E102" s="226">
        <v>0</v>
      </c>
      <c r="F102" s="45">
        <f t="shared" si="3"/>
        <v>0</v>
      </c>
    </row>
    <row r="103" spans="1:6" ht="105">
      <c r="A103" s="46" t="s">
        <v>120</v>
      </c>
      <c r="B103" s="6" t="s">
        <v>98</v>
      </c>
      <c r="C103" s="6" t="s">
        <v>298</v>
      </c>
      <c r="D103" s="41">
        <v>3</v>
      </c>
      <c r="E103" s="225">
        <v>0</v>
      </c>
      <c r="F103" s="42">
        <f t="shared" si="3"/>
        <v>0</v>
      </c>
    </row>
    <row r="104" spans="1:6" ht="105">
      <c r="A104" s="46" t="s">
        <v>120</v>
      </c>
      <c r="B104" s="6" t="s">
        <v>279</v>
      </c>
      <c r="C104" s="6" t="s">
        <v>299</v>
      </c>
      <c r="D104" s="41">
        <v>3</v>
      </c>
      <c r="E104" s="225">
        <v>0</v>
      </c>
      <c r="F104" s="42">
        <f t="shared" si="3"/>
        <v>0</v>
      </c>
    </row>
    <row r="105" spans="1:6" ht="105">
      <c r="A105" s="46" t="s">
        <v>120</v>
      </c>
      <c r="B105" s="6" t="s">
        <v>97</v>
      </c>
      <c r="C105" s="6" t="s">
        <v>317</v>
      </c>
      <c r="D105" s="41">
        <v>1</v>
      </c>
      <c r="E105" s="225">
        <v>0</v>
      </c>
      <c r="F105" s="42">
        <f t="shared" si="3"/>
        <v>0</v>
      </c>
    </row>
    <row r="106" spans="1:6" ht="60">
      <c r="A106" s="46" t="s">
        <v>120</v>
      </c>
      <c r="B106" s="6" t="s">
        <v>282</v>
      </c>
      <c r="C106" s="6" t="s">
        <v>283</v>
      </c>
      <c r="D106" s="41">
        <v>3</v>
      </c>
      <c r="E106" s="225">
        <v>0</v>
      </c>
      <c r="F106" s="42">
        <f t="shared" si="3"/>
        <v>0</v>
      </c>
    </row>
    <row r="107" spans="1:6" ht="60">
      <c r="A107" s="46" t="s">
        <v>120</v>
      </c>
      <c r="B107" s="6" t="s">
        <v>257</v>
      </c>
      <c r="C107" s="6" t="s">
        <v>284</v>
      </c>
      <c r="D107" s="41">
        <v>2</v>
      </c>
      <c r="E107" s="225">
        <v>0</v>
      </c>
      <c r="F107" s="42">
        <f t="shared" si="3"/>
        <v>0</v>
      </c>
    </row>
    <row r="108" spans="1:6" ht="60">
      <c r="A108" s="46" t="s">
        <v>120</v>
      </c>
      <c r="B108" s="6" t="s">
        <v>285</v>
      </c>
      <c r="C108" s="6" t="s">
        <v>286</v>
      </c>
      <c r="D108" s="41">
        <v>1</v>
      </c>
      <c r="E108" s="225">
        <v>0</v>
      </c>
      <c r="F108" s="42">
        <f t="shared" si="3"/>
        <v>0</v>
      </c>
    </row>
    <row r="109" spans="1:6" ht="135">
      <c r="A109" s="46" t="s">
        <v>120</v>
      </c>
      <c r="B109" s="6" t="s">
        <v>99</v>
      </c>
      <c r="C109" s="6" t="s">
        <v>287</v>
      </c>
      <c r="D109" s="41">
        <v>1</v>
      </c>
      <c r="E109" s="225">
        <v>0</v>
      </c>
      <c r="F109" s="42">
        <f t="shared" si="3"/>
        <v>0</v>
      </c>
    </row>
    <row r="110" spans="1:6" ht="30">
      <c r="A110" s="46" t="s">
        <v>120</v>
      </c>
      <c r="B110" s="6" t="s">
        <v>96</v>
      </c>
      <c r="C110" s="6" t="s">
        <v>261</v>
      </c>
      <c r="D110" s="41">
        <v>1</v>
      </c>
      <c r="E110" s="225">
        <v>0</v>
      </c>
      <c r="F110" s="42">
        <f t="shared" si="3"/>
        <v>0</v>
      </c>
    </row>
    <row r="111" spans="1:6" ht="30">
      <c r="A111" s="46" t="s">
        <v>120</v>
      </c>
      <c r="B111" s="6" t="s">
        <v>262</v>
      </c>
      <c r="C111" s="6" t="s">
        <v>263</v>
      </c>
      <c r="D111" s="41">
        <v>1</v>
      </c>
      <c r="E111" s="225">
        <v>0</v>
      </c>
      <c r="F111" s="42">
        <f t="shared" si="3"/>
        <v>0</v>
      </c>
    </row>
    <row r="112" spans="1:6" ht="16" thickBot="1">
      <c r="A112" s="31"/>
      <c r="B112" s="32" t="s">
        <v>318</v>
      </c>
      <c r="C112" s="33"/>
      <c r="D112" s="34"/>
      <c r="E112" s="34"/>
      <c r="F112" s="36"/>
    </row>
    <row r="113" spans="1:6" ht="150">
      <c r="A113" s="37" t="s">
        <v>319</v>
      </c>
      <c r="B113" s="5" t="s">
        <v>320</v>
      </c>
      <c r="C113" s="5" t="s">
        <v>321</v>
      </c>
      <c r="D113" s="38">
        <v>1</v>
      </c>
      <c r="E113" s="227">
        <v>0</v>
      </c>
      <c r="F113" s="39">
        <f t="shared" ref="F113:F171" si="4">(D113*E113)</f>
        <v>0</v>
      </c>
    </row>
    <row r="114" spans="1:6" ht="75">
      <c r="A114" s="40" t="s">
        <v>319</v>
      </c>
      <c r="B114" s="6" t="s">
        <v>97</v>
      </c>
      <c r="C114" s="6" t="s">
        <v>315</v>
      </c>
      <c r="D114" s="41">
        <v>1</v>
      </c>
      <c r="E114" s="225">
        <v>0</v>
      </c>
      <c r="F114" s="42">
        <f t="shared" si="4"/>
        <v>0</v>
      </c>
    </row>
    <row r="115" spans="1:6" ht="45">
      <c r="A115" s="40" t="s">
        <v>319</v>
      </c>
      <c r="B115" s="6" t="s">
        <v>121</v>
      </c>
      <c r="C115" s="6" t="s">
        <v>311</v>
      </c>
      <c r="D115" s="41">
        <v>5</v>
      </c>
      <c r="E115" s="225">
        <v>0</v>
      </c>
      <c r="F115" s="42">
        <f t="shared" si="4"/>
        <v>0</v>
      </c>
    </row>
    <row r="116" spans="1:6" ht="31" thickBot="1">
      <c r="A116" s="43" t="s">
        <v>319</v>
      </c>
      <c r="B116" s="68" t="s">
        <v>262</v>
      </c>
      <c r="C116" s="7" t="s">
        <v>263</v>
      </c>
      <c r="D116" s="44">
        <v>1</v>
      </c>
      <c r="E116" s="226">
        <v>0</v>
      </c>
      <c r="F116" s="45">
        <f t="shared" si="4"/>
        <v>0</v>
      </c>
    </row>
    <row r="117" spans="1:6" ht="135">
      <c r="A117" s="37" t="s">
        <v>322</v>
      </c>
      <c r="B117" s="5" t="s">
        <v>98</v>
      </c>
      <c r="C117" s="5" t="s">
        <v>302</v>
      </c>
      <c r="D117" s="38">
        <v>1</v>
      </c>
      <c r="E117" s="227">
        <v>0</v>
      </c>
      <c r="F117" s="39">
        <f t="shared" si="4"/>
        <v>0</v>
      </c>
    </row>
    <row r="118" spans="1:6" ht="75">
      <c r="A118" s="40" t="s">
        <v>322</v>
      </c>
      <c r="B118" s="6" t="s">
        <v>279</v>
      </c>
      <c r="C118" s="6" t="s">
        <v>323</v>
      </c>
      <c r="D118" s="41">
        <v>1</v>
      </c>
      <c r="E118" s="225">
        <v>0</v>
      </c>
      <c r="F118" s="42">
        <f t="shared" si="4"/>
        <v>0</v>
      </c>
    </row>
    <row r="119" spans="1:6" ht="45">
      <c r="A119" s="40" t="s">
        <v>322</v>
      </c>
      <c r="B119" s="6" t="s">
        <v>324</v>
      </c>
      <c r="C119" s="6" t="s">
        <v>325</v>
      </c>
      <c r="D119" s="41">
        <v>1</v>
      </c>
      <c r="E119" s="225">
        <v>0</v>
      </c>
      <c r="F119" s="42">
        <f t="shared" si="4"/>
        <v>0</v>
      </c>
    </row>
    <row r="120" spans="1:6" ht="60">
      <c r="A120" s="40" t="s">
        <v>322</v>
      </c>
      <c r="B120" s="6" t="s">
        <v>282</v>
      </c>
      <c r="C120" s="6" t="s">
        <v>283</v>
      </c>
      <c r="D120" s="41">
        <v>1</v>
      </c>
      <c r="E120" s="225">
        <v>0</v>
      </c>
      <c r="F120" s="42">
        <f t="shared" si="4"/>
        <v>0</v>
      </c>
    </row>
    <row r="121" spans="1:6" ht="105">
      <c r="A121" s="40" t="s">
        <v>322</v>
      </c>
      <c r="B121" s="6" t="s">
        <v>255</v>
      </c>
      <c r="C121" s="6" t="s">
        <v>256</v>
      </c>
      <c r="D121" s="41">
        <v>1</v>
      </c>
      <c r="E121" s="225">
        <v>0</v>
      </c>
      <c r="F121" s="42">
        <f t="shared" si="4"/>
        <v>0</v>
      </c>
    </row>
    <row r="122" spans="1:6" ht="105">
      <c r="A122" s="40" t="s">
        <v>322</v>
      </c>
      <c r="B122" s="6" t="s">
        <v>97</v>
      </c>
      <c r="C122" s="6" t="s">
        <v>326</v>
      </c>
      <c r="D122" s="41">
        <v>1</v>
      </c>
      <c r="E122" s="225">
        <v>0</v>
      </c>
      <c r="F122" s="42">
        <f t="shared" si="4"/>
        <v>0</v>
      </c>
    </row>
    <row r="123" spans="1:6" ht="60">
      <c r="A123" s="40" t="s">
        <v>322</v>
      </c>
      <c r="B123" s="6" t="s">
        <v>257</v>
      </c>
      <c r="C123" s="6" t="s">
        <v>284</v>
      </c>
      <c r="D123" s="41">
        <v>1</v>
      </c>
      <c r="E123" s="225">
        <v>0</v>
      </c>
      <c r="F123" s="42">
        <f t="shared" si="4"/>
        <v>0</v>
      </c>
    </row>
    <row r="124" spans="1:6" ht="15">
      <c r="A124" s="40" t="s">
        <v>322</v>
      </c>
      <c r="B124" s="6" t="s">
        <v>99</v>
      </c>
      <c r="C124" s="6" t="s">
        <v>327</v>
      </c>
      <c r="D124" s="41">
        <v>1</v>
      </c>
      <c r="E124" s="225">
        <v>0</v>
      </c>
      <c r="F124" s="42">
        <f t="shared" si="4"/>
        <v>0</v>
      </c>
    </row>
    <row r="125" spans="1:6" ht="30">
      <c r="A125" s="40" t="s">
        <v>322</v>
      </c>
      <c r="B125" s="6" t="s">
        <v>96</v>
      </c>
      <c r="C125" s="6" t="s">
        <v>261</v>
      </c>
      <c r="D125" s="41">
        <v>1</v>
      </c>
      <c r="E125" s="225">
        <v>0</v>
      </c>
      <c r="F125" s="42">
        <f t="shared" si="4"/>
        <v>0</v>
      </c>
    </row>
    <row r="126" spans="1:6" ht="31" thickBot="1">
      <c r="A126" s="43" t="s">
        <v>322</v>
      </c>
      <c r="B126" s="7" t="s">
        <v>262</v>
      </c>
      <c r="C126" s="7" t="s">
        <v>263</v>
      </c>
      <c r="D126" s="44">
        <v>1</v>
      </c>
      <c r="E126" s="226">
        <v>0</v>
      </c>
      <c r="F126" s="45">
        <f t="shared" si="4"/>
        <v>0</v>
      </c>
    </row>
    <row r="127" spans="1:6" ht="135">
      <c r="A127" s="37" t="s">
        <v>56</v>
      </c>
      <c r="B127" s="5" t="s">
        <v>98</v>
      </c>
      <c r="C127" s="5" t="s">
        <v>302</v>
      </c>
      <c r="D127" s="38">
        <v>1</v>
      </c>
      <c r="E127" s="225">
        <v>0</v>
      </c>
      <c r="F127" s="69">
        <f t="shared" si="4"/>
        <v>0</v>
      </c>
    </row>
    <row r="128" spans="1:6" ht="75">
      <c r="A128" s="40" t="s">
        <v>56</v>
      </c>
      <c r="B128" s="6" t="s">
        <v>279</v>
      </c>
      <c r="C128" s="6" t="s">
        <v>323</v>
      </c>
      <c r="D128" s="41">
        <v>1</v>
      </c>
      <c r="E128" s="228">
        <v>0</v>
      </c>
      <c r="F128" s="47">
        <f t="shared" si="4"/>
        <v>0</v>
      </c>
    </row>
    <row r="129" spans="1:6" ht="45">
      <c r="A129" s="40" t="s">
        <v>56</v>
      </c>
      <c r="B129" s="6" t="s">
        <v>324</v>
      </c>
      <c r="C129" s="6" t="s">
        <v>325</v>
      </c>
      <c r="D129" s="41">
        <v>1</v>
      </c>
      <c r="E129" s="228">
        <v>0</v>
      </c>
      <c r="F129" s="47">
        <f t="shared" si="4"/>
        <v>0</v>
      </c>
    </row>
    <row r="130" spans="1:6" ht="60">
      <c r="A130" s="40" t="s">
        <v>56</v>
      </c>
      <c r="B130" s="6" t="s">
        <v>282</v>
      </c>
      <c r="C130" s="6" t="s">
        <v>283</v>
      </c>
      <c r="D130" s="41">
        <v>1</v>
      </c>
      <c r="E130" s="225">
        <v>0</v>
      </c>
      <c r="F130" s="42">
        <f t="shared" si="4"/>
        <v>0</v>
      </c>
    </row>
    <row r="131" spans="1:6" ht="105">
      <c r="A131" s="40" t="s">
        <v>56</v>
      </c>
      <c r="B131" s="6" t="s">
        <v>255</v>
      </c>
      <c r="C131" s="6" t="s">
        <v>256</v>
      </c>
      <c r="D131" s="41">
        <v>1</v>
      </c>
      <c r="E131" s="228">
        <v>0</v>
      </c>
      <c r="F131" s="47">
        <f t="shared" si="4"/>
        <v>0</v>
      </c>
    </row>
    <row r="132" spans="1:6" ht="105">
      <c r="A132" s="40" t="s">
        <v>56</v>
      </c>
      <c r="B132" s="6" t="s">
        <v>97</v>
      </c>
      <c r="C132" s="6" t="s">
        <v>326</v>
      </c>
      <c r="D132" s="41">
        <v>1</v>
      </c>
      <c r="E132" s="228">
        <v>0</v>
      </c>
      <c r="F132" s="47">
        <f t="shared" si="4"/>
        <v>0</v>
      </c>
    </row>
    <row r="133" spans="1:6" ht="60">
      <c r="A133" s="40" t="s">
        <v>56</v>
      </c>
      <c r="B133" s="6" t="s">
        <v>257</v>
      </c>
      <c r="C133" s="6" t="s">
        <v>284</v>
      </c>
      <c r="D133" s="41">
        <v>1</v>
      </c>
      <c r="E133" s="228">
        <v>0</v>
      </c>
      <c r="F133" s="47">
        <f t="shared" si="4"/>
        <v>0</v>
      </c>
    </row>
    <row r="134" spans="1:6" ht="30">
      <c r="A134" s="40" t="s">
        <v>56</v>
      </c>
      <c r="B134" s="6" t="s">
        <v>96</v>
      </c>
      <c r="C134" s="6" t="s">
        <v>261</v>
      </c>
      <c r="D134" s="41">
        <v>1</v>
      </c>
      <c r="E134" s="228">
        <v>0</v>
      </c>
      <c r="F134" s="47">
        <f t="shared" si="4"/>
        <v>0</v>
      </c>
    </row>
    <row r="135" spans="1:6" ht="31" thickBot="1">
      <c r="A135" s="43" t="s">
        <v>56</v>
      </c>
      <c r="B135" s="7" t="s">
        <v>262</v>
      </c>
      <c r="C135" s="7" t="s">
        <v>263</v>
      </c>
      <c r="D135" s="44">
        <v>1</v>
      </c>
      <c r="E135" s="235">
        <v>0</v>
      </c>
      <c r="F135" s="70">
        <f t="shared" si="4"/>
        <v>0</v>
      </c>
    </row>
    <row r="136" spans="1:6" ht="105">
      <c r="A136" s="37" t="s">
        <v>95</v>
      </c>
      <c r="B136" s="5" t="s">
        <v>265</v>
      </c>
      <c r="C136" s="5" t="s">
        <v>300</v>
      </c>
      <c r="D136" s="38">
        <v>1</v>
      </c>
      <c r="E136" s="227">
        <v>0</v>
      </c>
      <c r="F136" s="39">
        <f t="shared" si="4"/>
        <v>0</v>
      </c>
    </row>
    <row r="137" spans="1:6" ht="60">
      <c r="A137" s="40" t="s">
        <v>95</v>
      </c>
      <c r="B137" s="6" t="s">
        <v>252</v>
      </c>
      <c r="C137" s="6" t="s">
        <v>328</v>
      </c>
      <c r="D137" s="41">
        <v>1</v>
      </c>
      <c r="E137" s="225">
        <v>0</v>
      </c>
      <c r="F137" s="42">
        <f t="shared" si="4"/>
        <v>0</v>
      </c>
    </row>
    <row r="138" spans="1:6" ht="105">
      <c r="A138" s="40" t="s">
        <v>95</v>
      </c>
      <c r="B138" s="6" t="s">
        <v>255</v>
      </c>
      <c r="C138" s="6" t="s">
        <v>256</v>
      </c>
      <c r="D138" s="41">
        <v>1</v>
      </c>
      <c r="E138" s="225">
        <v>0</v>
      </c>
      <c r="F138" s="42">
        <f t="shared" si="4"/>
        <v>0</v>
      </c>
    </row>
    <row r="139" spans="1:6" ht="45">
      <c r="A139" s="40" t="s">
        <v>95</v>
      </c>
      <c r="B139" s="6" t="s">
        <v>273</v>
      </c>
      <c r="C139" s="6" t="s">
        <v>274</v>
      </c>
      <c r="D139" s="41">
        <v>1</v>
      </c>
      <c r="E139" s="225">
        <v>0</v>
      </c>
      <c r="F139" s="42">
        <f t="shared" si="4"/>
        <v>0</v>
      </c>
    </row>
    <row r="140" spans="1:6" ht="30">
      <c r="A140" s="40" t="s">
        <v>95</v>
      </c>
      <c r="B140" s="6" t="s">
        <v>96</v>
      </c>
      <c r="C140" s="6" t="s">
        <v>261</v>
      </c>
      <c r="D140" s="41">
        <v>1</v>
      </c>
      <c r="E140" s="228">
        <v>0</v>
      </c>
      <c r="F140" s="47">
        <f t="shared" si="4"/>
        <v>0</v>
      </c>
    </row>
    <row r="141" spans="1:6" ht="31" thickBot="1">
      <c r="A141" s="43" t="s">
        <v>95</v>
      </c>
      <c r="B141" s="7" t="s">
        <v>262</v>
      </c>
      <c r="C141" s="7" t="s">
        <v>263</v>
      </c>
      <c r="D141" s="44">
        <v>1</v>
      </c>
      <c r="E141" s="226">
        <v>0</v>
      </c>
      <c r="F141" s="45">
        <f t="shared" si="4"/>
        <v>0</v>
      </c>
    </row>
    <row r="142" spans="1:6" ht="120">
      <c r="A142" s="37" t="s">
        <v>122</v>
      </c>
      <c r="B142" s="5" t="s">
        <v>250</v>
      </c>
      <c r="C142" s="5" t="s">
        <v>329</v>
      </c>
      <c r="D142" s="38">
        <v>1</v>
      </c>
      <c r="E142" s="227">
        <v>0</v>
      </c>
      <c r="F142" s="39">
        <f t="shared" si="4"/>
        <v>0</v>
      </c>
    </row>
    <row r="143" spans="1:6" ht="120">
      <c r="A143" s="40" t="s">
        <v>122</v>
      </c>
      <c r="B143" s="6" t="s">
        <v>250</v>
      </c>
      <c r="C143" s="6" t="s">
        <v>330</v>
      </c>
      <c r="D143" s="41">
        <v>1</v>
      </c>
      <c r="E143" s="225">
        <v>0</v>
      </c>
      <c r="F143" s="42">
        <f t="shared" si="4"/>
        <v>0</v>
      </c>
    </row>
    <row r="144" spans="1:6" ht="105">
      <c r="A144" s="40" t="s">
        <v>122</v>
      </c>
      <c r="B144" s="6" t="s">
        <v>250</v>
      </c>
      <c r="C144" s="6" t="s">
        <v>331</v>
      </c>
      <c r="D144" s="41">
        <v>1</v>
      </c>
      <c r="E144" s="225">
        <v>0</v>
      </c>
      <c r="F144" s="42">
        <f t="shared" si="4"/>
        <v>0</v>
      </c>
    </row>
    <row r="145" spans="1:6" ht="75">
      <c r="A145" s="40" t="s">
        <v>122</v>
      </c>
      <c r="B145" s="6" t="s">
        <v>252</v>
      </c>
      <c r="C145" s="6" t="s">
        <v>332</v>
      </c>
      <c r="D145" s="41">
        <v>3</v>
      </c>
      <c r="E145" s="225">
        <v>0</v>
      </c>
      <c r="F145" s="42">
        <f t="shared" si="4"/>
        <v>0</v>
      </c>
    </row>
    <row r="146" spans="1:6" ht="120">
      <c r="A146" s="40" t="s">
        <v>122</v>
      </c>
      <c r="B146" s="6" t="s">
        <v>97</v>
      </c>
      <c r="C146" s="6" t="s">
        <v>333</v>
      </c>
      <c r="D146" s="41">
        <v>3</v>
      </c>
      <c r="E146" s="225">
        <v>0</v>
      </c>
      <c r="F146" s="42">
        <f t="shared" si="4"/>
        <v>0</v>
      </c>
    </row>
    <row r="147" spans="1:6" ht="60">
      <c r="A147" s="40" t="s">
        <v>122</v>
      </c>
      <c r="B147" s="6" t="s">
        <v>334</v>
      </c>
      <c r="C147" s="6" t="s">
        <v>335</v>
      </c>
      <c r="D147" s="41">
        <v>3</v>
      </c>
      <c r="E147" s="225">
        <v>0</v>
      </c>
      <c r="F147" s="42">
        <f t="shared" si="4"/>
        <v>0</v>
      </c>
    </row>
    <row r="148" spans="1:6" ht="105">
      <c r="A148" s="40" t="s">
        <v>122</v>
      </c>
      <c r="B148" s="6" t="s">
        <v>255</v>
      </c>
      <c r="C148" s="6" t="s">
        <v>256</v>
      </c>
      <c r="D148" s="41">
        <v>4</v>
      </c>
      <c r="E148" s="225">
        <v>0</v>
      </c>
      <c r="F148" s="42">
        <f t="shared" si="4"/>
        <v>0</v>
      </c>
    </row>
    <row r="149" spans="1:6" ht="30">
      <c r="A149" s="40" t="s">
        <v>122</v>
      </c>
      <c r="B149" s="6" t="s">
        <v>96</v>
      </c>
      <c r="C149" s="6" t="s">
        <v>261</v>
      </c>
      <c r="D149" s="41">
        <v>1</v>
      </c>
      <c r="E149" s="225">
        <v>0</v>
      </c>
      <c r="F149" s="47">
        <f t="shared" si="4"/>
        <v>0</v>
      </c>
    </row>
    <row r="150" spans="1:6" ht="31" thickBot="1">
      <c r="A150" s="43" t="s">
        <v>122</v>
      </c>
      <c r="B150" s="7" t="s">
        <v>262</v>
      </c>
      <c r="C150" s="7" t="s">
        <v>263</v>
      </c>
      <c r="D150" s="44">
        <v>3</v>
      </c>
      <c r="E150" s="226">
        <v>0</v>
      </c>
      <c r="F150" s="45">
        <f t="shared" si="4"/>
        <v>0</v>
      </c>
    </row>
    <row r="151" spans="1:6" ht="105">
      <c r="A151" s="37" t="s">
        <v>336</v>
      </c>
      <c r="B151" s="5" t="s">
        <v>98</v>
      </c>
      <c r="C151" s="5" t="s">
        <v>337</v>
      </c>
      <c r="D151" s="38">
        <v>1</v>
      </c>
      <c r="E151" s="225">
        <v>0</v>
      </c>
      <c r="F151" s="69">
        <f t="shared" si="4"/>
        <v>0</v>
      </c>
    </row>
    <row r="152" spans="1:6" ht="135">
      <c r="A152" s="40" t="s">
        <v>336</v>
      </c>
      <c r="B152" s="6" t="s">
        <v>279</v>
      </c>
      <c r="C152" s="6" t="s">
        <v>338</v>
      </c>
      <c r="D152" s="41">
        <v>1</v>
      </c>
      <c r="E152" s="225">
        <v>0</v>
      </c>
      <c r="F152" s="47">
        <f t="shared" si="4"/>
        <v>0</v>
      </c>
    </row>
    <row r="153" spans="1:6" ht="60">
      <c r="A153" s="40" t="s">
        <v>336</v>
      </c>
      <c r="B153" s="6" t="s">
        <v>282</v>
      </c>
      <c r="C153" s="6" t="s">
        <v>283</v>
      </c>
      <c r="D153" s="41">
        <v>1</v>
      </c>
      <c r="E153" s="225">
        <v>0</v>
      </c>
      <c r="F153" s="42">
        <f t="shared" si="4"/>
        <v>0</v>
      </c>
    </row>
    <row r="154" spans="1:6" ht="105">
      <c r="A154" s="40" t="s">
        <v>336</v>
      </c>
      <c r="B154" s="6" t="s">
        <v>255</v>
      </c>
      <c r="C154" s="6" t="s">
        <v>256</v>
      </c>
      <c r="D154" s="41">
        <v>3</v>
      </c>
      <c r="E154" s="228">
        <v>0</v>
      </c>
      <c r="F154" s="47">
        <f t="shared" si="4"/>
        <v>0</v>
      </c>
    </row>
    <row r="155" spans="1:6" ht="105">
      <c r="A155" s="40" t="s">
        <v>336</v>
      </c>
      <c r="B155" s="6" t="s">
        <v>97</v>
      </c>
      <c r="C155" s="6" t="s">
        <v>294</v>
      </c>
      <c r="D155" s="41">
        <v>1</v>
      </c>
      <c r="E155" s="228">
        <v>0</v>
      </c>
      <c r="F155" s="47">
        <f t="shared" si="4"/>
        <v>0</v>
      </c>
    </row>
    <row r="156" spans="1:6" ht="30">
      <c r="A156" s="40" t="s">
        <v>336</v>
      </c>
      <c r="B156" s="6" t="s">
        <v>96</v>
      </c>
      <c r="C156" s="6" t="s">
        <v>261</v>
      </c>
      <c r="D156" s="41">
        <v>1</v>
      </c>
      <c r="E156" s="228">
        <v>0</v>
      </c>
      <c r="F156" s="47">
        <f t="shared" si="4"/>
        <v>0</v>
      </c>
    </row>
    <row r="157" spans="1:6" ht="31" thickBot="1">
      <c r="A157" s="43" t="s">
        <v>336</v>
      </c>
      <c r="B157" s="7" t="s">
        <v>262</v>
      </c>
      <c r="C157" s="7" t="s">
        <v>263</v>
      </c>
      <c r="D157" s="44">
        <v>1</v>
      </c>
      <c r="E157" s="235">
        <v>0</v>
      </c>
      <c r="F157" s="70">
        <f t="shared" si="4"/>
        <v>0</v>
      </c>
    </row>
    <row r="158" spans="1:6" ht="105">
      <c r="A158" s="37" t="s">
        <v>339</v>
      </c>
      <c r="B158" s="5" t="s">
        <v>265</v>
      </c>
      <c r="C158" s="5" t="s">
        <v>300</v>
      </c>
      <c r="D158" s="38">
        <v>1</v>
      </c>
      <c r="E158" s="227">
        <v>0</v>
      </c>
      <c r="F158" s="39">
        <f t="shared" si="4"/>
        <v>0</v>
      </c>
    </row>
    <row r="159" spans="1:6" ht="105">
      <c r="A159" s="40" t="s">
        <v>339</v>
      </c>
      <c r="B159" s="6" t="s">
        <v>255</v>
      </c>
      <c r="C159" s="6" t="s">
        <v>256</v>
      </c>
      <c r="D159" s="41">
        <v>1</v>
      </c>
      <c r="E159" s="225">
        <v>0</v>
      </c>
      <c r="F159" s="42">
        <f t="shared" si="4"/>
        <v>0</v>
      </c>
    </row>
    <row r="160" spans="1:6" ht="45">
      <c r="A160" s="40" t="s">
        <v>339</v>
      </c>
      <c r="B160" s="6" t="s">
        <v>273</v>
      </c>
      <c r="C160" s="6" t="s">
        <v>274</v>
      </c>
      <c r="D160" s="41">
        <v>1</v>
      </c>
      <c r="E160" s="225">
        <v>0</v>
      </c>
      <c r="F160" s="42">
        <f t="shared" si="4"/>
        <v>0</v>
      </c>
    </row>
    <row r="161" spans="1:6" ht="30">
      <c r="A161" s="40" t="s">
        <v>339</v>
      </c>
      <c r="B161" s="6" t="s">
        <v>96</v>
      </c>
      <c r="C161" s="6" t="s">
        <v>261</v>
      </c>
      <c r="D161" s="41">
        <v>1</v>
      </c>
      <c r="E161" s="225">
        <v>0</v>
      </c>
      <c r="F161" s="47">
        <f t="shared" si="4"/>
        <v>0</v>
      </c>
    </row>
    <row r="162" spans="1:6" ht="31" thickBot="1">
      <c r="A162" s="67" t="s">
        <v>339</v>
      </c>
      <c r="B162" s="7" t="s">
        <v>262</v>
      </c>
      <c r="C162" s="7" t="s">
        <v>263</v>
      </c>
      <c r="D162" s="44">
        <v>1</v>
      </c>
      <c r="E162" s="226">
        <v>0</v>
      </c>
      <c r="F162" s="45">
        <f t="shared" si="4"/>
        <v>0</v>
      </c>
    </row>
    <row r="163" spans="1:6" ht="105">
      <c r="A163" s="37" t="s">
        <v>340</v>
      </c>
      <c r="B163" s="5" t="s">
        <v>265</v>
      </c>
      <c r="C163" s="5" t="s">
        <v>300</v>
      </c>
      <c r="D163" s="38">
        <v>1</v>
      </c>
      <c r="E163" s="227">
        <v>0</v>
      </c>
      <c r="F163" s="39">
        <f t="shared" si="4"/>
        <v>0</v>
      </c>
    </row>
    <row r="164" spans="1:6" ht="105">
      <c r="A164" s="57" t="s">
        <v>340</v>
      </c>
      <c r="B164" s="6" t="s">
        <v>255</v>
      </c>
      <c r="C164" s="6" t="s">
        <v>256</v>
      </c>
      <c r="D164" s="41">
        <v>1</v>
      </c>
      <c r="E164" s="225">
        <v>0</v>
      </c>
      <c r="F164" s="42">
        <f t="shared" si="4"/>
        <v>0</v>
      </c>
    </row>
    <row r="165" spans="1:6" ht="45">
      <c r="A165" s="57" t="s">
        <v>340</v>
      </c>
      <c r="B165" s="6" t="s">
        <v>273</v>
      </c>
      <c r="C165" s="6" t="s">
        <v>274</v>
      </c>
      <c r="D165" s="41">
        <v>1</v>
      </c>
      <c r="E165" s="229">
        <v>0</v>
      </c>
      <c r="F165" s="47">
        <f t="shared" si="4"/>
        <v>0</v>
      </c>
    </row>
    <row r="166" spans="1:6" ht="30">
      <c r="A166" s="57" t="s">
        <v>340</v>
      </c>
      <c r="B166" s="6" t="s">
        <v>96</v>
      </c>
      <c r="C166" s="6" t="s">
        <v>261</v>
      </c>
      <c r="D166" s="41">
        <v>1</v>
      </c>
      <c r="E166" s="228">
        <v>0</v>
      </c>
      <c r="F166" s="47">
        <f t="shared" si="4"/>
        <v>0</v>
      </c>
    </row>
    <row r="167" spans="1:6" ht="31" thickBot="1">
      <c r="A167" s="60" t="s">
        <v>340</v>
      </c>
      <c r="B167" s="7" t="s">
        <v>262</v>
      </c>
      <c r="C167" s="7" t="s">
        <v>263</v>
      </c>
      <c r="D167" s="44">
        <v>1</v>
      </c>
      <c r="E167" s="226">
        <v>0</v>
      </c>
      <c r="F167" s="45">
        <f t="shared" si="4"/>
        <v>0</v>
      </c>
    </row>
    <row r="168" spans="1:6" ht="105">
      <c r="A168" s="37" t="s">
        <v>341</v>
      </c>
      <c r="B168" s="5" t="s">
        <v>250</v>
      </c>
      <c r="C168" s="5" t="s">
        <v>342</v>
      </c>
      <c r="D168" s="38">
        <v>1</v>
      </c>
      <c r="E168" s="227">
        <v>0</v>
      </c>
      <c r="F168" s="39">
        <f t="shared" si="4"/>
        <v>0</v>
      </c>
    </row>
    <row r="169" spans="1:6" ht="30">
      <c r="A169" s="40" t="s">
        <v>341</v>
      </c>
      <c r="B169" s="6" t="s">
        <v>343</v>
      </c>
      <c r="C169" s="6" t="s">
        <v>344</v>
      </c>
      <c r="D169" s="41">
        <v>1</v>
      </c>
      <c r="E169" s="225">
        <v>0</v>
      </c>
      <c r="F169" s="42">
        <f t="shared" si="4"/>
        <v>0</v>
      </c>
    </row>
    <row r="170" spans="1:6" ht="45">
      <c r="A170" s="40" t="s">
        <v>341</v>
      </c>
      <c r="B170" s="6" t="s">
        <v>345</v>
      </c>
      <c r="C170" s="6" t="s">
        <v>306</v>
      </c>
      <c r="D170" s="41">
        <v>1</v>
      </c>
      <c r="E170" s="225">
        <v>0</v>
      </c>
      <c r="F170" s="42">
        <f t="shared" si="4"/>
        <v>0</v>
      </c>
    </row>
    <row r="171" spans="1:6" ht="105">
      <c r="A171" s="40" t="s">
        <v>341</v>
      </c>
      <c r="B171" s="6" t="s">
        <v>255</v>
      </c>
      <c r="C171" s="6" t="s">
        <v>256</v>
      </c>
      <c r="D171" s="41">
        <v>1</v>
      </c>
      <c r="E171" s="225">
        <v>0</v>
      </c>
      <c r="F171" s="42">
        <f t="shared" si="4"/>
        <v>0</v>
      </c>
    </row>
    <row r="172" spans="1:6" ht="105">
      <c r="A172" s="40" t="s">
        <v>341</v>
      </c>
      <c r="B172" s="6" t="s">
        <v>97</v>
      </c>
      <c r="C172" s="6" t="s">
        <v>326</v>
      </c>
      <c r="D172" s="41">
        <v>1</v>
      </c>
      <c r="E172" s="225">
        <v>0</v>
      </c>
      <c r="F172" s="42">
        <v>0</v>
      </c>
    </row>
    <row r="173" spans="1:6" ht="60">
      <c r="A173" s="40" t="s">
        <v>341</v>
      </c>
      <c r="B173" s="6" t="s">
        <v>282</v>
      </c>
      <c r="C173" s="6" t="s">
        <v>283</v>
      </c>
      <c r="D173" s="41">
        <v>1</v>
      </c>
      <c r="E173" s="225">
        <v>0</v>
      </c>
      <c r="F173" s="42">
        <f t="shared" ref="F173:F191" si="5">(D173*E173)</f>
        <v>0</v>
      </c>
    </row>
    <row r="174" spans="1:6" ht="60">
      <c r="A174" s="40" t="s">
        <v>341</v>
      </c>
      <c r="B174" s="6" t="s">
        <v>257</v>
      </c>
      <c r="C174" s="6" t="s">
        <v>284</v>
      </c>
      <c r="D174" s="41">
        <v>1</v>
      </c>
      <c r="E174" s="225">
        <v>0</v>
      </c>
      <c r="F174" s="42">
        <f t="shared" si="5"/>
        <v>0</v>
      </c>
    </row>
    <row r="175" spans="1:6" ht="15">
      <c r="A175" s="40" t="s">
        <v>341</v>
      </c>
      <c r="B175" s="6" t="s">
        <v>99</v>
      </c>
      <c r="C175" s="6"/>
      <c r="D175" s="41">
        <v>1</v>
      </c>
      <c r="E175" s="225">
        <v>0</v>
      </c>
      <c r="F175" s="42">
        <f t="shared" si="5"/>
        <v>0</v>
      </c>
    </row>
    <row r="176" spans="1:6" ht="45">
      <c r="A176" s="40" t="s">
        <v>341</v>
      </c>
      <c r="B176" s="6" t="s">
        <v>259</v>
      </c>
      <c r="C176" s="6" t="s">
        <v>346</v>
      </c>
      <c r="D176" s="41">
        <v>1</v>
      </c>
      <c r="E176" s="225">
        <v>0</v>
      </c>
      <c r="F176" s="42">
        <f t="shared" si="5"/>
        <v>0</v>
      </c>
    </row>
    <row r="177" spans="1:6" ht="30">
      <c r="A177" s="40" t="s">
        <v>341</v>
      </c>
      <c r="B177" s="6" t="s">
        <v>96</v>
      </c>
      <c r="C177" s="6" t="s">
        <v>261</v>
      </c>
      <c r="D177" s="41">
        <v>1</v>
      </c>
      <c r="E177" s="225">
        <v>0</v>
      </c>
      <c r="F177" s="42">
        <f t="shared" si="5"/>
        <v>0</v>
      </c>
    </row>
    <row r="178" spans="1:6" ht="31" thickBot="1">
      <c r="A178" s="43" t="s">
        <v>341</v>
      </c>
      <c r="B178" s="7" t="s">
        <v>262</v>
      </c>
      <c r="C178" s="7" t="s">
        <v>263</v>
      </c>
      <c r="D178" s="44">
        <v>1</v>
      </c>
      <c r="E178" s="226">
        <v>0</v>
      </c>
      <c r="F178" s="45">
        <f t="shared" si="5"/>
        <v>0</v>
      </c>
    </row>
    <row r="179" spans="1:6" ht="105">
      <c r="A179" s="37" t="s">
        <v>347</v>
      </c>
      <c r="B179" s="5" t="s">
        <v>98</v>
      </c>
      <c r="C179" s="5" t="s">
        <v>298</v>
      </c>
      <c r="D179" s="38">
        <v>1</v>
      </c>
      <c r="E179" s="224">
        <v>0</v>
      </c>
      <c r="F179" s="69">
        <f t="shared" si="5"/>
        <v>0</v>
      </c>
    </row>
    <row r="180" spans="1:6" ht="105">
      <c r="A180" s="40" t="s">
        <v>347</v>
      </c>
      <c r="B180" s="6" t="s">
        <v>279</v>
      </c>
      <c r="C180" s="6" t="s">
        <v>299</v>
      </c>
      <c r="D180" s="41">
        <v>1</v>
      </c>
      <c r="E180" s="228">
        <v>0</v>
      </c>
      <c r="F180" s="47">
        <f t="shared" si="5"/>
        <v>0</v>
      </c>
    </row>
    <row r="181" spans="1:6" ht="105">
      <c r="A181" s="40" t="s">
        <v>347</v>
      </c>
      <c r="B181" s="6" t="s">
        <v>97</v>
      </c>
      <c r="C181" s="6" t="s">
        <v>326</v>
      </c>
      <c r="D181" s="41">
        <v>1</v>
      </c>
      <c r="E181" s="228">
        <v>0</v>
      </c>
      <c r="F181" s="47">
        <f t="shared" si="5"/>
        <v>0</v>
      </c>
    </row>
    <row r="182" spans="1:6" ht="60">
      <c r="A182" s="40" t="s">
        <v>347</v>
      </c>
      <c r="B182" s="6" t="s">
        <v>282</v>
      </c>
      <c r="C182" s="6" t="s">
        <v>283</v>
      </c>
      <c r="D182" s="41">
        <v>1</v>
      </c>
      <c r="E182" s="225">
        <v>0</v>
      </c>
      <c r="F182" s="42">
        <f t="shared" si="5"/>
        <v>0</v>
      </c>
    </row>
    <row r="183" spans="1:6" ht="30">
      <c r="A183" s="40" t="s">
        <v>347</v>
      </c>
      <c r="B183" s="6" t="s">
        <v>96</v>
      </c>
      <c r="C183" s="6" t="s">
        <v>261</v>
      </c>
      <c r="D183" s="41">
        <v>1</v>
      </c>
      <c r="E183" s="228">
        <v>0</v>
      </c>
      <c r="F183" s="47">
        <f t="shared" si="5"/>
        <v>0</v>
      </c>
    </row>
    <row r="184" spans="1:6" ht="31" thickBot="1">
      <c r="A184" s="43" t="s">
        <v>347</v>
      </c>
      <c r="B184" s="7" t="s">
        <v>262</v>
      </c>
      <c r="C184" s="7" t="s">
        <v>263</v>
      </c>
      <c r="D184" s="44">
        <v>1</v>
      </c>
      <c r="E184" s="235">
        <v>0</v>
      </c>
      <c r="F184" s="70">
        <f t="shared" si="5"/>
        <v>0</v>
      </c>
    </row>
    <row r="185" spans="1:6" ht="105">
      <c r="A185" s="37" t="s">
        <v>348</v>
      </c>
      <c r="B185" s="5" t="s">
        <v>265</v>
      </c>
      <c r="C185" s="5" t="s">
        <v>266</v>
      </c>
      <c r="D185" s="38">
        <v>1</v>
      </c>
      <c r="E185" s="227">
        <v>0</v>
      </c>
      <c r="F185" s="39">
        <f t="shared" si="5"/>
        <v>0</v>
      </c>
    </row>
    <row r="186" spans="1:6" ht="105">
      <c r="A186" s="40" t="s">
        <v>348</v>
      </c>
      <c r="B186" s="6" t="s">
        <v>255</v>
      </c>
      <c r="C186" s="6" t="s">
        <v>256</v>
      </c>
      <c r="D186" s="41">
        <v>1</v>
      </c>
      <c r="E186" s="225">
        <v>0</v>
      </c>
      <c r="F186" s="42">
        <f t="shared" si="5"/>
        <v>0</v>
      </c>
    </row>
    <row r="187" spans="1:6" ht="45">
      <c r="A187" s="40" t="s">
        <v>348</v>
      </c>
      <c r="B187" s="6" t="s">
        <v>273</v>
      </c>
      <c r="C187" s="6" t="s">
        <v>274</v>
      </c>
      <c r="D187" s="41">
        <v>1</v>
      </c>
      <c r="E187" s="229">
        <v>0</v>
      </c>
      <c r="F187" s="47">
        <f t="shared" si="5"/>
        <v>0</v>
      </c>
    </row>
    <row r="188" spans="1:6" ht="30">
      <c r="A188" s="40" t="s">
        <v>348</v>
      </c>
      <c r="B188" s="6" t="s">
        <v>96</v>
      </c>
      <c r="C188" s="6" t="s">
        <v>261</v>
      </c>
      <c r="D188" s="41">
        <v>1</v>
      </c>
      <c r="E188" s="228">
        <v>0</v>
      </c>
      <c r="F188" s="47">
        <f t="shared" si="5"/>
        <v>0</v>
      </c>
    </row>
    <row r="189" spans="1:6" ht="31" thickBot="1">
      <c r="A189" s="43" t="s">
        <v>348</v>
      </c>
      <c r="B189" s="7" t="s">
        <v>262</v>
      </c>
      <c r="C189" s="7" t="s">
        <v>263</v>
      </c>
      <c r="D189" s="44">
        <v>1</v>
      </c>
      <c r="E189" s="226">
        <v>0</v>
      </c>
      <c r="F189" s="45">
        <f t="shared" si="5"/>
        <v>0</v>
      </c>
    </row>
    <row r="190" spans="1:6" ht="30">
      <c r="A190" s="46" t="s">
        <v>349</v>
      </c>
      <c r="B190" s="6" t="s">
        <v>350</v>
      </c>
      <c r="C190" s="6" t="s">
        <v>351</v>
      </c>
      <c r="D190" s="41">
        <v>1</v>
      </c>
      <c r="E190" s="225">
        <v>0</v>
      </c>
      <c r="F190" s="42">
        <f t="shared" si="5"/>
        <v>0</v>
      </c>
    </row>
    <row r="191" spans="1:6" ht="30">
      <c r="A191" s="46" t="s">
        <v>349</v>
      </c>
      <c r="B191" s="6" t="s">
        <v>262</v>
      </c>
      <c r="C191" s="6" t="s">
        <v>263</v>
      </c>
      <c r="D191" s="41">
        <v>1</v>
      </c>
      <c r="E191" s="225">
        <v>0</v>
      </c>
      <c r="F191" s="42">
        <f t="shared" si="5"/>
        <v>0</v>
      </c>
    </row>
    <row r="192" spans="1:6" ht="15">
      <c r="A192" s="48"/>
      <c r="B192" s="49" t="s">
        <v>352</v>
      </c>
      <c r="C192" s="50"/>
      <c r="D192" s="13"/>
      <c r="E192" s="71"/>
      <c r="F192" s="72"/>
    </row>
    <row r="193" spans="1:6" ht="60">
      <c r="A193" s="53" t="s">
        <v>353</v>
      </c>
      <c r="B193" s="11" t="s">
        <v>354</v>
      </c>
      <c r="C193" s="9" t="s">
        <v>355</v>
      </c>
      <c r="D193" s="63">
        <v>1</v>
      </c>
      <c r="E193" s="236">
        <v>0</v>
      </c>
      <c r="F193" s="64">
        <f t="shared" ref="F193:F201" si="6">(D193*E193)</f>
        <v>0</v>
      </c>
    </row>
    <row r="194" spans="1:6" ht="45">
      <c r="A194" s="46" t="s">
        <v>353</v>
      </c>
      <c r="B194" s="11" t="s">
        <v>356</v>
      </c>
      <c r="C194" s="9" t="s">
        <v>357</v>
      </c>
      <c r="D194" s="41">
        <v>1</v>
      </c>
      <c r="E194" s="228">
        <v>0</v>
      </c>
      <c r="F194" s="42">
        <f t="shared" si="6"/>
        <v>0</v>
      </c>
    </row>
    <row r="195" spans="1:6" ht="30">
      <c r="A195" s="46" t="s">
        <v>353</v>
      </c>
      <c r="B195" s="11" t="s">
        <v>358</v>
      </c>
      <c r="C195" s="9" t="s">
        <v>359</v>
      </c>
      <c r="D195" s="41">
        <v>1</v>
      </c>
      <c r="E195" s="228">
        <v>0</v>
      </c>
      <c r="F195" s="42">
        <f t="shared" si="6"/>
        <v>0</v>
      </c>
    </row>
    <row r="196" spans="1:6" ht="75">
      <c r="A196" s="46" t="s">
        <v>353</v>
      </c>
      <c r="B196" s="11" t="s">
        <v>273</v>
      </c>
      <c r="C196" s="9" t="s">
        <v>360</v>
      </c>
      <c r="D196" s="41">
        <v>1</v>
      </c>
      <c r="E196" s="228">
        <v>0</v>
      </c>
      <c r="F196" s="42">
        <f t="shared" si="6"/>
        <v>0</v>
      </c>
    </row>
    <row r="197" spans="1:6" ht="60">
      <c r="A197" s="46" t="s">
        <v>353</v>
      </c>
      <c r="B197" s="11" t="s">
        <v>361</v>
      </c>
      <c r="C197" s="9" t="s">
        <v>362</v>
      </c>
      <c r="D197" s="41">
        <v>1</v>
      </c>
      <c r="E197" s="228">
        <v>0</v>
      </c>
      <c r="F197" s="42">
        <f t="shared" si="6"/>
        <v>0</v>
      </c>
    </row>
    <row r="198" spans="1:6" ht="30">
      <c r="A198" s="46" t="s">
        <v>353</v>
      </c>
      <c r="B198" s="11" t="s">
        <v>363</v>
      </c>
      <c r="C198" s="9" t="s">
        <v>364</v>
      </c>
      <c r="D198" s="41">
        <v>100</v>
      </c>
      <c r="E198" s="228">
        <v>0</v>
      </c>
      <c r="F198" s="42">
        <f t="shared" si="6"/>
        <v>0</v>
      </c>
    </row>
    <row r="199" spans="1:6" ht="30">
      <c r="A199" s="46" t="s">
        <v>353</v>
      </c>
      <c r="B199" s="6" t="s">
        <v>365</v>
      </c>
      <c r="C199" s="6" t="s">
        <v>366</v>
      </c>
      <c r="D199" s="41">
        <v>1</v>
      </c>
      <c r="E199" s="225">
        <v>0</v>
      </c>
      <c r="F199" s="42">
        <f t="shared" si="6"/>
        <v>0</v>
      </c>
    </row>
    <row r="200" spans="1:6" ht="75">
      <c r="A200" s="46" t="s">
        <v>353</v>
      </c>
      <c r="B200" s="11" t="s">
        <v>367</v>
      </c>
      <c r="C200" s="9" t="s">
        <v>368</v>
      </c>
      <c r="D200" s="41">
        <v>1</v>
      </c>
      <c r="E200" s="228">
        <v>0</v>
      </c>
      <c r="F200" s="42">
        <f t="shared" si="6"/>
        <v>0</v>
      </c>
    </row>
    <row r="201" spans="1:6" ht="90">
      <c r="A201" s="46" t="s">
        <v>353</v>
      </c>
      <c r="B201" s="11" t="s">
        <v>369</v>
      </c>
      <c r="C201" s="73" t="s">
        <v>370</v>
      </c>
      <c r="D201" s="58">
        <v>2</v>
      </c>
      <c r="E201" s="237">
        <v>0</v>
      </c>
      <c r="F201" s="55">
        <f t="shared" si="6"/>
        <v>0</v>
      </c>
    </row>
    <row r="202" spans="1:6" ht="15">
      <c r="A202" s="79" t="s">
        <v>384</v>
      </c>
      <c r="B202" s="78"/>
      <c r="C202" s="78"/>
      <c r="D202" s="78"/>
      <c r="E202" s="78"/>
      <c r="F202" s="80">
        <f>SUM(F6:F201)</f>
        <v>0</v>
      </c>
    </row>
    <row r="203" spans="1:6" ht="15">
      <c r="A203" s="75"/>
      <c r="B203" s="27"/>
      <c r="C203" s="27"/>
      <c r="D203" s="76"/>
      <c r="E203" s="29"/>
      <c r="F203" s="77"/>
    </row>
    <row r="204" spans="1:6" ht="15">
      <c r="A204" s="48"/>
      <c r="B204" s="49" t="s">
        <v>371</v>
      </c>
      <c r="C204" s="50"/>
      <c r="D204" s="13"/>
      <c r="E204" s="71"/>
      <c r="F204" s="72"/>
    </row>
    <row r="205" spans="1:6" ht="105">
      <c r="A205" s="46" t="s">
        <v>372</v>
      </c>
      <c r="B205" s="6" t="s">
        <v>373</v>
      </c>
      <c r="C205" s="6" t="s">
        <v>374</v>
      </c>
      <c r="D205" s="41">
        <v>350</v>
      </c>
      <c r="E205" s="228">
        <v>0</v>
      </c>
      <c r="F205" s="42">
        <f t="shared" ref="F205:F208" si="7">(D205*E205)</f>
        <v>0</v>
      </c>
    </row>
    <row r="206" spans="1:6" ht="75">
      <c r="A206" s="46" t="s">
        <v>375</v>
      </c>
      <c r="B206" s="6" t="s">
        <v>376</v>
      </c>
      <c r="C206" s="6" t="s">
        <v>377</v>
      </c>
      <c r="D206" s="41">
        <v>100</v>
      </c>
      <c r="E206" s="228">
        <v>0</v>
      </c>
      <c r="F206" s="42">
        <f t="shared" si="7"/>
        <v>0</v>
      </c>
    </row>
    <row r="207" spans="1:6" ht="30">
      <c r="A207" s="46" t="s">
        <v>378</v>
      </c>
      <c r="B207" s="6" t="s">
        <v>379</v>
      </c>
      <c r="C207" s="6" t="s">
        <v>380</v>
      </c>
      <c r="D207" s="41">
        <v>30</v>
      </c>
      <c r="E207" s="228">
        <v>0</v>
      </c>
      <c r="F207" s="42">
        <f t="shared" si="7"/>
        <v>0</v>
      </c>
    </row>
    <row r="208" spans="1:6" ht="60">
      <c r="A208" s="74" t="s">
        <v>381</v>
      </c>
      <c r="B208" s="12" t="s">
        <v>382</v>
      </c>
      <c r="C208" s="12" t="s">
        <v>383</v>
      </c>
      <c r="D208" s="65">
        <v>100</v>
      </c>
      <c r="E208" s="238">
        <v>0</v>
      </c>
      <c r="F208" s="81">
        <f t="shared" si="7"/>
        <v>0</v>
      </c>
    </row>
    <row r="209" spans="1:6" ht="15">
      <c r="A209" s="79" t="s">
        <v>384</v>
      </c>
      <c r="B209" s="78"/>
      <c r="C209" s="78"/>
      <c r="D209" s="78"/>
      <c r="E209" s="78"/>
      <c r="F209" s="80">
        <f>SUM(F205:F208)</f>
        <v>0</v>
      </c>
    </row>
  </sheetData>
  <sheetProtection algorithmName="SHA-512" hashValue="BCcyUnU4SiHl8QUua+xy113L4Srj7/I/8+K/VAQ8vahmB1JO3bfE6n8R2tfpyhKHxsF4zoE7MptTVxz7hNS77w==" saltValue="44SO/jS4zFY6BoggeMNxGA==" spinCount="100000" sheet="1"/>
  <mergeCells count="1">
    <mergeCell ref="A1:F1"/>
  </mergeCells>
  <phoneticPr fontId="4" type="noConversion"/>
  <printOptions horizontalCentered="1" gridLines="1"/>
  <pageMargins left="0.7" right="0.7" top="0.75" bottom="0.75" header="0" footer="0"/>
  <pageSetup paperSize="9" fitToHeight="0" pageOrder="overThenDown" orientation="landscape" cellComments="atEnd"/>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Listy</vt:lpstr>
      </vt:variant>
      <vt:variant>
        <vt:i4>4</vt:i4>
      </vt:variant>
    </vt:vector>
  </HeadingPairs>
  <TitlesOfParts>
    <vt:vector size="4" baseType="lpstr">
      <vt:lpstr>KRYCÍ LIST</vt:lpstr>
      <vt:lpstr>SOUPIS DODÁVEK A PRACÍ</vt:lpstr>
      <vt:lpstr>DÍLČÍ SOUPIS - OSVĚTLENÍ</vt:lpstr>
      <vt:lpstr>DÍLČÍ SOUPIS - AV TECHNIKA</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 Albrecht</dc:creator>
  <cp:keywords/>
  <dc:description/>
  <cp:lastModifiedBy>Jan Albrecht</cp:lastModifiedBy>
  <cp:lastPrinted>2024-05-27T10:51:47Z</cp:lastPrinted>
  <dcterms:created xsi:type="dcterms:W3CDTF">2017-02-09T08:43:17Z</dcterms:created>
  <dcterms:modified xsi:type="dcterms:W3CDTF">2026-01-21T14:54:06Z</dcterms:modified>
  <cp:category/>
</cp:coreProperties>
</file>