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utocad\Mariánské Lázně\Třebízského ulice - chodník u divadla\rozpočet\"/>
    </mc:Choice>
  </mc:AlternateContent>
  <bookViews>
    <workbookView xWindow="0" yWindow="0" windowWidth="0" windowHeight="0"/>
  </bookViews>
  <sheets>
    <sheet name="Rekapitulace stavby" sheetId="1" r:id="rId1"/>
    <sheet name="SKB6301 - Rekonstrukce ul..." sheetId="2" r:id="rId2"/>
    <sheet name="SKB6302 - VON - chodník v..." sheetId="3" r:id="rId3"/>
    <sheet name="SKB6303 - Rekonstrukce ul..." sheetId="4" r:id="rId4"/>
    <sheet name="SKB6304 - VON - Třebízského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'SKB6301 - Rekonstrukce ul...'!$C$86:$K$276</definedName>
    <definedName name="_xlnm.Print_Area" localSheetId="1">'SKB6301 - Rekonstrukce ul...'!$C$4:$J$39,'SKB6301 - Rekonstrukce ul...'!$C$45:$J$68,'SKB6301 - Rekonstrukce ul...'!$C$74:$K$276</definedName>
    <definedName name="_xlnm.Print_Titles" localSheetId="1">'SKB6301 - Rekonstrukce ul...'!$86:$86</definedName>
    <definedName name="_xlnm._FilterDatabase" localSheetId="2" hidden="1">'SKB6302 - VON - chodník v...'!$C$82:$K$95</definedName>
    <definedName name="_xlnm.Print_Area" localSheetId="2">'SKB6302 - VON - chodník v...'!$C$4:$J$39,'SKB6302 - VON - chodník v...'!$C$45:$J$64,'SKB6302 - VON - chodník v...'!$C$70:$K$95</definedName>
    <definedName name="_xlnm.Print_Titles" localSheetId="2">'SKB6302 - VON - chodník v...'!$82:$82</definedName>
    <definedName name="_xlnm._FilterDatabase" localSheetId="3" hidden="1">'SKB6303 - Rekonstrukce ul...'!$C$88:$K$338</definedName>
    <definedName name="_xlnm.Print_Area" localSheetId="3">'SKB6303 - Rekonstrukce ul...'!$C$4:$J$39,'SKB6303 - Rekonstrukce ul...'!$C$45:$J$70,'SKB6303 - Rekonstrukce ul...'!$C$76:$K$338</definedName>
    <definedName name="_xlnm.Print_Titles" localSheetId="3">'SKB6303 - Rekonstrukce ul...'!$88:$88</definedName>
    <definedName name="_xlnm._FilterDatabase" localSheetId="4" hidden="1">'SKB6304 - VON - Třebízského'!$C$82:$K$95</definedName>
    <definedName name="_xlnm.Print_Area" localSheetId="4">'SKB6304 - VON - Třebízského'!$C$4:$J$39,'SKB6304 - VON - Třebízského'!$C$45:$J$64,'SKB6304 - VON - Třebízského'!$C$70:$K$95</definedName>
    <definedName name="_xlnm.Print_Titles" localSheetId="4">'SKB6304 - VON - Třebízského'!$82:$82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94"/>
  <c r="BH94"/>
  <c r="BG94"/>
  <c r="BF94"/>
  <c r="T94"/>
  <c r="T93"/>
  <c r="R94"/>
  <c r="R93"/>
  <c r="P94"/>
  <c r="P93"/>
  <c r="BI91"/>
  <c r="BH91"/>
  <c r="BG91"/>
  <c r="BF91"/>
  <c r="T91"/>
  <c r="T90"/>
  <c r="R91"/>
  <c r="R90"/>
  <c r="P91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48"/>
  <c i="4" r="J37"/>
  <c r="J36"/>
  <c i="1" r="AY57"/>
  <c i="4" r="J35"/>
  <c i="1" r="AX57"/>
  <c i="4" r="BI334"/>
  <c r="BH334"/>
  <c r="BG334"/>
  <c r="BF334"/>
  <c r="T334"/>
  <c r="T333"/>
  <c r="T332"/>
  <c r="R334"/>
  <c r="R333"/>
  <c r="R332"/>
  <c r="P334"/>
  <c r="P333"/>
  <c r="P332"/>
  <c r="BI330"/>
  <c r="BH330"/>
  <c r="BG330"/>
  <c r="BF330"/>
  <c r="T330"/>
  <c r="T329"/>
  <c r="R330"/>
  <c r="R329"/>
  <c r="P330"/>
  <c r="P329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6"/>
  <c r="BH286"/>
  <c r="BG286"/>
  <c r="BF286"/>
  <c r="T286"/>
  <c r="R286"/>
  <c r="P286"/>
  <c r="BI280"/>
  <c r="BH280"/>
  <c r="BG280"/>
  <c r="BF280"/>
  <c r="T280"/>
  <c r="R280"/>
  <c r="P280"/>
  <c r="BI275"/>
  <c r="BH275"/>
  <c r="BG275"/>
  <c r="BF275"/>
  <c r="T275"/>
  <c r="R275"/>
  <c r="P275"/>
  <c r="BI272"/>
  <c r="BH272"/>
  <c r="BG272"/>
  <c r="BF272"/>
  <c r="T272"/>
  <c r="R272"/>
  <c r="P272"/>
  <c r="BI267"/>
  <c r="BH267"/>
  <c r="BG267"/>
  <c r="BF267"/>
  <c r="T267"/>
  <c r="R267"/>
  <c r="P267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4"/>
  <c r="BH244"/>
  <c r="BG244"/>
  <c r="BF244"/>
  <c r="T244"/>
  <c r="R244"/>
  <c r="P244"/>
  <c r="BI239"/>
  <c r="BH239"/>
  <c r="BG239"/>
  <c r="BF239"/>
  <c r="T239"/>
  <c r="R239"/>
  <c r="P239"/>
  <c r="BI233"/>
  <c r="BH233"/>
  <c r="BG233"/>
  <c r="BF233"/>
  <c r="T233"/>
  <c r="R233"/>
  <c r="P233"/>
  <c r="BI230"/>
  <c r="BH230"/>
  <c r="BG230"/>
  <c r="BF230"/>
  <c r="T230"/>
  <c r="R230"/>
  <c r="P230"/>
  <c r="BI225"/>
  <c r="BH225"/>
  <c r="BG225"/>
  <c r="BF225"/>
  <c r="T225"/>
  <c r="R225"/>
  <c r="P225"/>
  <c r="BI221"/>
  <c r="BH221"/>
  <c r="BG221"/>
  <c r="BF221"/>
  <c r="T221"/>
  <c r="R221"/>
  <c r="P221"/>
  <c r="BI216"/>
  <c r="BH216"/>
  <c r="BG216"/>
  <c r="BF216"/>
  <c r="T216"/>
  <c r="R216"/>
  <c r="P216"/>
  <c r="BI213"/>
  <c r="BH213"/>
  <c r="BG213"/>
  <c r="BF213"/>
  <c r="T213"/>
  <c r="R213"/>
  <c r="P213"/>
  <c r="BI208"/>
  <c r="BH208"/>
  <c r="BG208"/>
  <c r="BF208"/>
  <c r="T208"/>
  <c r="R208"/>
  <c r="P208"/>
  <c r="BI205"/>
  <c r="BH205"/>
  <c r="BG205"/>
  <c r="BF205"/>
  <c r="T205"/>
  <c r="R205"/>
  <c r="P205"/>
  <c r="BI200"/>
  <c r="BH200"/>
  <c r="BG200"/>
  <c r="BF200"/>
  <c r="T200"/>
  <c r="R200"/>
  <c r="P200"/>
  <c r="BI195"/>
  <c r="BH195"/>
  <c r="BG195"/>
  <c r="BF195"/>
  <c r="T195"/>
  <c r="R195"/>
  <c r="P195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7"/>
  <c r="BH157"/>
  <c r="BG157"/>
  <c r="BF157"/>
  <c r="T157"/>
  <c r="R157"/>
  <c r="P157"/>
  <c r="BI151"/>
  <c r="BH151"/>
  <c r="BG151"/>
  <c r="BF151"/>
  <c r="T151"/>
  <c r="T150"/>
  <c r="R151"/>
  <c r="R150"/>
  <c r="P151"/>
  <c r="P150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86"/>
  <c r="J17"/>
  <c r="J12"/>
  <c r="J52"/>
  <c r="E7"/>
  <c r="E79"/>
  <c i="3" r="J37"/>
  <c r="J36"/>
  <c i="1" r="AY56"/>
  <c i="3" r="J35"/>
  <c i="1" r="AX56"/>
  <c i="3" r="BI94"/>
  <c r="BH94"/>
  <c r="BG94"/>
  <c r="BF94"/>
  <c r="T94"/>
  <c r="T93"/>
  <c r="R94"/>
  <c r="R93"/>
  <c r="P94"/>
  <c r="P93"/>
  <c r="BI91"/>
  <c r="BH91"/>
  <c r="BG91"/>
  <c r="BF91"/>
  <c r="T91"/>
  <c r="T90"/>
  <c r="R91"/>
  <c r="R90"/>
  <c r="P91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48"/>
  <c i="2" r="J37"/>
  <c r="J36"/>
  <c i="1" r="AY55"/>
  <c i="2" r="J35"/>
  <c i="1" r="AX55"/>
  <c i="2"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6"/>
  <c r="BH266"/>
  <c r="BG266"/>
  <c r="BF266"/>
  <c r="T266"/>
  <c r="T265"/>
  <c r="R266"/>
  <c r="R265"/>
  <c r="P266"/>
  <c r="P265"/>
  <c r="BI263"/>
  <c r="BH263"/>
  <c r="BG263"/>
  <c r="BF263"/>
  <c r="T263"/>
  <c r="T262"/>
  <c r="R263"/>
  <c r="R262"/>
  <c r="P263"/>
  <c r="P262"/>
  <c r="BI260"/>
  <c r="BH260"/>
  <c r="BG260"/>
  <c r="BF260"/>
  <c r="T260"/>
  <c r="R260"/>
  <c r="P260"/>
  <c r="BI259"/>
  <c r="BH259"/>
  <c r="BG259"/>
  <c r="BF259"/>
  <c r="T259"/>
  <c r="R259"/>
  <c r="P259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3"/>
  <c r="BH233"/>
  <c r="BG233"/>
  <c r="BF233"/>
  <c r="T233"/>
  <c r="R233"/>
  <c r="P233"/>
  <c r="BI226"/>
  <c r="BH226"/>
  <c r="BG226"/>
  <c r="BF226"/>
  <c r="T226"/>
  <c r="R226"/>
  <c r="P226"/>
  <c r="BI223"/>
  <c r="BH223"/>
  <c r="BG223"/>
  <c r="BF223"/>
  <c r="T223"/>
  <c r="R223"/>
  <c r="P223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3"/>
  <c r="BH203"/>
  <c r="BG203"/>
  <c r="BF203"/>
  <c r="T203"/>
  <c r="R203"/>
  <c r="P203"/>
  <c r="BI196"/>
  <c r="BH196"/>
  <c r="BG196"/>
  <c r="BF196"/>
  <c r="T196"/>
  <c r="R196"/>
  <c r="P196"/>
  <c r="BI185"/>
  <c r="BH185"/>
  <c r="BG185"/>
  <c r="BF185"/>
  <c r="T185"/>
  <c r="R185"/>
  <c r="P185"/>
  <c r="BI180"/>
  <c r="BH180"/>
  <c r="BG180"/>
  <c r="BF180"/>
  <c r="T180"/>
  <c r="R180"/>
  <c r="P180"/>
  <c r="BI174"/>
  <c r="BH174"/>
  <c r="BG174"/>
  <c r="BF174"/>
  <c r="T174"/>
  <c r="R174"/>
  <c r="P174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5"/>
  <c r="BH125"/>
  <c r="BG125"/>
  <c r="BF125"/>
  <c r="T125"/>
  <c r="R125"/>
  <c r="P125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2"/>
  <c r="BH102"/>
  <c r="BG102"/>
  <c r="BF102"/>
  <c r="T102"/>
  <c r="R102"/>
  <c r="P102"/>
  <c r="BI95"/>
  <c r="BH95"/>
  <c r="BG95"/>
  <c r="BF95"/>
  <c r="T95"/>
  <c r="R95"/>
  <c r="P95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1" r="L50"/>
  <c r="AM50"/>
  <c r="AM49"/>
  <c r="L49"/>
  <c r="AM47"/>
  <c r="L47"/>
  <c r="L45"/>
  <c r="L44"/>
  <c i="4" r="J195"/>
  <c i="2" r="J223"/>
  <c i="4" r="BK330"/>
  <c r="BK112"/>
  <c i="2" r="BK134"/>
  <c r="J215"/>
  <c i="4" r="BK256"/>
  <c r="J280"/>
  <c r="J261"/>
  <c r="J205"/>
  <c i="2" r="J145"/>
  <c i="4" r="BK166"/>
  <c r="BK180"/>
  <c i="2" r="J259"/>
  <c r="J107"/>
  <c i="4" r="BK107"/>
  <c i="2" r="J125"/>
  <c i="4" r="BK305"/>
  <c r="BK125"/>
  <c i="5" r="J88"/>
  <c i="4" r="J318"/>
  <c r="BK132"/>
  <c i="2" r="BK233"/>
  <c i="4" r="BK297"/>
  <c r="BK92"/>
  <c i="2" r="J117"/>
  <c i="4" r="BK272"/>
  <c i="2" r="BK152"/>
  <c i="4" r="BK200"/>
  <c i="2" r="J237"/>
  <c r="BK203"/>
  <c i="4" r="J216"/>
  <c r="BK135"/>
  <c i="2" r="BK145"/>
  <c i="4" r="BK121"/>
  <c i="2" r="J210"/>
  <c r="J185"/>
  <c i="4" r="J244"/>
  <c i="2" r="J167"/>
  <c i="5" r="J86"/>
  <c i="4" r="BK162"/>
  <c r="J208"/>
  <c i="2" r="J263"/>
  <c i="5" r="BK86"/>
  <c i="4" r="J132"/>
  <c i="5" r="BK91"/>
  <c i="4" r="BK151"/>
  <c i="2" r="J260"/>
  <c r="J148"/>
  <c i="3" r="J91"/>
  <c i="4" r="J309"/>
  <c i="2" r="J141"/>
  <c i="4" r="J313"/>
  <c i="2" r="BK180"/>
  <c i="3" r="J86"/>
  <c i="2" r="BK252"/>
  <c i="4" r="J286"/>
  <c i="2" r="BK259"/>
  <c i="4" r="BK293"/>
  <c r="BK171"/>
  <c r="J107"/>
  <c r="J322"/>
  <c r="J176"/>
  <c i="3" r="BK94"/>
  <c i="4" r="J301"/>
  <c i="2" r="J112"/>
  <c r="BK155"/>
  <c i="4" r="BK97"/>
  <c r="BK318"/>
  <c r="BK139"/>
  <c i="2" r="J226"/>
  <c i="4" r="BK322"/>
  <c i="2" r="BK90"/>
  <c r="J196"/>
  <c i="3" r="J88"/>
  <c i="4" r="BK249"/>
  <c i="2" r="J272"/>
  <c i="4" r="J221"/>
  <c i="2" r="BK218"/>
  <c i="4" r="BK280"/>
  <c i="2" r="BK95"/>
  <c r="J218"/>
  <c i="4" r="BK102"/>
  <c r="BK261"/>
  <c r="J230"/>
  <c i="2" r="BK132"/>
  <c r="J203"/>
  <c i="4" r="J127"/>
  <c i="2" r="BK167"/>
  <c r="BK263"/>
  <c i="4" r="J293"/>
  <c r="BK266"/>
  <c i="2" r="BK141"/>
  <c i="5" r="J91"/>
  <c i="4" r="J139"/>
  <c r="BK326"/>
  <c r="J180"/>
  <c i="2" r="BK117"/>
  <c i="4" r="J305"/>
  <c r="BK142"/>
  <c i="2" r="BK107"/>
  <c i="4" r="BK213"/>
  <c r="J112"/>
  <c i="2" r="J137"/>
  <c i="4" r="J297"/>
  <c r="J200"/>
  <c r="J213"/>
  <c r="J249"/>
  <c i="2" r="J266"/>
  <c r="BK185"/>
  <c i="4" r="J135"/>
  <c i="2" r="BK239"/>
  <c i="4" r="BK275"/>
  <c r="BK286"/>
  <c r="J121"/>
  <c i="2" r="J152"/>
  <c r="BK249"/>
  <c i="4" r="J162"/>
  <c i="5" r="J94"/>
  <c i="4" r="J185"/>
  <c i="2" r="BK174"/>
  <c r="J252"/>
  <c i="4" r="BK216"/>
  <c i="2" r="J249"/>
  <c r="J102"/>
  <c i="4" r="BK239"/>
  <c i="1" r="AS54"/>
  <c i="4" r="BK221"/>
  <c r="J166"/>
  <c r="J97"/>
  <c r="BK309"/>
  <c i="2" r="J162"/>
  <c r="BK125"/>
  <c r="BK137"/>
  <c i="4" r="BK117"/>
  <c r="BK208"/>
  <c i="2" r="BK169"/>
  <c i="5" r="BK94"/>
  <c i="4" r="J142"/>
  <c i="2" r="BK148"/>
  <c i="4" r="J326"/>
  <c i="2" r="J169"/>
  <c r="BK226"/>
  <c i="4" r="BK267"/>
  <c i="2" r="J164"/>
  <c i="4" r="J267"/>
  <c i="3" r="BK86"/>
  <c i="4" r="J233"/>
  <c r="J266"/>
  <c r="J151"/>
  <c i="2" r="BK196"/>
  <c i="4" r="BK233"/>
  <c i="2" r="BK266"/>
  <c r="BK242"/>
  <c i="4" r="J125"/>
  <c i="2" r="BK102"/>
  <c i="4" r="BK185"/>
  <c r="J117"/>
  <c r="J330"/>
  <c r="BK313"/>
  <c r="J157"/>
  <c i="2" r="BK275"/>
  <c i="4" r="J225"/>
  <c i="2" r="J254"/>
  <c i="5" r="BK88"/>
  <c i="4" r="BK225"/>
  <c i="2" r="J239"/>
  <c i="4" r="J334"/>
  <c i="3" r="J94"/>
  <c i="2" r="J233"/>
  <c r="BK112"/>
  <c i="4" r="J272"/>
  <c r="BK205"/>
  <c i="2" r="J95"/>
  <c i="4" r="BK230"/>
  <c i="2" r="J275"/>
  <c r="BK159"/>
  <c r="BK272"/>
  <c r="BK210"/>
  <c i="4" r="J275"/>
  <c i="2" r="J242"/>
  <c r="J270"/>
  <c i="4" r="BK301"/>
  <c r="BK157"/>
  <c r="BK334"/>
  <c r="J190"/>
  <c i="2" r="BK254"/>
  <c r="BK260"/>
  <c r="BK223"/>
  <c i="4" r="BK176"/>
  <c i="2" r="BK237"/>
  <c i="4" r="J239"/>
  <c r="J102"/>
  <c i="3" r="BK88"/>
  <c i="2" r="BK164"/>
  <c i="4" r="J171"/>
  <c i="2" r="J180"/>
  <c i="4" r="BK127"/>
  <c i="2" r="J90"/>
  <c i="4" r="J92"/>
  <c i="2" r="J155"/>
  <c r="BK270"/>
  <c i="4" r="BK252"/>
  <c r="J256"/>
  <c r="BK195"/>
  <c i="2" r="J132"/>
  <c r="BK215"/>
  <c r="J174"/>
  <c i="4" r="BK190"/>
  <c r="J252"/>
  <c i="2" r="BK162"/>
  <c r="J134"/>
  <c i="3" r="BK91"/>
  <c i="4" r="BK244"/>
  <c i="2" r="J159"/>
  <c i="4" l="1" r="T224"/>
  <c r="T156"/>
  <c i="5" r="R85"/>
  <c r="R84"/>
  <c r="R83"/>
  <c i="2" r="T89"/>
  <c r="T173"/>
  <c i="4" r="T91"/>
  <c r="BK238"/>
  <c r="J238"/>
  <c r="J65"/>
  <c i="2" r="R173"/>
  <c i="3" r="P85"/>
  <c r="P84"/>
  <c r="P83"/>
  <c i="1" r="AU56"/>
  <c i="4" r="P238"/>
  <c i="2" r="BK173"/>
  <c r="J173"/>
  <c r="J62"/>
  <c i="4" r="R91"/>
  <c r="BK224"/>
  <c r="J224"/>
  <c r="J64"/>
  <c r="R224"/>
  <c i="2" r="P89"/>
  <c r="BK269"/>
  <c r="J269"/>
  <c r="J67"/>
  <c i="4" r="BK156"/>
  <c r="J156"/>
  <c r="J63"/>
  <c r="R285"/>
  <c r="P224"/>
  <c i="3" r="R85"/>
  <c r="R84"/>
  <c r="R83"/>
  <c i="2" r="R89"/>
  <c r="R269"/>
  <c r="R268"/>
  <c r="BK236"/>
  <c r="J236"/>
  <c r="J63"/>
  <c i="4" r="P285"/>
  <c i="2" r="T236"/>
  <c r="T269"/>
  <c r="T268"/>
  <c i="4" r="BK91"/>
  <c r="T238"/>
  <c i="3" r="BK85"/>
  <c i="2" r="BK89"/>
  <c r="J89"/>
  <c r="J61"/>
  <c r="P236"/>
  <c i="4" r="R156"/>
  <c r="T285"/>
  <c i="2" r="R236"/>
  <c r="P269"/>
  <c r="P268"/>
  <c i="3" r="T85"/>
  <c r="T84"/>
  <c r="T83"/>
  <c i="4" r="P91"/>
  <c r="R238"/>
  <c i="5" r="P85"/>
  <c r="P84"/>
  <c r="P83"/>
  <c i="1" r="AU58"/>
  <c i="2" r="P173"/>
  <c i="4" r="P156"/>
  <c r="BK285"/>
  <c r="J285"/>
  <c r="J66"/>
  <c i="5" r="BK85"/>
  <c r="T85"/>
  <c r="T84"/>
  <c r="T83"/>
  <c i="2" r="BK262"/>
  <c r="J262"/>
  <c r="J64"/>
  <c r="BE174"/>
  <c r="BE196"/>
  <c r="BE249"/>
  <c i="3" r="BK93"/>
  <c r="J93"/>
  <c r="J63"/>
  <c i="4" r="BE97"/>
  <c r="BE233"/>
  <c i="3" r="E73"/>
  <c i="4" r="F55"/>
  <c r="BE121"/>
  <c r="BE157"/>
  <c r="BE180"/>
  <c r="BE225"/>
  <c i="2" r="BE102"/>
  <c r="BE134"/>
  <c r="BE167"/>
  <c r="BE145"/>
  <c r="BE148"/>
  <c r="BE162"/>
  <c r="BE164"/>
  <c i="4" r="BE266"/>
  <c r="BE313"/>
  <c i="5" r="F55"/>
  <c i="2" r="BE223"/>
  <c i="3" r="BE86"/>
  <c r="BE88"/>
  <c r="BE94"/>
  <c i="4" r="BE200"/>
  <c r="BE205"/>
  <c i="5" r="J77"/>
  <c r="BE91"/>
  <c i="2" r="BE90"/>
  <c r="BE237"/>
  <c r="BE254"/>
  <c r="BE263"/>
  <c r="BE270"/>
  <c r="BE210"/>
  <c i="4" r="BE139"/>
  <c r="BE142"/>
  <c r="BE151"/>
  <c r="BE195"/>
  <c r="BE330"/>
  <c r="BE334"/>
  <c i="2" r="J52"/>
  <c r="BE159"/>
  <c r="BE275"/>
  <c i="3" r="BE91"/>
  <c i="4" r="J83"/>
  <c r="BE216"/>
  <c i="5" r="E73"/>
  <c i="2" r="BE259"/>
  <c i="4" r="BE208"/>
  <c r="BE239"/>
  <c i="2" r="BE239"/>
  <c r="BE266"/>
  <c i="4" r="BE92"/>
  <c r="BE117"/>
  <c r="BE125"/>
  <c r="BE132"/>
  <c r="BE135"/>
  <c r="BE244"/>
  <c r="BE249"/>
  <c r="BE256"/>
  <c r="BE261"/>
  <c i="2" r="BE180"/>
  <c r="BE226"/>
  <c r="BE260"/>
  <c i="3" r="J52"/>
  <c i="4" r="BE185"/>
  <c r="BE230"/>
  <c i="2" r="F55"/>
  <c r="BE185"/>
  <c r="BE272"/>
  <c i="4" r="BE162"/>
  <c r="BE176"/>
  <c r="BE267"/>
  <c r="BE272"/>
  <c r="BE297"/>
  <c r="BE301"/>
  <c r="BK150"/>
  <c r="J150"/>
  <c r="J62"/>
  <c i="2" r="BE137"/>
  <c r="BE155"/>
  <c r="BE215"/>
  <c r="BE218"/>
  <c r="BE233"/>
  <c r="BE242"/>
  <c i="4" r="BE221"/>
  <c r="BE305"/>
  <c r="BK333"/>
  <c r="J333"/>
  <c r="J69"/>
  <c i="2" r="E77"/>
  <c r="BE107"/>
  <c r="BE112"/>
  <c i="3" r="BK90"/>
  <c r="J90"/>
  <c r="J62"/>
  <c i="4" r="BE280"/>
  <c r="BE286"/>
  <c r="BE318"/>
  <c i="5" r="BE88"/>
  <c i="2" r="BE169"/>
  <c r="BK265"/>
  <c r="J265"/>
  <c r="J65"/>
  <c i="4" r="BE252"/>
  <c r="BE275"/>
  <c i="2" r="BE95"/>
  <c r="BE125"/>
  <c i="3" r="F55"/>
  <c i="5" r="BE86"/>
  <c r="BE94"/>
  <c r="BK90"/>
  <c r="J90"/>
  <c r="J62"/>
  <c i="2" r="BE117"/>
  <c r="BE132"/>
  <c r="BE252"/>
  <c i="4" r="E48"/>
  <c r="BE127"/>
  <c r="BE171"/>
  <c r="BE190"/>
  <c r="BE309"/>
  <c r="BE322"/>
  <c r="BE326"/>
  <c r="BK329"/>
  <c r="J329"/>
  <c r="J67"/>
  <c i="2" r="BE141"/>
  <c r="BE152"/>
  <c r="BE203"/>
  <c i="4" r="BE102"/>
  <c r="BE107"/>
  <c r="BE112"/>
  <c r="BE166"/>
  <c r="BE213"/>
  <c r="BE293"/>
  <c i="5" r="BK93"/>
  <c r="J93"/>
  <c r="J63"/>
  <c r="F34"/>
  <c i="1" r="BA58"/>
  <c i="5" r="J34"/>
  <c i="1" r="AW58"/>
  <c i="5" r="F36"/>
  <c i="1" r="BC58"/>
  <c i="5" r="F35"/>
  <c i="1" r="BB58"/>
  <c i="3" r="J34"/>
  <c i="1" r="AW56"/>
  <c i="4" r="J34"/>
  <c i="1" r="AW57"/>
  <c i="2" r="F34"/>
  <c i="1" r="BA55"/>
  <c i="3" r="F37"/>
  <c i="1" r="BD56"/>
  <c i="3" r="F34"/>
  <c i="1" r="BA56"/>
  <c i="3" r="F35"/>
  <c i="1" r="BB56"/>
  <c i="4" r="F36"/>
  <c i="1" r="BC57"/>
  <c i="2" r="J34"/>
  <c i="1" r="AW55"/>
  <c i="2" r="F36"/>
  <c i="1" r="BC55"/>
  <c i="5" r="F37"/>
  <c i="1" r="BD58"/>
  <c i="4" r="F37"/>
  <c i="1" r="BD57"/>
  <c i="4" r="F34"/>
  <c i="1" r="BA57"/>
  <c i="3" r="F36"/>
  <c i="1" r="BC56"/>
  <c i="2" r="F37"/>
  <c i="1" r="BD55"/>
  <c i="4" r="F35"/>
  <c i="1" r="BB57"/>
  <c i="2" r="F35"/>
  <c i="1" r="BB55"/>
  <c i="4" l="1" r="BK90"/>
  <c i="2" r="R88"/>
  <c r="R87"/>
  <c i="4" r="P90"/>
  <c r="P89"/>
  <c i="1" r="AU57"/>
  <c i="4" r="R90"/>
  <c r="R89"/>
  <c i="5" r="BK84"/>
  <c r="J84"/>
  <c r="J60"/>
  <c i="3" r="BK84"/>
  <c r="BK83"/>
  <c r="J83"/>
  <c r="J59"/>
  <c i="2" r="P88"/>
  <c r="P87"/>
  <c i="1" r="AU55"/>
  <c i="2" r="T88"/>
  <c r="T87"/>
  <c i="4" r="T90"/>
  <c r="T89"/>
  <c i="2" r="BK268"/>
  <c r="J268"/>
  <c r="J66"/>
  <c i="4" r="J91"/>
  <c r="J61"/>
  <c i="2" r="BK88"/>
  <c r="J88"/>
  <c r="J60"/>
  <c i="3" r="J85"/>
  <c r="J61"/>
  <c i="4" r="BK332"/>
  <c r="J332"/>
  <c r="J68"/>
  <c i="5" r="J85"/>
  <c r="J61"/>
  <c i="1" r="BC54"/>
  <c r="AY54"/>
  <c i="2" r="F33"/>
  <c i="1" r="AZ55"/>
  <c r="BA54"/>
  <c r="W30"/>
  <c i="3" r="J33"/>
  <c i="1" r="AV56"/>
  <c r="AT56"/>
  <c r="BD54"/>
  <c r="W33"/>
  <c i="3" r="F33"/>
  <c i="1" r="AZ56"/>
  <c i="4" r="F33"/>
  <c i="1" r="AZ57"/>
  <c r="BB54"/>
  <c r="AX54"/>
  <c i="2" r="J33"/>
  <c i="1" r="AV55"/>
  <c r="AT55"/>
  <c i="5" r="F33"/>
  <c i="1" r="AZ58"/>
  <c i="4" r="J33"/>
  <c i="1" r="AV57"/>
  <c r="AT57"/>
  <c i="5" r="J33"/>
  <c i="1" r="AV58"/>
  <c r="AT58"/>
  <c i="4" l="1" r="BK89"/>
  <c r="J89"/>
  <c r="J90"/>
  <c r="J60"/>
  <c i="3" r="J84"/>
  <c r="J60"/>
  <c i="5" r="BK83"/>
  <c r="J83"/>
  <c i="2" r="BK87"/>
  <c r="J87"/>
  <c i="4" r="J30"/>
  <c i="1" r="AG57"/>
  <c r="AN57"/>
  <c r="W32"/>
  <c i="3" r="J30"/>
  <c i="1" r="AG56"/>
  <c r="AN56"/>
  <c r="AW54"/>
  <c r="AK30"/>
  <c r="W31"/>
  <c i="2" r="J30"/>
  <c i="1" r="AG55"/>
  <c r="AN55"/>
  <c r="AU54"/>
  <c i="5" r="J30"/>
  <c i="1" r="AG58"/>
  <c r="AN58"/>
  <c r="AZ54"/>
  <c r="AV54"/>
  <c r="AK29"/>
  <c i="4" l="1" r="J59"/>
  <c i="2" r="J59"/>
  <c i="3" r="J39"/>
  <c i="5" r="J39"/>
  <c r="J59"/>
  <c i="2" r="J39"/>
  <c i="4" r="J39"/>
  <c i="1" r="AT54"/>
  <c r="W29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<sst xmlns="http://schemas.openxmlformats.org/spreadsheetml/2006/main">
  <si>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</si>
  <si>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</si>
  <si>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</si>
  <si>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</si>
  <si>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</si>
  <si>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{1e754768-8e89-42c2-a28c-538ed199dc1b}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</si>
  <si>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</si>
  <si>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</si>
  <si>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</si>
  <si>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</si>
  <si>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</si>
  <si>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</si>
  <si>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</si>
  <si>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</si>
  <si>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SKB63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</si>
  <si>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</si>
  <si>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</si>
  <si>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Mariánské Lázně, oprava chodníku v Hlavní a Třebízského ulici</t>
  </si>
  <si>
    <t>KSO:</t>
  </si>
  <si>
    <t/>
  </si>
  <si>
    <t>CC-CZ:</t>
  </si>
  <si>
    <t>Místo:</t>
  </si>
  <si>
    <t xml:space="preserve"> </t>
  </si>
  <si>
    <t>Datum:</t>
  </si>
  <si>
    <t>25. 3. 2026</t>
  </si>
  <si>
    <t>Zadavatel:</t>
  </si>
  <si>
    <t>IČ:</t>
  </si>
  <si>
    <t>00254061</t>
  </si>
  <si>
    <t>Město Mariánské Lázně</t>
  </si>
  <si>
    <t>DIČ:</t>
  </si>
  <si>
    <t>Účastník:</t>
  </si>
  <si>
    <t>Vyplň údaj</t>
  </si>
  <si>
    <t>Projektant:</t>
  </si>
  <si>
    <t>13890450</t>
  </si>
  <si>
    <t>Projekční kancelář Ing. Škubalová</t>
  </si>
  <si>
    <t>CZ5651090258</t>
  </si>
  <si>
    <t>True</t>
  </si>
  <si>
    <t>Zpracovatel:</t>
  </si>
  <si>
    <t>11628626</t>
  </si>
  <si>
    <t>Straka</t>
  </si>
  <si>
    <t>CZ5501101551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</si>
  <si>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</si>
  <si>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</si>
  <si>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</si>
  <si>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</si>
  <si>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</si>
  <si>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</si>
  <si>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</si>
  <si>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</si>
  <si>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</si>
  <si>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</si>
  <si>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</si>
  <si>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</si>
  <si>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</si>
  <si>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</si>
  <si>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</si>
  <si>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</si>
  <si>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</si>
  <si>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</si>
  <si>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</si>
  <si>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</si>
  <si>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</si>
  <si>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</si>
  <si>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</si>
  <si>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</si>
  <si>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</si>
  <si>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</si>
  <si>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</si>
  <si>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</si>
  <si>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</si>
  <si>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</si>
  <si>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</si>
  <si>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</si>
  <si>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</si>
  <si>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</si>
  <si>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</si>
  <si>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</si>
  <si>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</si>
  <si>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</si>
  <si>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</si>
  <si>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</si>
  <si>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</si>
  <si>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SKB6301</t>
  </si>
  <si>
    <t>Rekonstrukce ulice Hlavní 2. et. chodník vlevo</t>
  </si>
  <si>
    <t>STA</t>
  </si>
  <si>
    <t>1</t>
  </si>
  <si>
    <t>{5d63599a-a22f-4484-bc5c-6de41d7caa8c}</t>
  </si>
  <si>
    <t>2</t>
  </si>
  <si>
    <t>SKB6302</t>
  </si>
  <si>
    <t>VON - chodník vlevo</t>
  </si>
  <si>
    <t>{a4defb57-202e-4427-9572-4114c3d61efd}</t>
  </si>
  <si>
    <t>SKB6303</t>
  </si>
  <si>
    <t>Rekonstrukce ulice Třebízského - chodník</t>
  </si>
  <si>
    <t>{b730534f-15c9-4502-a030-cb73cac0a7df}</t>
  </si>
  <si>
    <t>SKB6304</t>
  </si>
  <si>
    <t>VON - Třebízského</t>
  </si>
  <si>
    <t>{5677ae64-e5cf-4aa6-896b-f2e4bbb736a7}</t>
  </si>
  <si>
    <t>KRYCÍ LIST SOUPISU PRACÍ</t>
  </si>
  <si>
    <t>Objekt:</t>
  </si>
  <si>
    <t>SKB6301 - Rekonstrukce ulice Hlavní 2. et. chodník vlevo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</si>
  <si>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</si>
  <si>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</si>
  <si>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</si>
  <si>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</si>
  <si>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</si>
  <si>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</si>
  <si>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</si>
  <si>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</si>
  <si>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</si>
  <si>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</si>
  <si>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</si>
  <si>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</si>
  <si>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</si>
  <si>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</si>
  <si>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</si>
  <si>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</si>
  <si>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</si>
  <si>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</si>
  <si>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</si>
  <si>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</si>
  <si>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</si>
  <si>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</si>
  <si>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</si>
  <si>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</si>
  <si>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</si>
  <si>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</si>
  <si>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</si>
  <si>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</si>
  <si>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</si>
  <si>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</si>
  <si>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113106111</t>
  </si>
  <si>
    <t>Rozebrání dlažeb komunikací pro pěší s přemístěním hmot na skládku na vzdálenost do 3 m nebo s naložením na dopravní prostředek s ložem z kameniva nebo živice a s jakoukoliv výplní spár ručně z mozaiky</t>
  </si>
  <si>
    <t>m2</t>
  </si>
  <si>
    <t>CS ÚRS 2026 01</t>
  </si>
  <si>
    <t>4</t>
  </si>
  <si>
    <t>Online PSC</t>
  </si>
  <si>
    <t>https://podminky.urs.cz/item/CS_URS_2026_01/113106111</t>
  </si>
  <si>
    <t>VV</t>
  </si>
  <si>
    <t>196</t>
  </si>
  <si>
    <t>před hotelem Butterfly</t>
  </si>
  <si>
    <t>Součet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</si>
  <si>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</si>
  <si>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</si>
  <si>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https://podminky.urs.cz/item/CS_URS_2026_01/113106123</t>
  </si>
  <si>
    <t>305</t>
  </si>
  <si>
    <t>odstr.provedené dl. v roce 2025</t>
  </si>
  <si>
    <t>547+288+172</t>
  </si>
  <si>
    <t>beton.dl.</t>
  </si>
  <si>
    <t>3</t>
  </si>
  <si>
    <t>113201111</t>
  </si>
  <si>
    <t>Vytrhání obrub s vybouráním lože, s přemístěním hmot na skládku na vzdálenost do 3 m nebo s naložením na dopravní prostředek chodníkových ležatých</t>
  </si>
  <si>
    <t>m</t>
  </si>
  <si>
    <t>6</t>
  </si>
  <si>
    <t>https://podminky.urs.cz/item/CS_URS_2026_01/113201111</t>
  </si>
  <si>
    <t>106</t>
  </si>
  <si>
    <t>rozebr.obrub 50/200</t>
  </si>
  <si>
    <t>113201112</t>
  </si>
  <si>
    <t>Vytrhání obrub s vybouráním lože, s přemístěním hmot na skládku na vzdálenost do 3 m nebo s naložením na dopravní prostředek silničních ležatých</t>
  </si>
  <si>
    <t>8</t>
  </si>
  <si>
    <t>https://podminky.urs.cz/item/CS_URS_2026_01/113201112</t>
  </si>
  <si>
    <t>13</t>
  </si>
  <si>
    <t>křižov.s Ruskou ul.</t>
  </si>
  <si>
    <t>5</t>
  </si>
  <si>
    <t>122311101</t>
  </si>
  <si>
    <t>Odkopávky a prokopávky ručně zapažené i nezapažené v hornině třídy těžitelnosti II skupiny 4</t>
  </si>
  <si>
    <t>m3</t>
  </si>
  <si>
    <t>1045592031</t>
  </si>
  <si>
    <t>https://podminky.urs.cz/item/CS_URS_2026_01/122311101</t>
  </si>
  <si>
    <t>50</t>
  </si>
  <si>
    <t>pro chodníky a vjezdy</t>
  </si>
  <si>
    <t>122452204</t>
  </si>
  <si>
    <t>Odkopávky a prokopávky nezapažené pro silnice a dálnice strojně v hornině třídy těžitelnosti II přes 100 do 500 m3</t>
  </si>
  <si>
    <t>10</t>
  </si>
  <si>
    <t>(1278+76+5)*0,17</t>
  </si>
  <si>
    <t>chodník</t>
  </si>
  <si>
    <t>256*0,37</t>
  </si>
  <si>
    <t>vjezdy</t>
  </si>
  <si>
    <t>-50</t>
  </si>
  <si>
    <t>ručně</t>
  </si>
  <si>
    <t>7</t>
  </si>
  <si>
    <t>122452204R</t>
  </si>
  <si>
    <t>Odkopávky a prokopávky nezapažené pro silnice a dálnice strojně v hornině třídy těžitelnosti II přes 100 do 500 m3 - čerpáno se souhlasem objednatele</t>
  </si>
  <si>
    <t>256*0,2</t>
  </si>
  <si>
    <t>vjezd</t>
  </si>
  <si>
    <t>1363*0,15</t>
  </si>
  <si>
    <t>sanace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</si>
  <si>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</si>
  <si>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</si>
  <si>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14</t>
  </si>
  <si>
    <t>https://podminky.urs.cz/item/CS_URS_2026_01/162751137</t>
  </si>
  <si>
    <t>9</t>
  </si>
  <si>
    <t>162751137R</t>
  </si>
  <si>
    <t>Vodorovné přemístění výkopku nebo sypaniny po suchu na obvyklém dopravním prostředku, bez naložení výkopku, avšak se složením bez rozhrnutí z horniny třídy těžitelnosti II skupiny 4 a 5 na vzdálenost přes 9 000 do 10 000 m - čerpáno se souhlasem objednatele</t>
  </si>
  <si>
    <t>16</t>
  </si>
  <si>
    <t>255,65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</si>
  <si>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</si>
  <si>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</si>
  <si>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18</t>
  </si>
  <si>
    <t>https://podminky.urs.cz/item/CS_URS_2026_01/162751139</t>
  </si>
  <si>
    <t>325,75*5</t>
  </si>
  <si>
    <t>11</t>
  </si>
  <si>
    <t>171201231</t>
  </si>
  <si>
    <t>Poplatek za předání zeminy a kamení recyklačnímu zařízení zatříděné do Katalogu odpadů pod kódem 17 05 04</t>
  </si>
  <si>
    <t>t</t>
  </si>
  <si>
    <t>20</t>
  </si>
  <si>
    <t>https://podminky.urs.cz/item/CS_URS_2026_01/171201231</t>
  </si>
  <si>
    <t>325,75*1,8</t>
  </si>
  <si>
    <t>171201231R</t>
  </si>
  <si>
    <t>Poplatek za předání zeminy a kamení recyklačnímu zařízení zatříděné do Katalogu odpadů pod kódem 17 05 04 - čerpáno se souhlasem objednatele</t>
  </si>
  <si>
    <t>22</t>
  </si>
  <si>
    <t>255,65*1,8</t>
  </si>
  <si>
    <t>171251201</t>
  </si>
  <si>
    <t>Uložení sypaniny na skládky nebo meziskládky bez hutnění s upravením uložené sypaniny do předepsaného tvaru</t>
  </si>
  <si>
    <t>24</t>
  </si>
  <si>
    <t>https://podminky.urs.cz/item/CS_URS_2026_01/171251201</t>
  </si>
  <si>
    <t>325,75</t>
  </si>
  <si>
    <t>171251201R</t>
  </si>
  <si>
    <t>Uložení sypaniny na skládky nebo meziskládky bez hutnění s upravením uložené sypaniny do předepsaného tvaru - čerpáno se souhlasem objednatele</t>
  </si>
  <si>
    <t>26</t>
  </si>
  <si>
    <t>15</t>
  </si>
  <si>
    <t>181351103</t>
  </si>
  <si>
    <t>Rozprostření a urovnání ornice v rovině nebo ve svahu sklonu do 1:5 strojně při souvislé ploše přes 100 do 500 m2, tl. vrstvy do 200 mm</t>
  </si>
  <si>
    <t>28</t>
  </si>
  <si>
    <t>https://podminky.urs.cz/item/CS_URS_2026_01/181351103</t>
  </si>
  <si>
    <t>135</t>
  </si>
  <si>
    <t>M</t>
  </si>
  <si>
    <t>10371500</t>
  </si>
  <si>
    <t>substrát pro trávníky VL</t>
  </si>
  <si>
    <t>30</t>
  </si>
  <si>
    <t>135*0,1</t>
  </si>
  <si>
    <t>17</t>
  </si>
  <si>
    <t>181411131</t>
  </si>
  <si>
    <t>Založení trávníku na půdě předem připravené plochy do 1000 m2 výsevem včetně utažení parkového v rovině nebo na svahu do 1:5</t>
  </si>
  <si>
    <t>32</t>
  </si>
  <si>
    <t>https://podminky.urs.cz/item/CS_URS_2026_01/181411131</t>
  </si>
  <si>
    <t>00572410</t>
  </si>
  <si>
    <t>osivo směs travní parková</t>
  </si>
  <si>
    <t>kg</t>
  </si>
  <si>
    <t>34</t>
  </si>
  <si>
    <t>135*0,02 "Přepočtené koeficientem množství</t>
  </si>
  <si>
    <t>19</t>
  </si>
  <si>
    <t>181951113</t>
  </si>
  <si>
    <t>Úprava pláně vyrovnáním výškových rozdílů strojně v hornině třídy těžitelnosti II, skupiny 4 a 5 bez zhutnění</t>
  </si>
  <si>
    <t>36</t>
  </si>
  <si>
    <t>https://podminky.urs.cz/item/CS_URS_2026_01/181951113</t>
  </si>
  <si>
    <t>181951114</t>
  </si>
  <si>
    <t>Úprava pláně vyrovnáním výškových rozdílů strojně v hornině třídy těžitelnosti II, skupiny 4 a 5 se zhutněním</t>
  </si>
  <si>
    <t>38</t>
  </si>
  <si>
    <t>https://podminky.urs.cz/item/CS_URS_2026_01/181951114</t>
  </si>
  <si>
    <t>1620</t>
  </si>
  <si>
    <t>Komunikace pozemní</t>
  </si>
  <si>
    <t>564651111</t>
  </si>
  <si>
    <t>Podklad z kameniva hrubého drceného, s rozprostřením a zhutněním plochy přes 100 m2, po zhutnění tl. 150 mm - čerpáno se souhlasem objednatele</t>
  </si>
  <si>
    <t>40</t>
  </si>
  <si>
    <t>https://podminky.urs.cz/item/CS_URS_2026_01/564651111</t>
  </si>
  <si>
    <t>1363</t>
  </si>
  <si>
    <t>564661111R</t>
  </si>
  <si>
    <t>Podklad z kameniva hrubého drceného, s rozprostřením a zhutněním plochy přes 100 m2, po zhutnění tl. 200 mm - čerpáno se souhlasem objednatele</t>
  </si>
  <si>
    <t>42</t>
  </si>
  <si>
    <t>256</t>
  </si>
  <si>
    <t>23</t>
  </si>
  <si>
    <t>564851111</t>
  </si>
  <si>
    <t>Podklad ze štěrkodrti ŠD s rozprostřením a zhutněním plochy přes 100 m2, po zhutnění tl. 150 mm</t>
  </si>
  <si>
    <t>46</t>
  </si>
  <si>
    <t>https://podminky.urs.cz/item/CS_URS_2026_01/564851111</t>
  </si>
  <si>
    <t>1278</t>
  </si>
  <si>
    <t>60</t>
  </si>
  <si>
    <t>varovný pás</t>
  </si>
  <si>
    <t>sign.pás</t>
  </si>
  <si>
    <t>100*0,2</t>
  </si>
  <si>
    <t>rozš.chodníku</t>
  </si>
  <si>
    <t>564861111</t>
  </si>
  <si>
    <t>Podklad ze štěrkodrti ŠD s rozprostřením a zhutněním plochy přes 100 m2, po zhutnění tl. 200 mm</t>
  </si>
  <si>
    <t>1819962683</t>
  </si>
  <si>
    <t>https://podminky.urs.cz/item/CS_URS_2026_01/564861111</t>
  </si>
  <si>
    <t>241</t>
  </si>
  <si>
    <t>sjezd</t>
  </si>
  <si>
    <t>25</t>
  </si>
  <si>
    <t>567122114</t>
  </si>
  <si>
    <t>Podklad ze směsi stmelené cementem SC bez dilatačních spár, s rozprostřením a zhutněním SC C 8/10, po zhutnění tl. 150 mm</t>
  </si>
  <si>
    <t>48</t>
  </si>
  <si>
    <t>https://podminky.urs.cz/item/CS_URS_2026_01/567122114</t>
  </si>
  <si>
    <t>596811311</t>
  </si>
  <si>
    <t>Kladení velkoformátové dlažby pozemních komunikací a komunikací pro pěší s ložem z kameniva tl. 50 mm, s vyplněním spár, s hutněním, vibrováním a se smetením přebytečného materiálu tl. do 100 mm, velikosti dlaždic do 0,5 m2, pro plochy do 300 m2, včetně řezání</t>
  </si>
  <si>
    <t>https://podminky.urs.cz/item/CS_URS_2026_01/596811311</t>
  </si>
  <si>
    <t>75</t>
  </si>
  <si>
    <t>pro nevidomé</t>
  </si>
  <si>
    <t>27</t>
  </si>
  <si>
    <t>58381159R</t>
  </si>
  <si>
    <t>deska dlažební tryskaná žula 400x400mm tl 50mm</t>
  </si>
  <si>
    <t>52</t>
  </si>
  <si>
    <t>75*1,03 "Přepočtené koeficientem množství</t>
  </si>
  <si>
    <t>54</t>
  </si>
  <si>
    <t>varov.pás</t>
  </si>
  <si>
    <t>29</t>
  </si>
  <si>
    <t>58381196R</t>
  </si>
  <si>
    <t>dlažba velkoformát. kamenná tl. 70 mm kontrast.</t>
  </si>
  <si>
    <t>56</t>
  </si>
  <si>
    <t>5*1,03 "Přepočtené koeficientem množství</t>
  </si>
  <si>
    <t>596811322</t>
  </si>
  <si>
    <t>Kladení velkoformátové dlažby pozemních komunikací a komunikací pro pěší s ložem z kameniva tl. 50 mm, s vyplněním spár, s hutněním, vibrováním a se smetením přebytečného materiálu tl. do 100 mm, velikosti dlaždic přes 0,5 m2, pro plochy přes 300 m2, včetně řezání</t>
  </si>
  <si>
    <t>58</t>
  </si>
  <si>
    <t>https://podminky.urs.cz/item/CS_URS_2026_01/596811322</t>
  </si>
  <si>
    <t>31</t>
  </si>
  <si>
    <t>58381158R</t>
  </si>
  <si>
    <t>deska dlažební tryskaná žula 600x300mm tl 70mm</t>
  </si>
  <si>
    <t>1519*1,03 "Přepočtené koeficientem množství</t>
  </si>
  <si>
    <t>Ostatní konstrukce a práce, bourání</t>
  </si>
  <si>
    <t>916231113</t>
  </si>
  <si>
    <t>Osazení chodníkového obrubníku betonového se zřízením lože, s vyplněním a zatřením spár cementovou maltou ležatého s boční opěrou z betonu prostého, do lože z betonu prostého</t>
  </si>
  <si>
    <t>62</t>
  </si>
  <si>
    <t>https://podminky.urs.cz/item/CS_URS_2026_01/916231113</t>
  </si>
  <si>
    <t>33</t>
  </si>
  <si>
    <t>58380003</t>
  </si>
  <si>
    <t>obrubník kamenný žulový 1000x300x200mm vč.obloukových</t>
  </si>
  <si>
    <t>64</t>
  </si>
  <si>
    <t>13*1,02 "Přepočtené koeficientem množství</t>
  </si>
  <si>
    <t>916241112</t>
  </si>
  <si>
    <t>Osazení obrubníku kamenného se zřízením lože, s vyplněním a zatřením spár cementovou maltou ležatého bez boční opěry, do lože z betonu prostého</t>
  </si>
  <si>
    <t>66</t>
  </si>
  <si>
    <t>https://podminky.urs.cz/item/CS_URS_2026_01/916241112</t>
  </si>
  <si>
    <t>u demol.obj.</t>
  </si>
  <si>
    <t>136</t>
  </si>
  <si>
    <t>podél zeleně</t>
  </si>
  <si>
    <t>35</t>
  </si>
  <si>
    <t>58380374R</t>
  </si>
  <si>
    <t>obrubník kamenný žulový přímý sadový 1000x60x200mm</t>
  </si>
  <si>
    <t>68</t>
  </si>
  <si>
    <t>153*1,02 "Přepočtené koeficientem množství</t>
  </si>
  <si>
    <t>919726123</t>
  </si>
  <si>
    <t>Geotextilie netkaná pro ochranu, separaci nebo filtraci měrná hmotnost přes 300 do 500 g/m2</t>
  </si>
  <si>
    <t>70</t>
  </si>
  <si>
    <t>https://podminky.urs.cz/item/CS_URS_2026_01/919726123</t>
  </si>
  <si>
    <t>37</t>
  </si>
  <si>
    <t>935113111</t>
  </si>
  <si>
    <t>Osazení odvodňovacího žlabu s krycím roštem polymerbetonového šířky do 210 mm</t>
  </si>
  <si>
    <t>72</t>
  </si>
  <si>
    <t>https://podminky.urs.cz/item/CS_URS_2026_01/935113111</t>
  </si>
  <si>
    <t>u zastávky úžlabí v chodníku</t>
  </si>
  <si>
    <t>59227006</t>
  </si>
  <si>
    <t>žlab odvodňovací z polymerbetonu se spádem dna 0,5% 130x155/160mm</t>
  </si>
  <si>
    <t>74</t>
  </si>
  <si>
    <t>39</t>
  </si>
  <si>
    <t>966008221</t>
  </si>
  <si>
    <t>Bourání odvodňovacího žlabu s odklizením a uložením vybouraného materiálu na skládku na vzdálenost do 10 m nebo s naložením na dopravní prostředek betonového nebo polymerbetonového s krycím roštem šířky do 200 mm</t>
  </si>
  <si>
    <t>76</t>
  </si>
  <si>
    <t>https://podminky.urs.cz/item/CS_URS_2026_01/966008221</t>
  </si>
  <si>
    <t>997</t>
  </si>
  <si>
    <t>Doprava suti a vybouraných hmot</t>
  </si>
  <si>
    <t>997221551</t>
  </si>
  <si>
    <t>Vodorovná doprava suti bez naložení, ale se složením a s hrubým urovnáním ze sypkých materiálů, na vzdálenost do 1 km</t>
  </si>
  <si>
    <t>78</t>
  </si>
  <si>
    <t>https://podminky.urs.cz/item/CS_URS_2026_01/997221551</t>
  </si>
  <si>
    <t>998</t>
  </si>
  <si>
    <t>Přesun hmot</t>
  </si>
  <si>
    <t>41</t>
  </si>
  <si>
    <t>998225111</t>
  </si>
  <si>
    <t>Přesun hmot pro komunikace s krytem z kameniva, monolitickým betonovým nebo živičným dopravní vzdálenost do 200 m jakékoliv délky objektu</t>
  </si>
  <si>
    <t>80</t>
  </si>
  <si>
    <t>https://podminky.urs.cz/item/CS_URS_2026_01/998225111</t>
  </si>
  <si>
    <t>PSV</t>
  </si>
  <si>
    <t>Práce a dodávky PSV</t>
  </si>
  <si>
    <t>711</t>
  </si>
  <si>
    <t>Izolace proti vodě, vlhkosti a plynům</t>
  </si>
  <si>
    <t>711161275</t>
  </si>
  <si>
    <t>Provedení izolace proti zemní vlhkosti nopovou fólií na ploše svislé S výška nopu přes 20 do 60 mm</t>
  </si>
  <si>
    <t>82</t>
  </si>
  <si>
    <t>https://podminky.urs.cz/item/CS_URS_2026_01/711161275</t>
  </si>
  <si>
    <t>43</t>
  </si>
  <si>
    <t>28323137</t>
  </si>
  <si>
    <t>fólie profilovaná (nopová) drenážní HDPE s výškou nopů 40mm</t>
  </si>
  <si>
    <t>84</t>
  </si>
  <si>
    <t>250*1,221 "Přepočtené koeficientem množství</t>
  </si>
  <si>
    <t>44</t>
  </si>
  <si>
    <t>998711101</t>
  </si>
  <si>
    <t>Přesun hmot pro izolace proti vodě, vlhkosti a plynům stanovený z hmotnosti přesunovaného materiálu vodorovná dopravní vzdálenost do 50 m základní v objektech výšky do 6 m</t>
  </si>
  <si>
    <t>86</t>
  </si>
  <si>
    <t>https://podminky.urs.cz/item/CS_URS_2026_01/998711101</t>
  </si>
  <si>
    <t>SKB6302 - VON - chodník vlevo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</si>
  <si>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</si>
  <si>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</si>
  <si>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</si>
  <si>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</si>
  <si>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</si>
  <si>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</si>
  <si>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</si>
  <si>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</si>
  <si>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</si>
  <si>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</si>
  <si>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ks</t>
  </si>
  <si>
    <t>https://podminky.urs.cz/item/CS_URS_2026_01/012164000</t>
  </si>
  <si>
    <t>013254000</t>
  </si>
  <si>
    <t>Dokumentace skutečného provedení stavby</t>
  </si>
  <si>
    <t>https://podminky.urs.cz/item/CS_URS_2026_01/013254000</t>
  </si>
  <si>
    <t>VRN3</t>
  </si>
  <si>
    <t>Zařízení staveniště</t>
  </si>
  <si>
    <t>030001000</t>
  </si>
  <si>
    <t>https://podminky.urs.cz/item/CS_URS_2026_01/030001000</t>
  </si>
  <si>
    <t>VRN7</t>
  </si>
  <si>
    <t>Provozní vlivy</t>
  </si>
  <si>
    <t>072203000</t>
  </si>
  <si>
    <t>Silniční provoz - zajištění DIO (dopravní značení)</t>
  </si>
  <si>
    <t>…</t>
  </si>
  <si>
    <t>1024</t>
  </si>
  <si>
    <t>-1040532847</t>
  </si>
  <si>
    <t>https://podminky.urs.cz/item/CS_URS_2026_01/072203000</t>
  </si>
  <si>
    <t>SKB6303 - Rekonstrukce ulice Třebízského - chodník</t>
  </si>
  <si>
    <t xml:space="preserve">    4 - Vodorovné konstrukce</t>
  </si>
  <si>
    <t xml:space="preserve">    8 - Vedení trubní dálková a přípojná</t>
  </si>
  <si>
    <t>194</t>
  </si>
  <si>
    <t>dle výpisu hl.výměr</t>
  </si>
  <si>
    <t>113107123</t>
  </si>
  <si>
    <t>Odstranění podkladů nebo krytů ručně s přemístěním hmot na skládku na vzdálenost do 3 m nebo s naložením na dopravní prostředek z kameniva hrubého drceného, o tl. vrstvy přes 200 do 300 mm</t>
  </si>
  <si>
    <t>https://podminky.urs.cz/item/CS_URS_2026_01/113107123</t>
  </si>
  <si>
    <t>podkl.vrstva vozovky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</si>
  <si>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</si>
  <si>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</si>
  <si>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https://podminky.urs.cz/item/CS_URS_2026_01/113107343</t>
  </si>
  <si>
    <t>Vytrhání obrub s vybouráním lože, s přemístěním hmot na skládku na vzdálenost do 3 m nebo s naložením na dopravní prostředek silničních ležatých kamenných</t>
  </si>
  <si>
    <t>68+10</t>
  </si>
  <si>
    <t>122452203</t>
  </si>
  <si>
    <t>Odkopávky a prokopávky nezapažené pro silnice a dálnice strojně v hornině třídy těžitelnosti II do 100 m3</t>
  </si>
  <si>
    <t>https://podminky.urs.cz/item/CS_URS_2026_01/122452203</t>
  </si>
  <si>
    <t>(94,5+95)*0,21</t>
  </si>
  <si>
    <t>132354201</t>
  </si>
  <si>
    <t>Hloubení zapažených rýh šířky přes 800 do 2 000 mm strojně s urovnáním dna do předepsaného profilu a spádu v hornině třídy těžitelnosti II skupiny 4 do 20 m3</t>
  </si>
  <si>
    <t>https://podminky.urs.cz/item/CS_URS_2026_01/132354201</t>
  </si>
  <si>
    <t>10,5*1*1,5</t>
  </si>
  <si>
    <t>151101101</t>
  </si>
  <si>
    <t>Zřízení pažení a rozepření stěn rýh pro podzemní vedení příložné pro jakoukoliv mezerovitost, hloubky do 2 m</t>
  </si>
  <si>
    <t>https://podminky.urs.cz/item/CS_URS_2026_01/151101101</t>
  </si>
  <si>
    <t>10,5*1,5*2</t>
  </si>
  <si>
    <t>151101111</t>
  </si>
  <si>
    <t>Odstranění pažení a rozepření stěn rýh pro podzemní vedení s uložením materiálu na vzdálenost do 3 m od kraje výkopu příložné, hloubky do 2 m</t>
  </si>
  <si>
    <t>https://podminky.urs.cz/item/CS_URS_2026_01/151101111</t>
  </si>
  <si>
    <t>171111104</t>
  </si>
  <si>
    <t>Uložení sypanin do násypů ručně s rozprostřením sypaniny ve vrstvách a s hrubým urovnáním zhutněných z hornin nesoudržných sypkých</t>
  </si>
  <si>
    <t>https://podminky.urs.cz/item/CS_URS_2026_01/171111104</t>
  </si>
  <si>
    <t>0,05*78</t>
  </si>
  <si>
    <t>z nakup.materiálů , dle výpisu hl.výměr</t>
  </si>
  <si>
    <t>58331200</t>
  </si>
  <si>
    <t>štěrkopísek netříděný</t>
  </si>
  <si>
    <t>3,9*2 "Přepočtené koeficientem množství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</si>
  <si>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</si>
  <si>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</si>
  <si>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https://podminky.urs.cz/item/CS_URS_2026_01/175111101</t>
  </si>
  <si>
    <t>10,5*1*0,3</t>
  </si>
  <si>
    <t>3,15*2 "Přepočtené koeficientem množství</t>
  </si>
  <si>
    <t>181913112</t>
  </si>
  <si>
    <t>Úprava pláně vyrovnáním výškových rozdílů ručně v hornině třídy těžitelnosti II skupiny 4 se zhutněním</t>
  </si>
  <si>
    <t>https://podminky.urs.cz/item/CS_URS_2026_01/181913112</t>
  </si>
  <si>
    <t>94,5+95</t>
  </si>
  <si>
    <t>chodn</t>
  </si>
  <si>
    <t>6,5</t>
  </si>
  <si>
    <t>vozovka</t>
  </si>
  <si>
    <t>Vodorovné konstrukce</t>
  </si>
  <si>
    <t>451541111</t>
  </si>
  <si>
    <t>Lože pod potrubí, stoky a drobné objekty v otevřeném výkopu ze štěrkodrtě 0-63 mm</t>
  </si>
  <si>
    <t>https://podminky.urs.cz/item/CS_URS_2026_01/451541111</t>
  </si>
  <si>
    <t>10,5*1*0,2</t>
  </si>
  <si>
    <t>564211111</t>
  </si>
  <si>
    <t>Podklad nebo podsyp ze štěrkopísku ŠP s rozprostřením, vlhčením a zhutněním plochy přes 100 m2, po zhutnění tl. 50 mm</t>
  </si>
  <si>
    <t>https://podminky.urs.cz/item/CS_URS_2026_01/564211111</t>
  </si>
  <si>
    <t>190,5</t>
  </si>
  <si>
    <t>chodník , dle výpisu hl.výměr</t>
  </si>
  <si>
    <t>Podklad z kameniva hrubého drceného PDK s rozprostřením a zhutněním plochy přes 100 m2, po zhutnění tl. 200 mm - sanace</t>
  </si>
  <si>
    <t>564851011</t>
  </si>
  <si>
    <t>Podklad ze štěrkodrti ŠD s rozprostřením a zhutněním plochy jednotlivě do 100 m2, po zhutnění tl. 150 mm</t>
  </si>
  <si>
    <t>https://podminky.urs.cz/item/CS_URS_2026_01/564851011</t>
  </si>
  <si>
    <t>6,5*2</t>
  </si>
  <si>
    <t>2 vrstvy , vozovka , dle výpisu hl.výměr</t>
  </si>
  <si>
    <t>Podklad ze štěrkodrti ŠDa s rozprostřením a zhutněním plochy přes 100 m2, po zhutnění tl. 150 mm</t>
  </si>
  <si>
    <t>chodník,dle výpisu hl.výměr</t>
  </si>
  <si>
    <t>564861111R</t>
  </si>
  <si>
    <t>Podklad ze štěrkodrti ŠD s rozprostřením a zhutněním plochy přes 100 m2, po zhutnění tl. 200 mm - čerpáno se souhlasem objednatele</t>
  </si>
  <si>
    <t xml:space="preserve">sanace, dle výpisu hl.výměr </t>
  </si>
  <si>
    <t>565135021</t>
  </si>
  <si>
    <t>Asfaltový beton vrstva podkladní ACP 16+ 50/70 z nemodifikovaného asfaltu s rozprostřením a zhutněním ACP 16 + v pruhu šířky přes 3 m, po zhutnění tl. 50 mm</t>
  </si>
  <si>
    <t>https://podminky.urs.cz/item/CS_URS_2026_01/565135021</t>
  </si>
  <si>
    <t>konstr.vozovky , dle výpisu hl.výměr</t>
  </si>
  <si>
    <t>573231107</t>
  </si>
  <si>
    <t>Postřik spojovací PS bez posypu kamenivem ze silniční emulze, v množství 0,35 kg/m2</t>
  </si>
  <si>
    <t>https://podminky.urs.cz/item/CS_URS_2026_01/573231107</t>
  </si>
  <si>
    <t>2 vrstvy , konstr. vozovky,dle výpisu hl.výměr</t>
  </si>
  <si>
    <t>577134121</t>
  </si>
  <si>
    <t>Asfaltový beton vrstva obrusná ACO 11+ 50/70 z nemodifikovaného asfaltu s rozprostřením a se zhutněním ACO 11+ v pruhu šířky přes 3 m, po zhutnění tl. 40 mm</t>
  </si>
  <si>
    <t>https://podminky.urs.cz/item/CS_URS_2026_01/577134121</t>
  </si>
  <si>
    <t>577155122</t>
  </si>
  <si>
    <t>Asfaltový beton vrstva ložní ACL 16 + 50/70 z nemodifikovaného asfaltu s rozprostřením a zhutněním ACL 16 + v pruhu šířky přes 3 m, po zhutnění tl. 60 mm</t>
  </si>
  <si>
    <t>https://podminky.urs.cz/item/CS_URS_2026_01/577155122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</si>
  <si>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</si>
  <si>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m2, včetně řezání</t>
  </si>
  <si>
    <t>https://podminky.urs.cz/item/CS_URS_2026_01/596211110</t>
  </si>
  <si>
    <t>4,5</t>
  </si>
  <si>
    <t>59245006</t>
  </si>
  <si>
    <t>dlažba pro nevidomé betonová 200x100mm tl 60mm barevná</t>
  </si>
  <si>
    <t>4,5*1,03 "Přepočtené koeficientem množství</t>
  </si>
  <si>
    <t xml:space="preserve">Kladení velkoformátové dlažby pozemních komunikací a komunikací pro pěší s ložem z kameniva tl. 40 mm, s vyplněním spár, s hutněním, vibrováním a se smetením přebytečného materiálu tl. do 100 mm, velikosti dlaždic do 0,5 m2, pro plochy do 300 m2, včetně řezání_x000d_
</t>
  </si>
  <si>
    <t>15,5</t>
  </si>
  <si>
    <t>58381178R</t>
  </si>
  <si>
    <t xml:space="preserve">deska dlažební kamenná pro nevidomé   400x400mm tl  50mm</t>
  </si>
  <si>
    <t>15,5*1,03 "Přepočtené koeficientem množství</t>
  </si>
  <si>
    <t>596811312</t>
  </si>
  <si>
    <t xml:space="preserve">Kladení velkoformátové dlažby pozemních komunikací a komunikací pro pěší s ložem z kameniva tl. 40 mm, s vyplněním spár, s hutněním, vibrováním a se smetením přebytečného materiálu tl. do 100 mm, velikosti dlaždic do 0,5 m2, pro plochy přes 300 m2, včetně řezání_x000d_
</t>
  </si>
  <si>
    <t>https://podminky.urs.cz/item/CS_URS_2026_01/596811312</t>
  </si>
  <si>
    <t>58381174R</t>
  </si>
  <si>
    <t xml:space="preserve">deska dlažební tryskaná žula 600x300mm tl  70mm</t>
  </si>
  <si>
    <t>190,5*1,03 "Přepočtené koeficientem množství</t>
  </si>
  <si>
    <t>Vedení trubní dálková a přípojná</t>
  </si>
  <si>
    <t>871313123</t>
  </si>
  <si>
    <t>Montáž kanalizačního potrubí z tvrdého PVC-U hladkého plnostěnného tuhost SN 12 DN 160</t>
  </si>
  <si>
    <t>https://podminky.urs.cz/item/CS_URS_2026_01/871313123</t>
  </si>
  <si>
    <t>1,5+5+4</t>
  </si>
  <si>
    <t>28612003</t>
  </si>
  <si>
    <t>trubka kanalizační PVC plnostěnná třívrstvá DN 160x3000mm SN12</t>
  </si>
  <si>
    <t>10,5*1,03 "Přepočtené koeficientem množství</t>
  </si>
  <si>
    <t>899132212</t>
  </si>
  <si>
    <t>Výměna (výšková úprava) poklopu vodovodního samonivelačního nebo pevného šoupátkového</t>
  </si>
  <si>
    <t>kus</t>
  </si>
  <si>
    <t>https://podminky.urs.cz/item/CS_URS_2026_01/899132212</t>
  </si>
  <si>
    <t>916241113</t>
  </si>
  <si>
    <t>Osazení obrubníku kamenného se zřízením lože, s vyplněním a zatřením spár cementovou maltou ležatého s boční opěrou z betonu prostého, do lože z betonu prostého</t>
  </si>
  <si>
    <t>https://podminky.urs.cz/item/CS_URS_2026_01/916241113</t>
  </si>
  <si>
    <t>očištěné obruby</t>
  </si>
  <si>
    <t>nové obruby, dle výpisu hl.výměr</t>
  </si>
  <si>
    <t>10*1,02 "Přepočtené koeficientem množství</t>
  </si>
  <si>
    <t>919726121</t>
  </si>
  <si>
    <t>Geotextilie netkaná pro ochranu, separaci nebo filtraci měrná hmotnost do 200 g/m2</t>
  </si>
  <si>
    <t>https://podminky.urs.cz/item/CS_URS_2026_01/919726121</t>
  </si>
  <si>
    <t>(94,5+95)*1,2</t>
  </si>
  <si>
    <t>919735113</t>
  </si>
  <si>
    <t>Řezání stávajícího živičného krytu nebo podkladu hloubky přes 100 do 150 mm</t>
  </si>
  <si>
    <t>https://podminky.urs.cz/item/CS_URS_2026_01/919735113</t>
  </si>
  <si>
    <t>84,5</t>
  </si>
  <si>
    <t>59227102</t>
  </si>
  <si>
    <t>žlab odvodňovací z polymerbetonu bez spádu dna pozinkovaná hrana š 150mm</t>
  </si>
  <si>
    <t>59227103</t>
  </si>
  <si>
    <t>žlab odvodňovací z polymerbetonu bez spádu dna pozinkovaná hrana š 200mm</t>
  </si>
  <si>
    <t>20*1,01 "Přepočtené koeficientem množství</t>
  </si>
  <si>
    <t>966008232</t>
  </si>
  <si>
    <t>Bourání odvodňovacího žlabu s odklizením a uložením vybouraného materiálu na skládku na vzdálenost do 10 m nebo s naložením na dopravní prostředek beton. s krycím roštem šířky přes 200 mm</t>
  </si>
  <si>
    <t>https://podminky.urs.cz/item/CS_URS_2026_01/966008232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</si>
  <si>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</si>
  <si>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</si>
  <si>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https://podminky.urs.cz/item/CS_URS_2026_01/979024443</t>
  </si>
  <si>
    <t>staré obruby</t>
  </si>
  <si>
    <t>88</t>
  </si>
  <si>
    <t>5*0,316</t>
  </si>
  <si>
    <t>živice</t>
  </si>
  <si>
    <t>5*0,44</t>
  </si>
  <si>
    <t>kamenivo</t>
  </si>
  <si>
    <t>45</t>
  </si>
  <si>
    <t>997221559</t>
  </si>
  <si>
    <t>Vodorovná doprava suti bez naložení, ale se složením a s hrubým urovnáním ze sypkých materiálů, na vzdálenost Příplatek k ceně za každý další započatý 1 km přes 1 km</t>
  </si>
  <si>
    <t>90</t>
  </si>
  <si>
    <t>https://podminky.urs.cz/item/CS_URS_2026_01/997221559</t>
  </si>
  <si>
    <t>3,78*14</t>
  </si>
  <si>
    <t>997221561</t>
  </si>
  <si>
    <t>Vodorovná doprava suti bez naložení, ale se složením a s hrubým urovnáním z kusových materiálů, na vzdálenost do 1 km</t>
  </si>
  <si>
    <t>92</t>
  </si>
  <si>
    <t>https://podminky.urs.cz/item/CS_URS_2026_01/997221561</t>
  </si>
  <si>
    <t>5,63-3,78</t>
  </si>
  <si>
    <t>47</t>
  </si>
  <si>
    <t>997221569</t>
  </si>
  <si>
    <t>Vodorovná doprava suti bez naložení, ale se složením a s hrubým urovnáním z kusových materiálů, na vzdálenost Příplatek k ceně za každý další započatý 1 km přes 1 km</t>
  </si>
  <si>
    <t>94</t>
  </si>
  <si>
    <t>https://podminky.urs.cz/item/CS_URS_2026_01/997221569</t>
  </si>
  <si>
    <t>1,85*14</t>
  </si>
  <si>
    <t>997221611</t>
  </si>
  <si>
    <t>Nakládání na dopravní prostředky pro vodorovnou dopravu suti</t>
  </si>
  <si>
    <t>96</t>
  </si>
  <si>
    <t>https://podminky.urs.cz/item/CS_URS_2026_01/997221611</t>
  </si>
  <si>
    <t>3,78</t>
  </si>
  <si>
    <t>49</t>
  </si>
  <si>
    <t>997221612</t>
  </si>
  <si>
    <t>Nakládání na dopravní prostředky pro vodorovnou dopravu vybouraných hmot</t>
  </si>
  <si>
    <t>98</t>
  </si>
  <si>
    <t>https://podminky.urs.cz/item/CS_URS_2026_01/997221612</t>
  </si>
  <si>
    <t>1,85</t>
  </si>
  <si>
    <t>997221625</t>
  </si>
  <si>
    <t>Poplatek za uložení stavebního odpadu na skládce (skládkovné) z armovaného betonu zatříděného do Katalogu odpadů pod kódem 17 01 01</t>
  </si>
  <si>
    <t>100</t>
  </si>
  <si>
    <t>https://podminky.urs.cz/item/CS_URS_2026_01/997221625</t>
  </si>
  <si>
    <t>žlaby</t>
  </si>
  <si>
    <t>51</t>
  </si>
  <si>
    <t>997221873</t>
  </si>
  <si>
    <t>Poplatek za předání stavebního odpadu recyklačnímu zařízení zeminy a kamení zatříděného do Katalogu odpadů pod kódem 17 05 04</t>
  </si>
  <si>
    <t>102</t>
  </si>
  <si>
    <t>https://podminky.urs.cz/item/CS_URS_2026_01/997221873</t>
  </si>
  <si>
    <t>2,2</t>
  </si>
  <si>
    <t>997221875</t>
  </si>
  <si>
    <t>Poplatek za předání stavebního odpadu recyklačnímu zařízení asfaltového bez obsahu dehtu zatříděného do Katalogu odpadů pod kódem 17 03 02</t>
  </si>
  <si>
    <t>104</t>
  </si>
  <si>
    <t>https://podminky.urs.cz/item/CS_URS_2026_01/997221875</t>
  </si>
  <si>
    <t>1,58</t>
  </si>
  <si>
    <t>53</t>
  </si>
  <si>
    <t>99722990R</t>
  </si>
  <si>
    <t>Vodorovná doprava zámkové dlažby tl. 60 mm vč. očištění a napaletování , odvoz na skládku města 3 km</t>
  </si>
  <si>
    <t>998223011</t>
  </si>
  <si>
    <t>Přesun hmot pro pozemní komunikace s krytem dlážděným dopravní vzdálenost do 200 m jakékoliv délky objektu</t>
  </si>
  <si>
    <t>108</t>
  </si>
  <si>
    <t>https://podminky.urs.cz/item/CS_URS_2026_01/998223011</t>
  </si>
  <si>
    <t>55</t>
  </si>
  <si>
    <t>711161212</t>
  </si>
  <si>
    <t>Izolace proti zemní vlhkosti a beztlakové vodě nopovými fóliemi na ploše svislé S vrstva ochranná, odvětrávací a drenážní výška nopu 8,0 mm, tl. fólie do 0,6 mm</t>
  </si>
  <si>
    <t>110</t>
  </si>
  <si>
    <t>https://podminky.urs.cz/item/CS_URS_2026_01/711161212</t>
  </si>
  <si>
    <t>53,5</t>
  </si>
  <si>
    <t>SKB6304 - VON - Třebízského</t>
  </si>
  <si>
    <t>1348823439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</si>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</sst>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11" TargetMode="External" /><Relationship Id="rId2" Type="http://schemas.openxmlformats.org/officeDocument/2006/relationships/hyperlink" Target="https://podminky.urs.cz/item/CS_URS_2026_01/113106123" TargetMode="External" /><Relationship Id="rId3" Type="http://schemas.openxmlformats.org/officeDocument/2006/relationships/hyperlink" Target="https://podminky.urs.cz/item/CS_URS_2026_01/113201111" TargetMode="External" /><Relationship Id="rId4" Type="http://schemas.openxmlformats.org/officeDocument/2006/relationships/hyperlink" Target="https://podminky.urs.cz/item/CS_URS_2026_01/113201112" TargetMode="External" /><Relationship Id="rId5" Type="http://schemas.openxmlformats.org/officeDocument/2006/relationships/hyperlink" Target="https://podminky.urs.cz/item/CS_URS_2026_01/122311101" TargetMode="External" /><Relationship Id="rId6" Type="http://schemas.openxmlformats.org/officeDocument/2006/relationships/hyperlink" Target="https://podminky.urs.cz/item/CS_URS_2026_01/162751137" TargetMode="External" /><Relationship Id="rId7" Type="http://schemas.openxmlformats.org/officeDocument/2006/relationships/hyperlink" Target="https://podminky.urs.cz/item/CS_URS_2026_01/162751139" TargetMode="External" /><Relationship Id="rId8" Type="http://schemas.openxmlformats.org/officeDocument/2006/relationships/hyperlink" Target="https://podminky.urs.cz/item/CS_URS_2026_01/171201231" TargetMode="External" /><Relationship Id="rId9" Type="http://schemas.openxmlformats.org/officeDocument/2006/relationships/hyperlink" Target="https://podminky.urs.cz/item/CS_URS_2026_01/171251201" TargetMode="External" /><Relationship Id="rId10" Type="http://schemas.openxmlformats.org/officeDocument/2006/relationships/hyperlink" Target="https://podminky.urs.cz/item/CS_URS_2026_01/181351103" TargetMode="External" /><Relationship Id="rId11" Type="http://schemas.openxmlformats.org/officeDocument/2006/relationships/hyperlink" Target="https://podminky.urs.cz/item/CS_URS_2026_01/181411131" TargetMode="External" /><Relationship Id="rId12" Type="http://schemas.openxmlformats.org/officeDocument/2006/relationships/hyperlink" Target="https://podminky.urs.cz/item/CS_URS_2026_01/181951113" TargetMode="External" /><Relationship Id="rId13" Type="http://schemas.openxmlformats.org/officeDocument/2006/relationships/hyperlink" Target="https://podminky.urs.cz/item/CS_URS_2026_01/181951114" TargetMode="External" /><Relationship Id="rId14" Type="http://schemas.openxmlformats.org/officeDocument/2006/relationships/hyperlink" Target="https://podminky.urs.cz/item/CS_URS_2026_01/564651111" TargetMode="External" /><Relationship Id="rId15" Type="http://schemas.openxmlformats.org/officeDocument/2006/relationships/hyperlink" Target="https://podminky.urs.cz/item/CS_URS_2026_01/564851111" TargetMode="External" /><Relationship Id="rId16" Type="http://schemas.openxmlformats.org/officeDocument/2006/relationships/hyperlink" Target="https://podminky.urs.cz/item/CS_URS_2026_01/564861111" TargetMode="External" /><Relationship Id="rId17" Type="http://schemas.openxmlformats.org/officeDocument/2006/relationships/hyperlink" Target="https://podminky.urs.cz/item/CS_URS_2026_01/567122114" TargetMode="External" /><Relationship Id="rId18" Type="http://schemas.openxmlformats.org/officeDocument/2006/relationships/hyperlink" Target="https://podminky.urs.cz/item/CS_URS_2026_01/596811311" TargetMode="External" /><Relationship Id="rId19" Type="http://schemas.openxmlformats.org/officeDocument/2006/relationships/hyperlink" Target="https://podminky.urs.cz/item/CS_URS_2026_01/596811311" TargetMode="External" /><Relationship Id="rId20" Type="http://schemas.openxmlformats.org/officeDocument/2006/relationships/hyperlink" Target="https://podminky.urs.cz/item/CS_URS_2026_01/596811322" TargetMode="External" /><Relationship Id="rId21" Type="http://schemas.openxmlformats.org/officeDocument/2006/relationships/hyperlink" Target="https://podminky.urs.cz/item/CS_URS_2026_01/916231113" TargetMode="External" /><Relationship Id="rId22" Type="http://schemas.openxmlformats.org/officeDocument/2006/relationships/hyperlink" Target="https://podminky.urs.cz/item/CS_URS_2026_01/916241112" TargetMode="External" /><Relationship Id="rId23" Type="http://schemas.openxmlformats.org/officeDocument/2006/relationships/hyperlink" Target="https://podminky.urs.cz/item/CS_URS_2026_01/919726123" TargetMode="External" /><Relationship Id="rId24" Type="http://schemas.openxmlformats.org/officeDocument/2006/relationships/hyperlink" Target="https://podminky.urs.cz/item/CS_URS_2026_01/935113111" TargetMode="External" /><Relationship Id="rId25" Type="http://schemas.openxmlformats.org/officeDocument/2006/relationships/hyperlink" Target="https://podminky.urs.cz/item/CS_URS_2026_01/966008221" TargetMode="External" /><Relationship Id="rId26" Type="http://schemas.openxmlformats.org/officeDocument/2006/relationships/hyperlink" Target="https://podminky.urs.cz/item/CS_URS_2026_01/997221551" TargetMode="External" /><Relationship Id="rId27" Type="http://schemas.openxmlformats.org/officeDocument/2006/relationships/hyperlink" Target="https://podminky.urs.cz/item/CS_URS_2026_01/998225111" TargetMode="External" /><Relationship Id="rId28" Type="http://schemas.openxmlformats.org/officeDocument/2006/relationships/hyperlink" Target="https://podminky.urs.cz/item/CS_URS_2026_01/711161275" TargetMode="External" /><Relationship Id="rId29" Type="http://schemas.openxmlformats.org/officeDocument/2006/relationships/hyperlink" Target="https://podminky.urs.cz/item/CS_URS_2026_01/998711101" TargetMode="External" /><Relationship Id="rId3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2164000" TargetMode="External" /><Relationship Id="rId2" Type="http://schemas.openxmlformats.org/officeDocument/2006/relationships/hyperlink" Target="https://podminky.urs.cz/item/CS_URS_2026_01/013254000" TargetMode="External" /><Relationship Id="rId3" Type="http://schemas.openxmlformats.org/officeDocument/2006/relationships/hyperlink" Target="https://podminky.urs.cz/item/CS_URS_2026_01/030001000" TargetMode="External" /><Relationship Id="rId4" Type="http://schemas.openxmlformats.org/officeDocument/2006/relationships/hyperlink" Target="https://podminky.urs.cz/item/CS_URS_2026_01/072203000" TargetMode="External" /><Relationship Id="rId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23" TargetMode="External" /><Relationship Id="rId2" Type="http://schemas.openxmlformats.org/officeDocument/2006/relationships/hyperlink" Target="https://podminky.urs.cz/item/CS_URS_2026_01/113107123" TargetMode="External" /><Relationship Id="rId3" Type="http://schemas.openxmlformats.org/officeDocument/2006/relationships/hyperlink" Target="https://podminky.urs.cz/item/CS_URS_2026_01/113107343" TargetMode="External" /><Relationship Id="rId4" Type="http://schemas.openxmlformats.org/officeDocument/2006/relationships/hyperlink" Target="https://podminky.urs.cz/item/CS_URS_2026_01/113201112" TargetMode="External" /><Relationship Id="rId5" Type="http://schemas.openxmlformats.org/officeDocument/2006/relationships/hyperlink" Target="https://podminky.urs.cz/item/CS_URS_2026_01/122452203" TargetMode="External" /><Relationship Id="rId6" Type="http://schemas.openxmlformats.org/officeDocument/2006/relationships/hyperlink" Target="https://podminky.urs.cz/item/CS_URS_2026_01/132354201" TargetMode="External" /><Relationship Id="rId7" Type="http://schemas.openxmlformats.org/officeDocument/2006/relationships/hyperlink" Target="https://podminky.urs.cz/item/CS_URS_2026_01/151101101" TargetMode="External" /><Relationship Id="rId8" Type="http://schemas.openxmlformats.org/officeDocument/2006/relationships/hyperlink" Target="https://podminky.urs.cz/item/CS_URS_2026_01/151101111" TargetMode="External" /><Relationship Id="rId9" Type="http://schemas.openxmlformats.org/officeDocument/2006/relationships/hyperlink" Target="https://podminky.urs.cz/item/CS_URS_2026_01/171111104" TargetMode="External" /><Relationship Id="rId10" Type="http://schemas.openxmlformats.org/officeDocument/2006/relationships/hyperlink" Target="https://podminky.urs.cz/item/CS_URS_2026_01/175111101" TargetMode="External" /><Relationship Id="rId11" Type="http://schemas.openxmlformats.org/officeDocument/2006/relationships/hyperlink" Target="https://podminky.urs.cz/item/CS_URS_2026_01/181913112" TargetMode="External" /><Relationship Id="rId12" Type="http://schemas.openxmlformats.org/officeDocument/2006/relationships/hyperlink" Target="https://podminky.urs.cz/item/CS_URS_2026_01/451541111" TargetMode="External" /><Relationship Id="rId13" Type="http://schemas.openxmlformats.org/officeDocument/2006/relationships/hyperlink" Target="https://podminky.urs.cz/item/CS_URS_2026_01/564211111" TargetMode="External" /><Relationship Id="rId14" Type="http://schemas.openxmlformats.org/officeDocument/2006/relationships/hyperlink" Target="https://podminky.urs.cz/item/CS_URS_2026_01/564851011" TargetMode="External" /><Relationship Id="rId15" Type="http://schemas.openxmlformats.org/officeDocument/2006/relationships/hyperlink" Target="https://podminky.urs.cz/item/CS_URS_2026_01/564851111" TargetMode="External" /><Relationship Id="rId16" Type="http://schemas.openxmlformats.org/officeDocument/2006/relationships/hyperlink" Target="https://podminky.urs.cz/item/CS_URS_2026_01/565135021" TargetMode="External" /><Relationship Id="rId17" Type="http://schemas.openxmlformats.org/officeDocument/2006/relationships/hyperlink" Target="https://podminky.urs.cz/item/CS_URS_2026_01/573231107" TargetMode="External" /><Relationship Id="rId18" Type="http://schemas.openxmlformats.org/officeDocument/2006/relationships/hyperlink" Target="https://podminky.urs.cz/item/CS_URS_2026_01/577134121" TargetMode="External" /><Relationship Id="rId19" Type="http://schemas.openxmlformats.org/officeDocument/2006/relationships/hyperlink" Target="https://podminky.urs.cz/item/CS_URS_2026_01/577155122" TargetMode="External" /><Relationship Id="rId20" Type="http://schemas.openxmlformats.org/officeDocument/2006/relationships/hyperlink" Target="https://podminky.urs.cz/item/CS_URS_2026_01/596211110" TargetMode="External" /><Relationship Id="rId21" Type="http://schemas.openxmlformats.org/officeDocument/2006/relationships/hyperlink" Target="https://podminky.urs.cz/item/CS_URS_2026_01/596811311" TargetMode="External" /><Relationship Id="rId22" Type="http://schemas.openxmlformats.org/officeDocument/2006/relationships/hyperlink" Target="https://podminky.urs.cz/item/CS_URS_2026_01/596811312" TargetMode="External" /><Relationship Id="rId23" Type="http://schemas.openxmlformats.org/officeDocument/2006/relationships/hyperlink" Target="https://podminky.urs.cz/item/CS_URS_2026_01/871313123" TargetMode="External" /><Relationship Id="rId24" Type="http://schemas.openxmlformats.org/officeDocument/2006/relationships/hyperlink" Target="https://podminky.urs.cz/item/CS_URS_2026_01/899132212" TargetMode="External" /><Relationship Id="rId25" Type="http://schemas.openxmlformats.org/officeDocument/2006/relationships/hyperlink" Target="https://podminky.urs.cz/item/CS_URS_2026_01/916241113" TargetMode="External" /><Relationship Id="rId26" Type="http://schemas.openxmlformats.org/officeDocument/2006/relationships/hyperlink" Target="https://podminky.urs.cz/item/CS_URS_2026_01/916241113" TargetMode="External" /><Relationship Id="rId27" Type="http://schemas.openxmlformats.org/officeDocument/2006/relationships/hyperlink" Target="https://podminky.urs.cz/item/CS_URS_2026_01/919726121" TargetMode="External" /><Relationship Id="rId28" Type="http://schemas.openxmlformats.org/officeDocument/2006/relationships/hyperlink" Target="https://podminky.urs.cz/item/CS_URS_2026_01/919735113" TargetMode="External" /><Relationship Id="rId29" Type="http://schemas.openxmlformats.org/officeDocument/2006/relationships/hyperlink" Target="https://podminky.urs.cz/item/CS_URS_2026_01/935113111" TargetMode="External" /><Relationship Id="rId30" Type="http://schemas.openxmlformats.org/officeDocument/2006/relationships/hyperlink" Target="https://podminky.urs.cz/item/CS_URS_2026_01/935113111" TargetMode="External" /><Relationship Id="rId31" Type="http://schemas.openxmlformats.org/officeDocument/2006/relationships/hyperlink" Target="https://podminky.urs.cz/item/CS_URS_2026_01/966008232" TargetMode="External" /><Relationship Id="rId32" Type="http://schemas.openxmlformats.org/officeDocument/2006/relationships/hyperlink" Target="https://podminky.urs.cz/item/CS_URS_2026_01/979024443" TargetMode="External" /><Relationship Id="rId33" Type="http://schemas.openxmlformats.org/officeDocument/2006/relationships/hyperlink" Target="https://podminky.urs.cz/item/CS_URS_2026_01/997221551" TargetMode="External" /><Relationship Id="rId34" Type="http://schemas.openxmlformats.org/officeDocument/2006/relationships/hyperlink" Target="https://podminky.urs.cz/item/CS_URS_2026_01/997221559" TargetMode="External" /><Relationship Id="rId35" Type="http://schemas.openxmlformats.org/officeDocument/2006/relationships/hyperlink" Target="https://podminky.urs.cz/item/CS_URS_2026_01/997221561" TargetMode="External" /><Relationship Id="rId36" Type="http://schemas.openxmlformats.org/officeDocument/2006/relationships/hyperlink" Target="https://podminky.urs.cz/item/CS_URS_2026_01/997221569" TargetMode="External" /><Relationship Id="rId37" Type="http://schemas.openxmlformats.org/officeDocument/2006/relationships/hyperlink" Target="https://podminky.urs.cz/item/CS_URS_2026_01/997221611" TargetMode="External" /><Relationship Id="rId38" Type="http://schemas.openxmlformats.org/officeDocument/2006/relationships/hyperlink" Target="https://podminky.urs.cz/item/CS_URS_2026_01/997221612" TargetMode="External" /><Relationship Id="rId39" Type="http://schemas.openxmlformats.org/officeDocument/2006/relationships/hyperlink" Target="https://podminky.urs.cz/item/CS_URS_2026_01/997221625" TargetMode="External" /><Relationship Id="rId40" Type="http://schemas.openxmlformats.org/officeDocument/2006/relationships/hyperlink" Target="https://podminky.urs.cz/item/CS_URS_2026_01/997221873" TargetMode="External" /><Relationship Id="rId41" Type="http://schemas.openxmlformats.org/officeDocument/2006/relationships/hyperlink" Target="https://podminky.urs.cz/item/CS_URS_2026_01/997221875" TargetMode="External" /><Relationship Id="rId42" Type="http://schemas.openxmlformats.org/officeDocument/2006/relationships/hyperlink" Target="https://podminky.urs.cz/item/CS_URS_2026_01/998223011" TargetMode="External" /><Relationship Id="rId43" Type="http://schemas.openxmlformats.org/officeDocument/2006/relationships/hyperlink" Target="https://podminky.urs.cz/item/CS_URS_2026_01/711161212" TargetMode="External" /><Relationship Id="rId4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2164000" TargetMode="External" /><Relationship Id="rId2" Type="http://schemas.openxmlformats.org/officeDocument/2006/relationships/hyperlink" Target="https://podminky.urs.cz/item/CS_URS_2026_01/013254000" TargetMode="External" /><Relationship Id="rId3" Type="http://schemas.openxmlformats.org/officeDocument/2006/relationships/hyperlink" Target="https://podminky.urs.cz/item/CS_URS_2026_01/030001000" TargetMode="External" /><Relationship Id="rId4" Type="http://schemas.openxmlformats.org/officeDocument/2006/relationships/hyperlink" Target="https://podminky.urs.cz/item/CS_URS_2026_01/072203000" TargetMode="External" /><Relationship Id="rId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40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44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45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46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47</v>
      </c>
      <c r="E29" s="49"/>
      <c r="F29" s="34" t="s">
        <v>48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49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50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51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52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54</v>
      </c>
      <c r="U35" s="56"/>
      <c r="V35" s="56"/>
      <c r="W35" s="56"/>
      <c r="X35" s="58" t="s">
        <v>55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SKB63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Mariánské Lázně, oprava chodníku v Hlavní a Třebízského ulici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25. 3. 2026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Mariánské Lázně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Projekční kancelář Ing. Škubalová</v>
      </c>
      <c r="AN49" s="66"/>
      <c r="AO49" s="66"/>
      <c r="AP49" s="66"/>
      <c r="AQ49" s="42"/>
      <c r="AR49" s="46"/>
      <c r="AS49" s="76" t="s">
        <v>57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Straka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58</v>
      </c>
      <c r="D52" s="89"/>
      <c r="E52" s="89"/>
      <c r="F52" s="89"/>
      <c r="G52" s="89"/>
      <c r="H52" s="90"/>
      <c r="I52" s="91" t="s">
        <v>59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60</v>
      </c>
      <c r="AH52" s="89"/>
      <c r="AI52" s="89"/>
      <c r="AJ52" s="89"/>
      <c r="AK52" s="89"/>
      <c r="AL52" s="89"/>
      <c r="AM52" s="89"/>
      <c r="AN52" s="91" t="s">
        <v>61</v>
      </c>
      <c r="AO52" s="89"/>
      <c r="AP52" s="89"/>
      <c r="AQ52" s="93" t="s">
        <v>62</v>
      </c>
      <c r="AR52" s="46"/>
      <c r="AS52" s="94" t="s">
        <v>63</v>
      </c>
      <c r="AT52" s="95" t="s">
        <v>64</v>
      </c>
      <c r="AU52" s="95" t="s">
        <v>65</v>
      </c>
      <c r="AV52" s="95" t="s">
        <v>66</v>
      </c>
      <c r="AW52" s="95" t="s">
        <v>67</v>
      </c>
      <c r="AX52" s="95" t="s">
        <v>68</v>
      </c>
      <c r="AY52" s="95" t="s">
        <v>69</v>
      </c>
      <c r="AZ52" s="95" t="s">
        <v>70</v>
      </c>
      <c r="BA52" s="95" t="s">
        <v>71</v>
      </c>
      <c r="BB52" s="95" t="s">
        <v>72</v>
      </c>
      <c r="BC52" s="95" t="s">
        <v>73</v>
      </c>
      <c r="BD52" s="96" t="s">
        <v>74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75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76</v>
      </c>
      <c r="BT54" s="111" t="s">
        <v>77</v>
      </c>
      <c r="BU54" s="112" t="s">
        <v>78</v>
      </c>
      <c r="BV54" s="111" t="s">
        <v>79</v>
      </c>
      <c r="BW54" s="111" t="s">
        <v>5</v>
      </c>
      <c r="BX54" s="111" t="s">
        <v>80</v>
      </c>
      <c r="CL54" s="111" t="s">
        <v>19</v>
      </c>
    </row>
    <row r="55" s="7" customFormat="1" ht="24.75" customHeight="1">
      <c r="A55" s="113" t="s">
        <v>81</v>
      </c>
      <c r="B55" s="114"/>
      <c r="C55" s="115"/>
      <c r="D55" s="116" t="s">
        <v>82</v>
      </c>
      <c r="E55" s="116"/>
      <c r="F55" s="116"/>
      <c r="G55" s="116"/>
      <c r="H55" s="116"/>
      <c r="I55" s="117"/>
      <c r="J55" s="116" t="s">
        <v>83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'SKB6301 - Rekonstrukce ul...'!J30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84</v>
      </c>
      <c r="AR55" s="120"/>
      <c r="AS55" s="121">
        <v>0</v>
      </c>
      <c r="AT55" s="122">
        <f>ROUND(SUM(AV55:AW55),2)</f>
        <v>0</v>
      </c>
      <c r="AU55" s="123">
        <f>'SKB6301 - Rekonstrukce ul...'!P87</f>
        <v>0</v>
      </c>
      <c r="AV55" s="122">
        <f>'SKB6301 - Rekonstrukce ul...'!J33</f>
        <v>0</v>
      </c>
      <c r="AW55" s="122">
        <f>'SKB6301 - Rekonstrukce ul...'!J34</f>
        <v>0</v>
      </c>
      <c r="AX55" s="122">
        <f>'SKB6301 - Rekonstrukce ul...'!J35</f>
        <v>0</v>
      </c>
      <c r="AY55" s="122">
        <f>'SKB6301 - Rekonstrukce ul...'!J36</f>
        <v>0</v>
      </c>
      <c r="AZ55" s="122">
        <f>'SKB6301 - Rekonstrukce ul...'!F33</f>
        <v>0</v>
      </c>
      <c r="BA55" s="122">
        <f>'SKB6301 - Rekonstrukce ul...'!F34</f>
        <v>0</v>
      </c>
      <c r="BB55" s="122">
        <f>'SKB6301 - Rekonstrukce ul...'!F35</f>
        <v>0</v>
      </c>
      <c r="BC55" s="122">
        <f>'SKB6301 - Rekonstrukce ul...'!F36</f>
        <v>0</v>
      </c>
      <c r="BD55" s="124">
        <f>'SKB6301 - Rekonstrukce ul...'!F37</f>
        <v>0</v>
      </c>
      <c r="BE55" s="7"/>
      <c r="BT55" s="125" t="s">
        <v>85</v>
      </c>
      <c r="BV55" s="125" t="s">
        <v>79</v>
      </c>
      <c r="BW55" s="125" t="s">
        <v>86</v>
      </c>
      <c r="BX55" s="125" t="s">
        <v>5</v>
      </c>
      <c r="CL55" s="125" t="s">
        <v>19</v>
      </c>
      <c r="CM55" s="125" t="s">
        <v>87</v>
      </c>
    </row>
    <row r="56" s="7" customFormat="1" ht="24.75" customHeight="1">
      <c r="A56" s="113" t="s">
        <v>81</v>
      </c>
      <c r="B56" s="114"/>
      <c r="C56" s="115"/>
      <c r="D56" s="116" t="s">
        <v>88</v>
      </c>
      <c r="E56" s="116"/>
      <c r="F56" s="116"/>
      <c r="G56" s="116"/>
      <c r="H56" s="116"/>
      <c r="I56" s="117"/>
      <c r="J56" s="116" t="s">
        <v>89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'SKB6302 - VON - chodník v...'!J30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84</v>
      </c>
      <c r="AR56" s="120"/>
      <c r="AS56" s="121">
        <v>0</v>
      </c>
      <c r="AT56" s="122">
        <f>ROUND(SUM(AV56:AW56),2)</f>
        <v>0</v>
      </c>
      <c r="AU56" s="123">
        <f>'SKB6302 - VON - chodník v...'!P83</f>
        <v>0</v>
      </c>
      <c r="AV56" s="122">
        <f>'SKB6302 - VON - chodník v...'!J33</f>
        <v>0</v>
      </c>
      <c r="AW56" s="122">
        <f>'SKB6302 - VON - chodník v...'!J34</f>
        <v>0</v>
      </c>
      <c r="AX56" s="122">
        <f>'SKB6302 - VON - chodník v...'!J35</f>
        <v>0</v>
      </c>
      <c r="AY56" s="122">
        <f>'SKB6302 - VON - chodník v...'!J36</f>
        <v>0</v>
      </c>
      <c r="AZ56" s="122">
        <f>'SKB6302 - VON - chodník v...'!F33</f>
        <v>0</v>
      </c>
      <c r="BA56" s="122">
        <f>'SKB6302 - VON - chodník v...'!F34</f>
        <v>0</v>
      </c>
      <c r="BB56" s="122">
        <f>'SKB6302 - VON - chodník v...'!F35</f>
        <v>0</v>
      </c>
      <c r="BC56" s="122">
        <f>'SKB6302 - VON - chodník v...'!F36</f>
        <v>0</v>
      </c>
      <c r="BD56" s="124">
        <f>'SKB6302 - VON - chodník v...'!F37</f>
        <v>0</v>
      </c>
      <c r="BE56" s="7"/>
      <c r="BT56" s="125" t="s">
        <v>85</v>
      </c>
      <c r="BV56" s="125" t="s">
        <v>79</v>
      </c>
      <c r="BW56" s="125" t="s">
        <v>90</v>
      </c>
      <c r="BX56" s="125" t="s">
        <v>5</v>
      </c>
      <c r="CL56" s="125" t="s">
        <v>19</v>
      </c>
      <c r="CM56" s="125" t="s">
        <v>87</v>
      </c>
    </row>
    <row r="57" s="7" customFormat="1" ht="24.75" customHeight="1">
      <c r="A57" s="113" t="s">
        <v>81</v>
      </c>
      <c r="B57" s="114"/>
      <c r="C57" s="115"/>
      <c r="D57" s="116" t="s">
        <v>91</v>
      </c>
      <c r="E57" s="116"/>
      <c r="F57" s="116"/>
      <c r="G57" s="116"/>
      <c r="H57" s="116"/>
      <c r="I57" s="117"/>
      <c r="J57" s="116" t="s">
        <v>92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'SKB6303 - Rekonstrukce ul...'!J30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84</v>
      </c>
      <c r="AR57" s="120"/>
      <c r="AS57" s="121">
        <v>0</v>
      </c>
      <c r="AT57" s="122">
        <f>ROUND(SUM(AV57:AW57),2)</f>
        <v>0</v>
      </c>
      <c r="AU57" s="123">
        <f>'SKB6303 - Rekonstrukce ul...'!P89</f>
        <v>0</v>
      </c>
      <c r="AV57" s="122">
        <f>'SKB6303 - Rekonstrukce ul...'!J33</f>
        <v>0</v>
      </c>
      <c r="AW57" s="122">
        <f>'SKB6303 - Rekonstrukce ul...'!J34</f>
        <v>0</v>
      </c>
      <c r="AX57" s="122">
        <f>'SKB6303 - Rekonstrukce ul...'!J35</f>
        <v>0</v>
      </c>
      <c r="AY57" s="122">
        <f>'SKB6303 - Rekonstrukce ul...'!J36</f>
        <v>0</v>
      </c>
      <c r="AZ57" s="122">
        <f>'SKB6303 - Rekonstrukce ul...'!F33</f>
        <v>0</v>
      </c>
      <c r="BA57" s="122">
        <f>'SKB6303 - Rekonstrukce ul...'!F34</f>
        <v>0</v>
      </c>
      <c r="BB57" s="122">
        <f>'SKB6303 - Rekonstrukce ul...'!F35</f>
        <v>0</v>
      </c>
      <c r="BC57" s="122">
        <f>'SKB6303 - Rekonstrukce ul...'!F36</f>
        <v>0</v>
      </c>
      <c r="BD57" s="124">
        <f>'SKB6303 - Rekonstrukce ul...'!F37</f>
        <v>0</v>
      </c>
      <c r="BE57" s="7"/>
      <c r="BT57" s="125" t="s">
        <v>85</v>
      </c>
      <c r="BV57" s="125" t="s">
        <v>79</v>
      </c>
      <c r="BW57" s="125" t="s">
        <v>93</v>
      </c>
      <c r="BX57" s="125" t="s">
        <v>5</v>
      </c>
      <c r="CL57" s="125" t="s">
        <v>19</v>
      </c>
      <c r="CM57" s="125" t="s">
        <v>87</v>
      </c>
    </row>
    <row r="58" s="7" customFormat="1" ht="24.75" customHeight="1">
      <c r="A58" s="113" t="s">
        <v>81</v>
      </c>
      <c r="B58" s="114"/>
      <c r="C58" s="115"/>
      <c r="D58" s="116" t="s">
        <v>94</v>
      </c>
      <c r="E58" s="116"/>
      <c r="F58" s="116"/>
      <c r="G58" s="116"/>
      <c r="H58" s="116"/>
      <c r="I58" s="117"/>
      <c r="J58" s="116" t="s">
        <v>95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'SKB6304 - VON - Třebízského'!J30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84</v>
      </c>
      <c r="AR58" s="120"/>
      <c r="AS58" s="126">
        <v>0</v>
      </c>
      <c r="AT58" s="127">
        <f>ROUND(SUM(AV58:AW58),2)</f>
        <v>0</v>
      </c>
      <c r="AU58" s="128">
        <f>'SKB6304 - VON - Třebízského'!P83</f>
        <v>0</v>
      </c>
      <c r="AV58" s="127">
        <f>'SKB6304 - VON - Třebízského'!J33</f>
        <v>0</v>
      </c>
      <c r="AW58" s="127">
        <f>'SKB6304 - VON - Třebízského'!J34</f>
        <v>0</v>
      </c>
      <c r="AX58" s="127">
        <f>'SKB6304 - VON - Třebízského'!J35</f>
        <v>0</v>
      </c>
      <c r="AY58" s="127">
        <f>'SKB6304 - VON - Třebízského'!J36</f>
        <v>0</v>
      </c>
      <c r="AZ58" s="127">
        <f>'SKB6304 - VON - Třebízského'!F33</f>
        <v>0</v>
      </c>
      <c r="BA58" s="127">
        <f>'SKB6304 - VON - Třebízského'!F34</f>
        <v>0</v>
      </c>
      <c r="BB58" s="127">
        <f>'SKB6304 - VON - Třebízského'!F35</f>
        <v>0</v>
      </c>
      <c r="BC58" s="127">
        <f>'SKB6304 - VON - Třebízského'!F36</f>
        <v>0</v>
      </c>
      <c r="BD58" s="129">
        <f>'SKB6304 - VON - Třebízského'!F37</f>
        <v>0</v>
      </c>
      <c r="BE58" s="7"/>
      <c r="BT58" s="125" t="s">
        <v>85</v>
      </c>
      <c r="BV58" s="125" t="s">
        <v>79</v>
      </c>
      <c r="BW58" s="125" t="s">
        <v>96</v>
      </c>
      <c r="BX58" s="125" t="s">
        <v>5</v>
      </c>
      <c r="CL58" s="125" t="s">
        <v>19</v>
      </c>
      <c r="CM58" s="125" t="s">
        <v>87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nx8Nz6NijyR24JXobGigOjwLYM1BoIqRdYpxS95/28K+3kVH++FGxRxh++5ZBsoDeA3En6xoTdXzUyH6rU+TPA==" hashValue="uX5QOUbLYI2e02U+PdD6y7vXve45nWH4eSQvVnlTpFHoAmRPi8Ng2N/TWZB7eh4prLE4i6MTtkr11Cm4GCCNT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KB6301 - Rekonstrukce ul...'!C2" display="/"/>
    <hyperlink ref="A56" location="'SKB6302 - VON - chodník v...'!C2" display="/"/>
    <hyperlink ref="A57" location="'SKB6303 - Rekonstrukce ul...'!C2" display="/"/>
    <hyperlink ref="A58" location="'SKB6304 - VON - Třebízského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Mariánské Lázně, oprava chodníku v Hlavní a Třebízského ulici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25. 3. 2026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40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ROUND((SUM(BE87:BE276)),  2)</f>
        <v>0</v>
      </c>
      <c r="G33" s="40"/>
      <c r="H33" s="40"/>
      <c r="I33" s="150">
        <v>0.20999999999999999</v>
      </c>
      <c r="J33" s="149">
        <f>ROUND(((SUM(BE87:BE276))*I33),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ROUND((SUM(BF87:BF276)),  2)</f>
        <v>0</v>
      </c>
      <c r="G34" s="40"/>
      <c r="H34" s="40"/>
      <c r="I34" s="150">
        <v>0.12</v>
      </c>
      <c r="J34" s="149">
        <f>ROUND(((SUM(BF87:BF276))*I34),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ROUND((SUM(BG87:BG276)),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ROUND((SUM(BH87:BH276)),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ROUND((SUM(BI87:BI276)),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Mariánské Lázně, oprava chodníku v Hlavní a Třebízského ulici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SKB6301 - Rekonstrukce ulice Hlavní 2. et. chodník vlevo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25. 3. 2026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Mariánské Lázně</v>
      </c>
      <c r="G54" s="42"/>
      <c r="H54" s="42"/>
      <c r="I54" s="34" t="s">
        <v>32</v>
      </c>
      <c r="J54" s="38" t="str">
        <f>E21</f>
        <v>Projekční kancelář Ing. Škubalová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Straka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J173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J236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</v>
      </c>
      <c r="E64" s="176"/>
      <c r="F64" s="176"/>
      <c r="G64" s="176"/>
      <c r="H64" s="176"/>
      <c r="I64" s="176"/>
      <c r="J64" s="177">
        <f>J262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109</v>
      </c>
      <c r="E65" s="176"/>
      <c r="F65" s="176"/>
      <c r="G65" s="176"/>
      <c r="H65" s="176"/>
      <c r="I65" s="176"/>
      <c r="J65" s="177">
        <f>J265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110</v>
      </c>
      <c r="E66" s="170"/>
      <c r="F66" s="170"/>
      <c r="G66" s="170"/>
      <c r="H66" s="170"/>
      <c r="I66" s="170"/>
      <c r="J66" s="171">
        <f>J268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111</v>
      </c>
      <c r="E67" s="176"/>
      <c r="F67" s="176"/>
      <c r="G67" s="176"/>
      <c r="H67" s="176"/>
      <c r="I67" s="176"/>
      <c r="J67" s="177">
        <f>J269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112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Mariánské Lázně, oprava chodníku v Hlavní a Třebízského ulici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SKB6301 - Rekonstrukce ulice Hlavní 2. et. chodník vlevo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 xml:space="preserve"> </v>
      </c>
      <c r="G81" s="42"/>
      <c r="H81" s="42"/>
      <c r="I81" s="34" t="s">
        <v>23</v>
      </c>
      <c r="J81" s="74" t="str">
        <f>IF(J12="","",J12)</f>
        <v>25. 3. 2026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25</v>
      </c>
      <c r="D83" s="42"/>
      <c r="E83" s="42"/>
      <c r="F83" s="29" t="str">
        <f>E15</f>
        <v>Město Mariánské Lázně</v>
      </c>
      <c r="G83" s="42"/>
      <c r="H83" s="42"/>
      <c r="I83" s="34" t="s">
        <v>32</v>
      </c>
      <c r="J83" s="38" t="str">
        <f>E21</f>
        <v>Projekční kancelář Ing. Škubalová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30</v>
      </c>
      <c r="D84" s="42"/>
      <c r="E84" s="42"/>
      <c r="F84" s="29" t="str">
        <f>IF(E18="","",E18)</f>
        <v>Vyplň údaj</v>
      </c>
      <c r="G84" s="42"/>
      <c r="H84" s="42"/>
      <c r="I84" s="34" t="s">
        <v>37</v>
      </c>
      <c r="J84" s="38" t="str">
        <f>E24</f>
        <v>Straka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113</v>
      </c>
      <c r="D86" s="182" t="s">
        <v>62</v>
      </c>
      <c r="E86" s="182" t="s">
        <v>58</v>
      </c>
      <c r="F86" s="182" t="s">
        <v>59</v>
      </c>
      <c r="G86" s="182" t="s">
        <v>114</v>
      </c>
      <c r="H86" s="182" t="s">
        <v>115</v>
      </c>
      <c r="I86" s="182" t="s">
        <v>116</v>
      </c>
      <c r="J86" s="182" t="s">
        <v>102</v>
      </c>
      <c r="K86" s="183" t="s">
        <v>117</v>
      </c>
      <c r="L86" s="184"/>
      <c r="M86" s="94" t="s">
        <v>19</v>
      </c>
      <c r="N86" s="95" t="s">
        <v>47</v>
      </c>
      <c r="O86" s="95" t="s">
        <v>118</v>
      </c>
      <c r="P86" s="95" t="s">
        <v>119</v>
      </c>
      <c r="Q86" s="95" t="s">
        <v>120</v>
      </c>
      <c r="R86" s="95" t="s">
        <v>121</v>
      </c>
      <c r="S86" s="95" t="s">
        <v>122</v>
      </c>
      <c r="T86" s="96" t="s">
        <v>123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124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P88+P268</f>
        <v>0</v>
      </c>
      <c r="Q87" s="98"/>
      <c r="R87" s="187">
        <f>R88+R268</f>
        <v>280.35652499999998</v>
      </c>
      <c r="S87" s="98"/>
      <c r="T87" s="188">
        <f>T88+T268</f>
        <v>440.54599999999999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76</v>
      </c>
      <c r="AU87" s="19" t="s">
        <v>103</v>
      </c>
      <c r="BK87" s="189">
        <f>BK88+BK268</f>
        <v>0</v>
      </c>
    </row>
    <row r="88" s="12" customFormat="1" ht="25.92" customHeight="1">
      <c r="A88" s="12"/>
      <c r="B88" s="190"/>
      <c r="C88" s="191"/>
      <c r="D88" s="192" t="s">
        <v>76</v>
      </c>
      <c r="E88" s="193" t="s">
        <v>125</v>
      </c>
      <c r="F88" s="193" t="s">
        <v>126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P89+P173+P236+P262+P265</f>
        <v>0</v>
      </c>
      <c r="Q88" s="198"/>
      <c r="R88" s="199">
        <f>R89+R173+R236+R262+R265</f>
        <v>279.85922999999997</v>
      </c>
      <c r="S88" s="198"/>
      <c r="T88" s="200">
        <f>T89+T173+T236+T262+T265</f>
        <v>440.54599999999999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85</v>
      </c>
      <c r="AT88" s="202" t="s">
        <v>76</v>
      </c>
      <c r="AU88" s="202" t="s">
        <v>77</v>
      </c>
      <c r="AY88" s="201" t="s">
        <v>127</v>
      </c>
      <c r="BK88" s="203">
        <f>BK89+BK173+BK236+BK262+BK265</f>
        <v>0</v>
      </c>
    </row>
    <row r="89" s="12" customFormat="1" ht="22.8" customHeight="1">
      <c r="A89" s="12"/>
      <c r="B89" s="190"/>
      <c r="C89" s="191"/>
      <c r="D89" s="192" t="s">
        <v>76</v>
      </c>
      <c r="E89" s="204" t="s">
        <v>85</v>
      </c>
      <c r="F89" s="204" t="s">
        <v>128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SUM(P90:P172)</f>
        <v>0</v>
      </c>
      <c r="Q89" s="198"/>
      <c r="R89" s="199">
        <f>SUM(R90:R172)</f>
        <v>2.8376999999999999</v>
      </c>
      <c r="S89" s="198"/>
      <c r="T89" s="200">
        <f>SUM(T90:T172)</f>
        <v>424.346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85</v>
      </c>
      <c r="AT89" s="202" t="s">
        <v>76</v>
      </c>
      <c r="AU89" s="202" t="s">
        <v>85</v>
      </c>
      <c r="AY89" s="201" t="s">
        <v>127</v>
      </c>
      <c r="BK89" s="203">
        <f>SUM(BK90:BK172)</f>
        <v>0</v>
      </c>
    </row>
    <row r="90" s="2" customFormat="1" ht="33" customHeight="1">
      <c r="A90" s="40"/>
      <c r="B90" s="41"/>
      <c r="C90" s="206" t="s">
        <v>85</v>
      </c>
      <c r="D90" s="206" t="s">
        <v>129</v>
      </c>
      <c r="E90" s="207" t="s">
        <v>130</v>
      </c>
      <c r="F90" s="208" t="s">
        <v>131</v>
      </c>
      <c r="G90" s="209" t="s">
        <v>132</v>
      </c>
      <c r="H90" s="210">
        <v>196</v>
      </c>
      <c r="I90" s="211"/>
      <c r="J90" s="212">
        <f>ROUND(I90*H90,2)</f>
        <v>0</v>
      </c>
      <c r="K90" s="208" t="s">
        <v>133</v>
      </c>
      <c r="L90" s="46"/>
      <c r="M90" s="213" t="s">
        <v>19</v>
      </c>
      <c r="N90" s="214" t="s">
        <v>48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0.28100000000000003</v>
      </c>
      <c r="T90" s="216">
        <f>S90*H90</f>
        <v>55.076000000000008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134</v>
      </c>
      <c r="AT90" s="217" t="s">
        <v>129</v>
      </c>
      <c r="AU90" s="217" t="s">
        <v>87</v>
      </c>
      <c r="AY90" s="19" t="s">
        <v>127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85</v>
      </c>
      <c r="BK90" s="218">
        <f>ROUND(I90*H90,2)</f>
        <v>0</v>
      </c>
      <c r="BL90" s="19" t="s">
        <v>134</v>
      </c>
      <c r="BM90" s="217" t="s">
        <v>87</v>
      </c>
    </row>
    <row r="91" s="2" customFormat="1">
      <c r="A91" s="40"/>
      <c r="B91" s="41"/>
      <c r="C91" s="42"/>
      <c r="D91" s="219" t="s">
        <v>135</v>
      </c>
      <c r="E91" s="42"/>
      <c r="F91" s="220" t="s">
        <v>136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135</v>
      </c>
      <c r="AU91" s="19" t="s">
        <v>87</v>
      </c>
    </row>
    <row r="92" s="13" customFormat="1">
      <c r="A92" s="13"/>
      <c r="B92" s="224"/>
      <c r="C92" s="225"/>
      <c r="D92" s="226" t="s">
        <v>137</v>
      </c>
      <c r="E92" s="227" t="s">
        <v>19</v>
      </c>
      <c r="F92" s="228" t="s">
        <v>138</v>
      </c>
      <c r="G92" s="225"/>
      <c r="H92" s="229">
        <v>196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137</v>
      </c>
      <c r="AU92" s="235" t="s">
        <v>87</v>
      </c>
      <c r="AV92" s="13" t="s">
        <v>87</v>
      </c>
      <c r="AW92" s="13" t="s">
        <v>36</v>
      </c>
      <c r="AX92" s="13" t="s">
        <v>77</v>
      </c>
      <c r="AY92" s="235" t="s">
        <v>127</v>
      </c>
    </row>
    <row r="93" s="14" customFormat="1">
      <c r="A93" s="14"/>
      <c r="B93" s="236"/>
      <c r="C93" s="237"/>
      <c r="D93" s="226" t="s">
        <v>137</v>
      </c>
      <c r="E93" s="238" t="s">
        <v>19</v>
      </c>
      <c r="F93" s="239" t="s">
        <v>139</v>
      </c>
      <c r="G93" s="237"/>
      <c r="H93" s="238" t="s">
        <v>19</v>
      </c>
      <c r="I93" s="240"/>
      <c r="J93" s="237"/>
      <c r="K93" s="237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137</v>
      </c>
      <c r="AU93" s="245" t="s">
        <v>87</v>
      </c>
      <c r="AV93" s="14" t="s">
        <v>85</v>
      </c>
      <c r="AW93" s="14" t="s">
        <v>36</v>
      </c>
      <c r="AX93" s="14" t="s">
        <v>77</v>
      </c>
      <c r="AY93" s="245" t="s">
        <v>127</v>
      </c>
    </row>
    <row r="94" s="15" customFormat="1">
      <c r="A94" s="15"/>
      <c r="B94" s="246"/>
      <c r="C94" s="247"/>
      <c r="D94" s="226" t="s">
        <v>137</v>
      </c>
      <c r="E94" s="248" t="s">
        <v>19</v>
      </c>
      <c r="F94" s="249" t="s">
        <v>140</v>
      </c>
      <c r="G94" s="247"/>
      <c r="H94" s="250">
        <v>196</v>
      </c>
      <c r="I94" s="251"/>
      <c r="J94" s="247"/>
      <c r="K94" s="247"/>
      <c r="L94" s="252"/>
      <c r="M94" s="253"/>
      <c r="N94" s="254"/>
      <c r="O94" s="254"/>
      <c r="P94" s="254"/>
      <c r="Q94" s="254"/>
      <c r="R94" s="254"/>
      <c r="S94" s="254"/>
      <c r="T94" s="25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6" t="s">
        <v>137</v>
      </c>
      <c r="AU94" s="256" t="s">
        <v>87</v>
      </c>
      <c r="AV94" s="15" t="s">
        <v>134</v>
      </c>
      <c r="AW94" s="15" t="s">
        <v>36</v>
      </c>
      <c r="AX94" s="15" t="s">
        <v>85</v>
      </c>
      <c r="AY94" s="256" t="s">
        <v>127</v>
      </c>
    </row>
    <row r="95" s="2" customFormat="1" ht="37.8" customHeight="1">
      <c r="A95" s="40"/>
      <c r="B95" s="41"/>
      <c r="C95" s="206" t="s">
        <v>87</v>
      </c>
      <c r="D95" s="206" t="s">
        <v>129</v>
      </c>
      <c r="E95" s="207" t="s">
        <v>141</v>
      </c>
      <c r="F95" s="208" t="s">
        <v>142</v>
      </c>
      <c r="G95" s="209" t="s">
        <v>132</v>
      </c>
      <c r="H95" s="210">
        <v>1312</v>
      </c>
      <c r="I95" s="211"/>
      <c r="J95" s="212">
        <f>ROUND(I95*H95,2)</f>
        <v>0</v>
      </c>
      <c r="K95" s="208" t="s">
        <v>133</v>
      </c>
      <c r="L95" s="46"/>
      <c r="M95" s="213" t="s">
        <v>19</v>
      </c>
      <c r="N95" s="214" t="s">
        <v>48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0.26000000000000001</v>
      </c>
      <c r="T95" s="216">
        <f>S95*H95</f>
        <v>341.12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134</v>
      </c>
      <c r="AT95" s="217" t="s">
        <v>129</v>
      </c>
      <c r="AU95" s="217" t="s">
        <v>87</v>
      </c>
      <c r="AY95" s="19" t="s">
        <v>127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85</v>
      </c>
      <c r="BK95" s="218">
        <f>ROUND(I95*H95,2)</f>
        <v>0</v>
      </c>
      <c r="BL95" s="19" t="s">
        <v>134</v>
      </c>
      <c r="BM95" s="217" t="s">
        <v>134</v>
      </c>
    </row>
    <row r="96" s="2" customFormat="1">
      <c r="A96" s="40"/>
      <c r="B96" s="41"/>
      <c r="C96" s="42"/>
      <c r="D96" s="219" t="s">
        <v>135</v>
      </c>
      <c r="E96" s="42"/>
      <c r="F96" s="220" t="s">
        <v>143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135</v>
      </c>
      <c r="AU96" s="19" t="s">
        <v>87</v>
      </c>
    </row>
    <row r="97" s="13" customFormat="1">
      <c r="A97" s="13"/>
      <c r="B97" s="224"/>
      <c r="C97" s="225"/>
      <c r="D97" s="226" t="s">
        <v>137</v>
      </c>
      <c r="E97" s="227" t="s">
        <v>19</v>
      </c>
      <c r="F97" s="228" t="s">
        <v>144</v>
      </c>
      <c r="G97" s="225"/>
      <c r="H97" s="229">
        <v>305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137</v>
      </c>
      <c r="AU97" s="235" t="s">
        <v>87</v>
      </c>
      <c r="AV97" s="13" t="s">
        <v>87</v>
      </c>
      <c r="AW97" s="13" t="s">
        <v>36</v>
      </c>
      <c r="AX97" s="13" t="s">
        <v>77</v>
      </c>
      <c r="AY97" s="235" t="s">
        <v>127</v>
      </c>
    </row>
    <row r="98" s="14" customFormat="1">
      <c r="A98" s="14"/>
      <c r="B98" s="236"/>
      <c r="C98" s="237"/>
      <c r="D98" s="226" t="s">
        <v>137</v>
      </c>
      <c r="E98" s="238" t="s">
        <v>19</v>
      </c>
      <c r="F98" s="239" t="s">
        <v>145</v>
      </c>
      <c r="G98" s="237"/>
      <c r="H98" s="238" t="s">
        <v>19</v>
      </c>
      <c r="I98" s="240"/>
      <c r="J98" s="237"/>
      <c r="K98" s="237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137</v>
      </c>
      <c r="AU98" s="245" t="s">
        <v>87</v>
      </c>
      <c r="AV98" s="14" t="s">
        <v>85</v>
      </c>
      <c r="AW98" s="14" t="s">
        <v>36</v>
      </c>
      <c r="AX98" s="14" t="s">
        <v>77</v>
      </c>
      <c r="AY98" s="245" t="s">
        <v>127</v>
      </c>
    </row>
    <row r="99" s="13" customFormat="1">
      <c r="A99" s="13"/>
      <c r="B99" s="224"/>
      <c r="C99" s="225"/>
      <c r="D99" s="226" t="s">
        <v>137</v>
      </c>
      <c r="E99" s="227" t="s">
        <v>19</v>
      </c>
      <c r="F99" s="228" t="s">
        <v>146</v>
      </c>
      <c r="G99" s="225"/>
      <c r="H99" s="229">
        <v>1007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137</v>
      </c>
      <c r="AU99" s="235" t="s">
        <v>87</v>
      </c>
      <c r="AV99" s="13" t="s">
        <v>87</v>
      </c>
      <c r="AW99" s="13" t="s">
        <v>36</v>
      </c>
      <c r="AX99" s="13" t="s">
        <v>77</v>
      </c>
      <c r="AY99" s="235" t="s">
        <v>127</v>
      </c>
    </row>
    <row r="100" s="14" customFormat="1">
      <c r="A100" s="14"/>
      <c r="B100" s="236"/>
      <c r="C100" s="237"/>
      <c r="D100" s="226" t="s">
        <v>137</v>
      </c>
      <c r="E100" s="238" t="s">
        <v>19</v>
      </c>
      <c r="F100" s="239" t="s">
        <v>147</v>
      </c>
      <c r="G100" s="237"/>
      <c r="H100" s="238" t="s">
        <v>19</v>
      </c>
      <c r="I100" s="240"/>
      <c r="J100" s="237"/>
      <c r="K100" s="237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137</v>
      </c>
      <c r="AU100" s="245" t="s">
        <v>87</v>
      </c>
      <c r="AV100" s="14" t="s">
        <v>85</v>
      </c>
      <c r="AW100" s="14" t="s">
        <v>36</v>
      </c>
      <c r="AX100" s="14" t="s">
        <v>77</v>
      </c>
      <c r="AY100" s="245" t="s">
        <v>127</v>
      </c>
    </row>
    <row r="101" s="15" customFormat="1">
      <c r="A101" s="15"/>
      <c r="B101" s="246"/>
      <c r="C101" s="247"/>
      <c r="D101" s="226" t="s">
        <v>137</v>
      </c>
      <c r="E101" s="248" t="s">
        <v>19</v>
      </c>
      <c r="F101" s="249" t="s">
        <v>140</v>
      </c>
      <c r="G101" s="247"/>
      <c r="H101" s="250">
        <v>1312</v>
      </c>
      <c r="I101" s="251"/>
      <c r="J101" s="247"/>
      <c r="K101" s="247"/>
      <c r="L101" s="252"/>
      <c r="M101" s="253"/>
      <c r="N101" s="254"/>
      <c r="O101" s="254"/>
      <c r="P101" s="254"/>
      <c r="Q101" s="254"/>
      <c r="R101" s="254"/>
      <c r="S101" s="254"/>
      <c r="T101" s="25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6" t="s">
        <v>137</v>
      </c>
      <c r="AU101" s="256" t="s">
        <v>87</v>
      </c>
      <c r="AV101" s="15" t="s">
        <v>134</v>
      </c>
      <c r="AW101" s="15" t="s">
        <v>36</v>
      </c>
      <c r="AX101" s="15" t="s">
        <v>85</v>
      </c>
      <c r="AY101" s="256" t="s">
        <v>127</v>
      </c>
    </row>
    <row r="102" s="2" customFormat="1" ht="24.15" customHeight="1">
      <c r="A102" s="40"/>
      <c r="B102" s="41"/>
      <c r="C102" s="206" t="s">
        <v>148</v>
      </c>
      <c r="D102" s="206" t="s">
        <v>129</v>
      </c>
      <c r="E102" s="207" t="s">
        <v>149</v>
      </c>
      <c r="F102" s="208" t="s">
        <v>150</v>
      </c>
      <c r="G102" s="209" t="s">
        <v>151</v>
      </c>
      <c r="H102" s="210">
        <v>106</v>
      </c>
      <c r="I102" s="211"/>
      <c r="J102" s="212">
        <f>ROUND(I102*H102,2)</f>
        <v>0</v>
      </c>
      <c r="K102" s="208" t="s">
        <v>133</v>
      </c>
      <c r="L102" s="46"/>
      <c r="M102" s="213" t="s">
        <v>19</v>
      </c>
      <c r="N102" s="214" t="s">
        <v>48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0.23000000000000001</v>
      </c>
      <c r="T102" s="216">
        <f>S102*H102</f>
        <v>24.380000000000003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134</v>
      </c>
      <c r="AT102" s="217" t="s">
        <v>129</v>
      </c>
      <c r="AU102" s="217" t="s">
        <v>87</v>
      </c>
      <c r="AY102" s="19" t="s">
        <v>127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85</v>
      </c>
      <c r="BK102" s="218">
        <f>ROUND(I102*H102,2)</f>
        <v>0</v>
      </c>
      <c r="BL102" s="19" t="s">
        <v>134</v>
      </c>
      <c r="BM102" s="217" t="s">
        <v>152</v>
      </c>
    </row>
    <row r="103" s="2" customFormat="1">
      <c r="A103" s="40"/>
      <c r="B103" s="41"/>
      <c r="C103" s="42"/>
      <c r="D103" s="219" t="s">
        <v>135</v>
      </c>
      <c r="E103" s="42"/>
      <c r="F103" s="220" t="s">
        <v>153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135</v>
      </c>
      <c r="AU103" s="19" t="s">
        <v>87</v>
      </c>
    </row>
    <row r="104" s="13" customFormat="1">
      <c r="A104" s="13"/>
      <c r="B104" s="224"/>
      <c r="C104" s="225"/>
      <c r="D104" s="226" t="s">
        <v>137</v>
      </c>
      <c r="E104" s="227" t="s">
        <v>19</v>
      </c>
      <c r="F104" s="228" t="s">
        <v>154</v>
      </c>
      <c r="G104" s="225"/>
      <c r="H104" s="229">
        <v>106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137</v>
      </c>
      <c r="AU104" s="235" t="s">
        <v>87</v>
      </c>
      <c r="AV104" s="13" t="s">
        <v>87</v>
      </c>
      <c r="AW104" s="13" t="s">
        <v>36</v>
      </c>
      <c r="AX104" s="13" t="s">
        <v>77</v>
      </c>
      <c r="AY104" s="235" t="s">
        <v>127</v>
      </c>
    </row>
    <row r="105" s="14" customFormat="1">
      <c r="A105" s="14"/>
      <c r="B105" s="236"/>
      <c r="C105" s="237"/>
      <c r="D105" s="226" t="s">
        <v>137</v>
      </c>
      <c r="E105" s="238" t="s">
        <v>19</v>
      </c>
      <c r="F105" s="239" t="s">
        <v>155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137</v>
      </c>
      <c r="AU105" s="245" t="s">
        <v>87</v>
      </c>
      <c r="AV105" s="14" t="s">
        <v>85</v>
      </c>
      <c r="AW105" s="14" t="s">
        <v>36</v>
      </c>
      <c r="AX105" s="14" t="s">
        <v>77</v>
      </c>
      <c r="AY105" s="245" t="s">
        <v>127</v>
      </c>
    </row>
    <row r="106" s="15" customFormat="1">
      <c r="A106" s="15"/>
      <c r="B106" s="246"/>
      <c r="C106" s="247"/>
      <c r="D106" s="226" t="s">
        <v>137</v>
      </c>
      <c r="E106" s="248" t="s">
        <v>19</v>
      </c>
      <c r="F106" s="249" t="s">
        <v>140</v>
      </c>
      <c r="G106" s="247"/>
      <c r="H106" s="250">
        <v>106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6" t="s">
        <v>137</v>
      </c>
      <c r="AU106" s="256" t="s">
        <v>87</v>
      </c>
      <c r="AV106" s="15" t="s">
        <v>134</v>
      </c>
      <c r="AW106" s="15" t="s">
        <v>36</v>
      </c>
      <c r="AX106" s="15" t="s">
        <v>85</v>
      </c>
      <c r="AY106" s="256" t="s">
        <v>127</v>
      </c>
    </row>
    <row r="107" s="2" customFormat="1" ht="24.15" customHeight="1">
      <c r="A107" s="40"/>
      <c r="B107" s="41"/>
      <c r="C107" s="206" t="s">
        <v>134</v>
      </c>
      <c r="D107" s="206" t="s">
        <v>129</v>
      </c>
      <c r="E107" s="207" t="s">
        <v>156</v>
      </c>
      <c r="F107" s="208" t="s">
        <v>157</v>
      </c>
      <c r="G107" s="209" t="s">
        <v>151</v>
      </c>
      <c r="H107" s="210">
        <v>13</v>
      </c>
      <c r="I107" s="211"/>
      <c r="J107" s="212">
        <f>ROUND(I107*H107,2)</f>
        <v>0</v>
      </c>
      <c r="K107" s="208" t="s">
        <v>133</v>
      </c>
      <c r="L107" s="46"/>
      <c r="M107" s="213" t="s">
        <v>19</v>
      </c>
      <c r="N107" s="214" t="s">
        <v>48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0.28999999999999998</v>
      </c>
      <c r="T107" s="216">
        <f>S107*H107</f>
        <v>3.7699999999999996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134</v>
      </c>
      <c r="AT107" s="217" t="s">
        <v>129</v>
      </c>
      <c r="AU107" s="217" t="s">
        <v>87</v>
      </c>
      <c r="AY107" s="19" t="s">
        <v>127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85</v>
      </c>
      <c r="BK107" s="218">
        <f>ROUND(I107*H107,2)</f>
        <v>0</v>
      </c>
      <c r="BL107" s="19" t="s">
        <v>134</v>
      </c>
      <c r="BM107" s="217" t="s">
        <v>158</v>
      </c>
    </row>
    <row r="108" s="2" customFormat="1">
      <c r="A108" s="40"/>
      <c r="B108" s="41"/>
      <c r="C108" s="42"/>
      <c r="D108" s="219" t="s">
        <v>135</v>
      </c>
      <c r="E108" s="42"/>
      <c r="F108" s="220" t="s">
        <v>159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135</v>
      </c>
      <c r="AU108" s="19" t="s">
        <v>87</v>
      </c>
    </row>
    <row r="109" s="13" customFormat="1">
      <c r="A109" s="13"/>
      <c r="B109" s="224"/>
      <c r="C109" s="225"/>
      <c r="D109" s="226" t="s">
        <v>137</v>
      </c>
      <c r="E109" s="227" t="s">
        <v>19</v>
      </c>
      <c r="F109" s="228" t="s">
        <v>160</v>
      </c>
      <c r="G109" s="225"/>
      <c r="H109" s="229">
        <v>13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137</v>
      </c>
      <c r="AU109" s="235" t="s">
        <v>87</v>
      </c>
      <c r="AV109" s="13" t="s">
        <v>87</v>
      </c>
      <c r="AW109" s="13" t="s">
        <v>36</v>
      </c>
      <c r="AX109" s="13" t="s">
        <v>77</v>
      </c>
      <c r="AY109" s="235" t="s">
        <v>127</v>
      </c>
    </row>
    <row r="110" s="14" customFormat="1">
      <c r="A110" s="14"/>
      <c r="B110" s="236"/>
      <c r="C110" s="237"/>
      <c r="D110" s="226" t="s">
        <v>137</v>
      </c>
      <c r="E110" s="238" t="s">
        <v>19</v>
      </c>
      <c r="F110" s="239" t="s">
        <v>161</v>
      </c>
      <c r="G110" s="237"/>
      <c r="H110" s="238" t="s">
        <v>19</v>
      </c>
      <c r="I110" s="240"/>
      <c r="J110" s="237"/>
      <c r="K110" s="237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137</v>
      </c>
      <c r="AU110" s="245" t="s">
        <v>87</v>
      </c>
      <c r="AV110" s="14" t="s">
        <v>85</v>
      </c>
      <c r="AW110" s="14" t="s">
        <v>36</v>
      </c>
      <c r="AX110" s="14" t="s">
        <v>77</v>
      </c>
      <c r="AY110" s="245" t="s">
        <v>127</v>
      </c>
    </row>
    <row r="111" s="15" customFormat="1">
      <c r="A111" s="15"/>
      <c r="B111" s="246"/>
      <c r="C111" s="247"/>
      <c r="D111" s="226" t="s">
        <v>137</v>
      </c>
      <c r="E111" s="248" t="s">
        <v>19</v>
      </c>
      <c r="F111" s="249" t="s">
        <v>140</v>
      </c>
      <c r="G111" s="247"/>
      <c r="H111" s="250">
        <v>13</v>
      </c>
      <c r="I111" s="251"/>
      <c r="J111" s="247"/>
      <c r="K111" s="247"/>
      <c r="L111" s="252"/>
      <c r="M111" s="253"/>
      <c r="N111" s="254"/>
      <c r="O111" s="254"/>
      <c r="P111" s="254"/>
      <c r="Q111" s="254"/>
      <c r="R111" s="254"/>
      <c r="S111" s="254"/>
      <c r="T111" s="25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6" t="s">
        <v>137</v>
      </c>
      <c r="AU111" s="256" t="s">
        <v>87</v>
      </c>
      <c r="AV111" s="15" t="s">
        <v>134</v>
      </c>
      <c r="AW111" s="15" t="s">
        <v>36</v>
      </c>
      <c r="AX111" s="15" t="s">
        <v>85</v>
      </c>
      <c r="AY111" s="256" t="s">
        <v>127</v>
      </c>
    </row>
    <row r="112" s="2" customFormat="1" ht="16.5" customHeight="1">
      <c r="A112" s="40"/>
      <c r="B112" s="41"/>
      <c r="C112" s="206" t="s">
        <v>162</v>
      </c>
      <c r="D112" s="206" t="s">
        <v>129</v>
      </c>
      <c r="E112" s="207" t="s">
        <v>163</v>
      </c>
      <c r="F112" s="208" t="s">
        <v>164</v>
      </c>
      <c r="G112" s="209" t="s">
        <v>165</v>
      </c>
      <c r="H112" s="210">
        <v>50</v>
      </c>
      <c r="I112" s="211"/>
      <c r="J112" s="212">
        <f>ROUND(I112*H112,2)</f>
        <v>0</v>
      </c>
      <c r="K112" s="208" t="s">
        <v>133</v>
      </c>
      <c r="L112" s="46"/>
      <c r="M112" s="213" t="s">
        <v>19</v>
      </c>
      <c r="N112" s="214" t="s">
        <v>48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134</v>
      </c>
      <c r="AT112" s="217" t="s">
        <v>129</v>
      </c>
      <c r="AU112" s="217" t="s">
        <v>87</v>
      </c>
      <c r="AY112" s="19" t="s">
        <v>127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85</v>
      </c>
      <c r="BK112" s="218">
        <f>ROUND(I112*H112,2)</f>
        <v>0</v>
      </c>
      <c r="BL112" s="19" t="s">
        <v>134</v>
      </c>
      <c r="BM112" s="217" t="s">
        <v>166</v>
      </c>
    </row>
    <row r="113" s="2" customFormat="1">
      <c r="A113" s="40"/>
      <c r="B113" s="41"/>
      <c r="C113" s="42"/>
      <c r="D113" s="219" t="s">
        <v>135</v>
      </c>
      <c r="E113" s="42"/>
      <c r="F113" s="220" t="s">
        <v>167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135</v>
      </c>
      <c r="AU113" s="19" t="s">
        <v>87</v>
      </c>
    </row>
    <row r="114" s="13" customFormat="1">
      <c r="A114" s="13"/>
      <c r="B114" s="224"/>
      <c r="C114" s="225"/>
      <c r="D114" s="226" t="s">
        <v>137</v>
      </c>
      <c r="E114" s="227" t="s">
        <v>19</v>
      </c>
      <c r="F114" s="228" t="s">
        <v>168</v>
      </c>
      <c r="G114" s="225"/>
      <c r="H114" s="229">
        <v>50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137</v>
      </c>
      <c r="AU114" s="235" t="s">
        <v>87</v>
      </c>
      <c r="AV114" s="13" t="s">
        <v>87</v>
      </c>
      <c r="AW114" s="13" t="s">
        <v>36</v>
      </c>
      <c r="AX114" s="13" t="s">
        <v>77</v>
      </c>
      <c r="AY114" s="235" t="s">
        <v>127</v>
      </c>
    </row>
    <row r="115" s="14" customFormat="1">
      <c r="A115" s="14"/>
      <c r="B115" s="236"/>
      <c r="C115" s="237"/>
      <c r="D115" s="226" t="s">
        <v>137</v>
      </c>
      <c r="E115" s="238" t="s">
        <v>19</v>
      </c>
      <c r="F115" s="239" t="s">
        <v>169</v>
      </c>
      <c r="G115" s="237"/>
      <c r="H115" s="238" t="s">
        <v>19</v>
      </c>
      <c r="I115" s="240"/>
      <c r="J115" s="237"/>
      <c r="K115" s="237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137</v>
      </c>
      <c r="AU115" s="245" t="s">
        <v>87</v>
      </c>
      <c r="AV115" s="14" t="s">
        <v>85</v>
      </c>
      <c r="AW115" s="14" t="s">
        <v>36</v>
      </c>
      <c r="AX115" s="14" t="s">
        <v>77</v>
      </c>
      <c r="AY115" s="245" t="s">
        <v>127</v>
      </c>
    </row>
    <row r="116" s="15" customFormat="1">
      <c r="A116" s="15"/>
      <c r="B116" s="246"/>
      <c r="C116" s="247"/>
      <c r="D116" s="226" t="s">
        <v>137</v>
      </c>
      <c r="E116" s="248" t="s">
        <v>19</v>
      </c>
      <c r="F116" s="249" t="s">
        <v>140</v>
      </c>
      <c r="G116" s="247"/>
      <c r="H116" s="250">
        <v>50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6" t="s">
        <v>137</v>
      </c>
      <c r="AU116" s="256" t="s">
        <v>87</v>
      </c>
      <c r="AV116" s="15" t="s">
        <v>134</v>
      </c>
      <c r="AW116" s="15" t="s">
        <v>36</v>
      </c>
      <c r="AX116" s="15" t="s">
        <v>85</v>
      </c>
      <c r="AY116" s="256" t="s">
        <v>127</v>
      </c>
    </row>
    <row r="117" s="2" customFormat="1" ht="24.15" customHeight="1">
      <c r="A117" s="40"/>
      <c r="B117" s="41"/>
      <c r="C117" s="206" t="s">
        <v>152</v>
      </c>
      <c r="D117" s="206" t="s">
        <v>129</v>
      </c>
      <c r="E117" s="207" t="s">
        <v>170</v>
      </c>
      <c r="F117" s="208" t="s">
        <v>171</v>
      </c>
      <c r="G117" s="209" t="s">
        <v>165</v>
      </c>
      <c r="H117" s="210">
        <v>275.75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48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134</v>
      </c>
      <c r="AT117" s="217" t="s">
        <v>129</v>
      </c>
      <c r="AU117" s="217" t="s">
        <v>87</v>
      </c>
      <c r="AY117" s="19" t="s">
        <v>127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85</v>
      </c>
      <c r="BK117" s="218">
        <f>ROUND(I117*H117,2)</f>
        <v>0</v>
      </c>
      <c r="BL117" s="19" t="s">
        <v>134</v>
      </c>
      <c r="BM117" s="217" t="s">
        <v>172</v>
      </c>
    </row>
    <row r="118" s="13" customFormat="1">
      <c r="A118" s="13"/>
      <c r="B118" s="224"/>
      <c r="C118" s="225"/>
      <c r="D118" s="226" t="s">
        <v>137</v>
      </c>
      <c r="E118" s="227" t="s">
        <v>19</v>
      </c>
      <c r="F118" s="228" t="s">
        <v>173</v>
      </c>
      <c r="G118" s="225"/>
      <c r="H118" s="229">
        <v>231.03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137</v>
      </c>
      <c r="AU118" s="235" t="s">
        <v>87</v>
      </c>
      <c r="AV118" s="13" t="s">
        <v>87</v>
      </c>
      <c r="AW118" s="13" t="s">
        <v>36</v>
      </c>
      <c r="AX118" s="13" t="s">
        <v>77</v>
      </c>
      <c r="AY118" s="235" t="s">
        <v>127</v>
      </c>
    </row>
    <row r="119" s="14" customFormat="1">
      <c r="A119" s="14"/>
      <c r="B119" s="236"/>
      <c r="C119" s="237"/>
      <c r="D119" s="226" t="s">
        <v>137</v>
      </c>
      <c r="E119" s="238" t="s">
        <v>19</v>
      </c>
      <c r="F119" s="239" t="s">
        <v>174</v>
      </c>
      <c r="G119" s="237"/>
      <c r="H119" s="238" t="s">
        <v>19</v>
      </c>
      <c r="I119" s="240"/>
      <c r="J119" s="237"/>
      <c r="K119" s="237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137</v>
      </c>
      <c r="AU119" s="245" t="s">
        <v>87</v>
      </c>
      <c r="AV119" s="14" t="s">
        <v>85</v>
      </c>
      <c r="AW119" s="14" t="s">
        <v>36</v>
      </c>
      <c r="AX119" s="14" t="s">
        <v>77</v>
      </c>
      <c r="AY119" s="245" t="s">
        <v>127</v>
      </c>
    </row>
    <row r="120" s="13" customFormat="1">
      <c r="A120" s="13"/>
      <c r="B120" s="224"/>
      <c r="C120" s="225"/>
      <c r="D120" s="226" t="s">
        <v>137</v>
      </c>
      <c r="E120" s="227" t="s">
        <v>19</v>
      </c>
      <c r="F120" s="228" t="s">
        <v>175</v>
      </c>
      <c r="G120" s="225"/>
      <c r="H120" s="229">
        <v>94.719999999999999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137</v>
      </c>
      <c r="AU120" s="235" t="s">
        <v>87</v>
      </c>
      <c r="AV120" s="13" t="s">
        <v>87</v>
      </c>
      <c r="AW120" s="13" t="s">
        <v>36</v>
      </c>
      <c r="AX120" s="13" t="s">
        <v>77</v>
      </c>
      <c r="AY120" s="235" t="s">
        <v>127</v>
      </c>
    </row>
    <row r="121" s="14" customFormat="1">
      <c r="A121" s="14"/>
      <c r="B121" s="236"/>
      <c r="C121" s="237"/>
      <c r="D121" s="226" t="s">
        <v>137</v>
      </c>
      <c r="E121" s="238" t="s">
        <v>19</v>
      </c>
      <c r="F121" s="239" t="s">
        <v>176</v>
      </c>
      <c r="G121" s="237"/>
      <c r="H121" s="238" t="s">
        <v>19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137</v>
      </c>
      <c r="AU121" s="245" t="s">
        <v>87</v>
      </c>
      <c r="AV121" s="14" t="s">
        <v>85</v>
      </c>
      <c r="AW121" s="14" t="s">
        <v>36</v>
      </c>
      <c r="AX121" s="14" t="s">
        <v>77</v>
      </c>
      <c r="AY121" s="245" t="s">
        <v>127</v>
      </c>
    </row>
    <row r="122" s="13" customFormat="1">
      <c r="A122" s="13"/>
      <c r="B122" s="224"/>
      <c r="C122" s="225"/>
      <c r="D122" s="226" t="s">
        <v>137</v>
      </c>
      <c r="E122" s="227" t="s">
        <v>19</v>
      </c>
      <c r="F122" s="228" t="s">
        <v>177</v>
      </c>
      <c r="G122" s="225"/>
      <c r="H122" s="229">
        <v>-50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137</v>
      </c>
      <c r="AU122" s="235" t="s">
        <v>87</v>
      </c>
      <c r="AV122" s="13" t="s">
        <v>87</v>
      </c>
      <c r="AW122" s="13" t="s">
        <v>36</v>
      </c>
      <c r="AX122" s="13" t="s">
        <v>77</v>
      </c>
      <c r="AY122" s="235" t="s">
        <v>127</v>
      </c>
    </row>
    <row r="123" s="14" customFormat="1">
      <c r="A123" s="14"/>
      <c r="B123" s="236"/>
      <c r="C123" s="237"/>
      <c r="D123" s="226" t="s">
        <v>137</v>
      </c>
      <c r="E123" s="238" t="s">
        <v>19</v>
      </c>
      <c r="F123" s="239" t="s">
        <v>178</v>
      </c>
      <c r="G123" s="237"/>
      <c r="H123" s="238" t="s">
        <v>19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137</v>
      </c>
      <c r="AU123" s="245" t="s">
        <v>87</v>
      </c>
      <c r="AV123" s="14" t="s">
        <v>85</v>
      </c>
      <c r="AW123" s="14" t="s">
        <v>36</v>
      </c>
      <c r="AX123" s="14" t="s">
        <v>77</v>
      </c>
      <c r="AY123" s="245" t="s">
        <v>127</v>
      </c>
    </row>
    <row r="124" s="15" customFormat="1">
      <c r="A124" s="15"/>
      <c r="B124" s="246"/>
      <c r="C124" s="247"/>
      <c r="D124" s="226" t="s">
        <v>137</v>
      </c>
      <c r="E124" s="248" t="s">
        <v>19</v>
      </c>
      <c r="F124" s="249" t="s">
        <v>140</v>
      </c>
      <c r="G124" s="247"/>
      <c r="H124" s="250">
        <v>275.75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6" t="s">
        <v>137</v>
      </c>
      <c r="AU124" s="256" t="s">
        <v>87</v>
      </c>
      <c r="AV124" s="15" t="s">
        <v>134</v>
      </c>
      <c r="AW124" s="15" t="s">
        <v>36</v>
      </c>
      <c r="AX124" s="15" t="s">
        <v>85</v>
      </c>
      <c r="AY124" s="256" t="s">
        <v>127</v>
      </c>
    </row>
    <row r="125" s="2" customFormat="1" ht="24.15" customHeight="1">
      <c r="A125" s="40"/>
      <c r="B125" s="41"/>
      <c r="C125" s="206" t="s">
        <v>179</v>
      </c>
      <c r="D125" s="206" t="s">
        <v>129</v>
      </c>
      <c r="E125" s="207" t="s">
        <v>180</v>
      </c>
      <c r="F125" s="208" t="s">
        <v>181</v>
      </c>
      <c r="G125" s="209" t="s">
        <v>165</v>
      </c>
      <c r="H125" s="210">
        <v>255.65000000000001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48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134</v>
      </c>
      <c r="AT125" s="217" t="s">
        <v>129</v>
      </c>
      <c r="AU125" s="217" t="s">
        <v>87</v>
      </c>
      <c r="AY125" s="19" t="s">
        <v>127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85</v>
      </c>
      <c r="BK125" s="218">
        <f>ROUND(I125*H125,2)</f>
        <v>0</v>
      </c>
      <c r="BL125" s="19" t="s">
        <v>134</v>
      </c>
      <c r="BM125" s="217" t="s">
        <v>8</v>
      </c>
    </row>
    <row r="126" s="13" customFormat="1">
      <c r="A126" s="13"/>
      <c r="B126" s="224"/>
      <c r="C126" s="225"/>
      <c r="D126" s="226" t="s">
        <v>137</v>
      </c>
      <c r="E126" s="227" t="s">
        <v>19</v>
      </c>
      <c r="F126" s="228" t="s">
        <v>182</v>
      </c>
      <c r="G126" s="225"/>
      <c r="H126" s="229">
        <v>51.200000000000003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137</v>
      </c>
      <c r="AU126" s="235" t="s">
        <v>87</v>
      </c>
      <c r="AV126" s="13" t="s">
        <v>87</v>
      </c>
      <c r="AW126" s="13" t="s">
        <v>36</v>
      </c>
      <c r="AX126" s="13" t="s">
        <v>77</v>
      </c>
      <c r="AY126" s="235" t="s">
        <v>127</v>
      </c>
    </row>
    <row r="127" s="14" customFormat="1">
      <c r="A127" s="14"/>
      <c r="B127" s="236"/>
      <c r="C127" s="237"/>
      <c r="D127" s="226" t="s">
        <v>137</v>
      </c>
      <c r="E127" s="238" t="s">
        <v>19</v>
      </c>
      <c r="F127" s="239" t="s">
        <v>183</v>
      </c>
      <c r="G127" s="237"/>
      <c r="H127" s="238" t="s">
        <v>19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137</v>
      </c>
      <c r="AU127" s="245" t="s">
        <v>87</v>
      </c>
      <c r="AV127" s="14" t="s">
        <v>85</v>
      </c>
      <c r="AW127" s="14" t="s">
        <v>36</v>
      </c>
      <c r="AX127" s="14" t="s">
        <v>77</v>
      </c>
      <c r="AY127" s="245" t="s">
        <v>127</v>
      </c>
    </row>
    <row r="128" s="13" customFormat="1">
      <c r="A128" s="13"/>
      <c r="B128" s="224"/>
      <c r="C128" s="225"/>
      <c r="D128" s="226" t="s">
        <v>137</v>
      </c>
      <c r="E128" s="227" t="s">
        <v>19</v>
      </c>
      <c r="F128" s="228" t="s">
        <v>184</v>
      </c>
      <c r="G128" s="225"/>
      <c r="H128" s="229">
        <v>204.44999999999999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137</v>
      </c>
      <c r="AU128" s="235" t="s">
        <v>87</v>
      </c>
      <c r="AV128" s="13" t="s">
        <v>87</v>
      </c>
      <c r="AW128" s="13" t="s">
        <v>36</v>
      </c>
      <c r="AX128" s="13" t="s">
        <v>77</v>
      </c>
      <c r="AY128" s="235" t="s">
        <v>127</v>
      </c>
    </row>
    <row r="129" s="14" customFormat="1">
      <c r="A129" s="14"/>
      <c r="B129" s="236"/>
      <c r="C129" s="237"/>
      <c r="D129" s="226" t="s">
        <v>137</v>
      </c>
      <c r="E129" s="238" t="s">
        <v>19</v>
      </c>
      <c r="F129" s="239" t="s">
        <v>174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137</v>
      </c>
      <c r="AU129" s="245" t="s">
        <v>87</v>
      </c>
      <c r="AV129" s="14" t="s">
        <v>85</v>
      </c>
      <c r="AW129" s="14" t="s">
        <v>36</v>
      </c>
      <c r="AX129" s="14" t="s">
        <v>77</v>
      </c>
      <c r="AY129" s="245" t="s">
        <v>127</v>
      </c>
    </row>
    <row r="130" s="14" customFormat="1">
      <c r="A130" s="14"/>
      <c r="B130" s="236"/>
      <c r="C130" s="237"/>
      <c r="D130" s="226" t="s">
        <v>137</v>
      </c>
      <c r="E130" s="238" t="s">
        <v>19</v>
      </c>
      <c r="F130" s="239" t="s">
        <v>185</v>
      </c>
      <c r="G130" s="237"/>
      <c r="H130" s="238" t="s">
        <v>19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137</v>
      </c>
      <c r="AU130" s="245" t="s">
        <v>87</v>
      </c>
      <c r="AV130" s="14" t="s">
        <v>85</v>
      </c>
      <c r="AW130" s="14" t="s">
        <v>36</v>
      </c>
      <c r="AX130" s="14" t="s">
        <v>77</v>
      </c>
      <c r="AY130" s="245" t="s">
        <v>127</v>
      </c>
    </row>
    <row r="131" s="15" customFormat="1">
      <c r="A131" s="15"/>
      <c r="B131" s="246"/>
      <c r="C131" s="247"/>
      <c r="D131" s="226" t="s">
        <v>137</v>
      </c>
      <c r="E131" s="248" t="s">
        <v>19</v>
      </c>
      <c r="F131" s="249" t="s">
        <v>140</v>
      </c>
      <c r="G131" s="247"/>
      <c r="H131" s="250">
        <v>255.64999999999998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6" t="s">
        <v>137</v>
      </c>
      <c r="AU131" s="256" t="s">
        <v>87</v>
      </c>
      <c r="AV131" s="15" t="s">
        <v>134</v>
      </c>
      <c r="AW131" s="15" t="s">
        <v>36</v>
      </c>
      <c r="AX131" s="15" t="s">
        <v>85</v>
      </c>
      <c r="AY131" s="256" t="s">
        <v>127</v>
      </c>
    </row>
    <row r="132" s="2" customFormat="1" ht="37.8" customHeight="1">
      <c r="A132" s="40"/>
      <c r="B132" s="41"/>
      <c r="C132" s="206" t="s">
        <v>158</v>
      </c>
      <c r="D132" s="206" t="s">
        <v>129</v>
      </c>
      <c r="E132" s="207" t="s">
        <v>186</v>
      </c>
      <c r="F132" s="208" t="s">
        <v>187</v>
      </c>
      <c r="G132" s="209" t="s">
        <v>165</v>
      </c>
      <c r="H132" s="210">
        <v>325.75</v>
      </c>
      <c r="I132" s="211"/>
      <c r="J132" s="212">
        <f>ROUND(I132*H132,2)</f>
        <v>0</v>
      </c>
      <c r="K132" s="208" t="s">
        <v>133</v>
      </c>
      <c r="L132" s="46"/>
      <c r="M132" s="213" t="s">
        <v>19</v>
      </c>
      <c r="N132" s="214" t="s">
        <v>48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134</v>
      </c>
      <c r="AT132" s="217" t="s">
        <v>129</v>
      </c>
      <c r="AU132" s="217" t="s">
        <v>87</v>
      </c>
      <c r="AY132" s="19" t="s">
        <v>127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85</v>
      </c>
      <c r="BK132" s="218">
        <f>ROUND(I132*H132,2)</f>
        <v>0</v>
      </c>
      <c r="BL132" s="19" t="s">
        <v>134</v>
      </c>
      <c r="BM132" s="217" t="s">
        <v>188</v>
      </c>
    </row>
    <row r="133" s="2" customFormat="1">
      <c r="A133" s="40"/>
      <c r="B133" s="41"/>
      <c r="C133" s="42"/>
      <c r="D133" s="219" t="s">
        <v>135</v>
      </c>
      <c r="E133" s="42"/>
      <c r="F133" s="220" t="s">
        <v>189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135</v>
      </c>
      <c r="AU133" s="19" t="s">
        <v>87</v>
      </c>
    </row>
    <row r="134" s="2" customFormat="1" ht="37.8" customHeight="1">
      <c r="A134" s="40"/>
      <c r="B134" s="41"/>
      <c r="C134" s="206" t="s">
        <v>190</v>
      </c>
      <c r="D134" s="206" t="s">
        <v>129</v>
      </c>
      <c r="E134" s="207" t="s">
        <v>191</v>
      </c>
      <c r="F134" s="208" t="s">
        <v>192</v>
      </c>
      <c r="G134" s="209" t="s">
        <v>165</v>
      </c>
      <c r="H134" s="210">
        <v>255.65000000000001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48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134</v>
      </c>
      <c r="AT134" s="217" t="s">
        <v>129</v>
      </c>
      <c r="AU134" s="217" t="s">
        <v>87</v>
      </c>
      <c r="AY134" s="19" t="s">
        <v>127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85</v>
      </c>
      <c r="BK134" s="218">
        <f>ROUND(I134*H134,2)</f>
        <v>0</v>
      </c>
      <c r="BL134" s="19" t="s">
        <v>134</v>
      </c>
      <c r="BM134" s="217" t="s">
        <v>193</v>
      </c>
    </row>
    <row r="135" s="13" customFormat="1">
      <c r="A135" s="13"/>
      <c r="B135" s="224"/>
      <c r="C135" s="225"/>
      <c r="D135" s="226" t="s">
        <v>137</v>
      </c>
      <c r="E135" s="227" t="s">
        <v>19</v>
      </c>
      <c r="F135" s="228" t="s">
        <v>194</v>
      </c>
      <c r="G135" s="225"/>
      <c r="H135" s="229">
        <v>255.65000000000001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137</v>
      </c>
      <c r="AU135" s="235" t="s">
        <v>87</v>
      </c>
      <c r="AV135" s="13" t="s">
        <v>87</v>
      </c>
      <c r="AW135" s="13" t="s">
        <v>36</v>
      </c>
      <c r="AX135" s="13" t="s">
        <v>77</v>
      </c>
      <c r="AY135" s="235" t="s">
        <v>127</v>
      </c>
    </row>
    <row r="136" s="15" customFormat="1">
      <c r="A136" s="15"/>
      <c r="B136" s="246"/>
      <c r="C136" s="247"/>
      <c r="D136" s="226" t="s">
        <v>137</v>
      </c>
      <c r="E136" s="248" t="s">
        <v>19</v>
      </c>
      <c r="F136" s="249" t="s">
        <v>140</v>
      </c>
      <c r="G136" s="247"/>
      <c r="H136" s="250">
        <v>255.65000000000001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6" t="s">
        <v>137</v>
      </c>
      <c r="AU136" s="256" t="s">
        <v>87</v>
      </c>
      <c r="AV136" s="15" t="s">
        <v>134</v>
      </c>
      <c r="AW136" s="15" t="s">
        <v>36</v>
      </c>
      <c r="AX136" s="15" t="s">
        <v>85</v>
      </c>
      <c r="AY136" s="256" t="s">
        <v>127</v>
      </c>
    </row>
    <row r="137" s="2" customFormat="1" ht="37.8" customHeight="1">
      <c r="A137" s="40"/>
      <c r="B137" s="41"/>
      <c r="C137" s="206" t="s">
        <v>172</v>
      </c>
      <c r="D137" s="206" t="s">
        <v>129</v>
      </c>
      <c r="E137" s="207" t="s">
        <v>195</v>
      </c>
      <c r="F137" s="208" t="s">
        <v>196</v>
      </c>
      <c r="G137" s="209" t="s">
        <v>165</v>
      </c>
      <c r="H137" s="210">
        <v>1628.75</v>
      </c>
      <c r="I137" s="211"/>
      <c r="J137" s="212">
        <f>ROUND(I137*H137,2)</f>
        <v>0</v>
      </c>
      <c r="K137" s="208" t="s">
        <v>133</v>
      </c>
      <c r="L137" s="46"/>
      <c r="M137" s="213" t="s">
        <v>19</v>
      </c>
      <c r="N137" s="214" t="s">
        <v>48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134</v>
      </c>
      <c r="AT137" s="217" t="s">
        <v>129</v>
      </c>
      <c r="AU137" s="217" t="s">
        <v>87</v>
      </c>
      <c r="AY137" s="19" t="s">
        <v>127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85</v>
      </c>
      <c r="BK137" s="218">
        <f>ROUND(I137*H137,2)</f>
        <v>0</v>
      </c>
      <c r="BL137" s="19" t="s">
        <v>134</v>
      </c>
      <c r="BM137" s="217" t="s">
        <v>197</v>
      </c>
    </row>
    <row r="138" s="2" customFormat="1">
      <c r="A138" s="40"/>
      <c r="B138" s="41"/>
      <c r="C138" s="42"/>
      <c r="D138" s="219" t="s">
        <v>135</v>
      </c>
      <c r="E138" s="42"/>
      <c r="F138" s="220" t="s">
        <v>198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135</v>
      </c>
      <c r="AU138" s="19" t="s">
        <v>87</v>
      </c>
    </row>
    <row r="139" s="13" customFormat="1">
      <c r="A139" s="13"/>
      <c r="B139" s="224"/>
      <c r="C139" s="225"/>
      <c r="D139" s="226" t="s">
        <v>137</v>
      </c>
      <c r="E139" s="227" t="s">
        <v>19</v>
      </c>
      <c r="F139" s="228" t="s">
        <v>199</v>
      </c>
      <c r="G139" s="225"/>
      <c r="H139" s="229">
        <v>1628.75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137</v>
      </c>
      <c r="AU139" s="235" t="s">
        <v>87</v>
      </c>
      <c r="AV139" s="13" t="s">
        <v>87</v>
      </c>
      <c r="AW139" s="13" t="s">
        <v>36</v>
      </c>
      <c r="AX139" s="13" t="s">
        <v>77</v>
      </c>
      <c r="AY139" s="235" t="s">
        <v>127</v>
      </c>
    </row>
    <row r="140" s="15" customFormat="1">
      <c r="A140" s="15"/>
      <c r="B140" s="246"/>
      <c r="C140" s="247"/>
      <c r="D140" s="226" t="s">
        <v>137</v>
      </c>
      <c r="E140" s="248" t="s">
        <v>19</v>
      </c>
      <c r="F140" s="249" t="s">
        <v>140</v>
      </c>
      <c r="G140" s="247"/>
      <c r="H140" s="250">
        <v>1628.75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6" t="s">
        <v>137</v>
      </c>
      <c r="AU140" s="256" t="s">
        <v>87</v>
      </c>
      <c r="AV140" s="15" t="s">
        <v>134</v>
      </c>
      <c r="AW140" s="15" t="s">
        <v>36</v>
      </c>
      <c r="AX140" s="15" t="s">
        <v>85</v>
      </c>
      <c r="AY140" s="256" t="s">
        <v>127</v>
      </c>
    </row>
    <row r="141" s="2" customFormat="1" ht="24.15" customHeight="1">
      <c r="A141" s="40"/>
      <c r="B141" s="41"/>
      <c r="C141" s="206" t="s">
        <v>200</v>
      </c>
      <c r="D141" s="206" t="s">
        <v>129</v>
      </c>
      <c r="E141" s="207" t="s">
        <v>201</v>
      </c>
      <c r="F141" s="208" t="s">
        <v>202</v>
      </c>
      <c r="G141" s="209" t="s">
        <v>203</v>
      </c>
      <c r="H141" s="210">
        <v>586.35000000000002</v>
      </c>
      <c r="I141" s="211"/>
      <c r="J141" s="212">
        <f>ROUND(I141*H141,2)</f>
        <v>0</v>
      </c>
      <c r="K141" s="208" t="s">
        <v>133</v>
      </c>
      <c r="L141" s="46"/>
      <c r="M141" s="213" t="s">
        <v>19</v>
      </c>
      <c r="N141" s="214" t="s">
        <v>48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134</v>
      </c>
      <c r="AT141" s="217" t="s">
        <v>129</v>
      </c>
      <c r="AU141" s="217" t="s">
        <v>87</v>
      </c>
      <c r="AY141" s="19" t="s">
        <v>127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85</v>
      </c>
      <c r="BK141" s="218">
        <f>ROUND(I141*H141,2)</f>
        <v>0</v>
      </c>
      <c r="BL141" s="19" t="s">
        <v>134</v>
      </c>
      <c r="BM141" s="217" t="s">
        <v>204</v>
      </c>
    </row>
    <row r="142" s="2" customFormat="1">
      <c r="A142" s="40"/>
      <c r="B142" s="41"/>
      <c r="C142" s="42"/>
      <c r="D142" s="219" t="s">
        <v>135</v>
      </c>
      <c r="E142" s="42"/>
      <c r="F142" s="220" t="s">
        <v>205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135</v>
      </c>
      <c r="AU142" s="19" t="s">
        <v>87</v>
      </c>
    </row>
    <row r="143" s="13" customFormat="1">
      <c r="A143" s="13"/>
      <c r="B143" s="224"/>
      <c r="C143" s="225"/>
      <c r="D143" s="226" t="s">
        <v>137</v>
      </c>
      <c r="E143" s="227" t="s">
        <v>19</v>
      </c>
      <c r="F143" s="228" t="s">
        <v>206</v>
      </c>
      <c r="G143" s="225"/>
      <c r="H143" s="229">
        <v>586.35000000000002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137</v>
      </c>
      <c r="AU143" s="235" t="s">
        <v>87</v>
      </c>
      <c r="AV143" s="13" t="s">
        <v>87</v>
      </c>
      <c r="AW143" s="13" t="s">
        <v>36</v>
      </c>
      <c r="AX143" s="13" t="s">
        <v>77</v>
      </c>
      <c r="AY143" s="235" t="s">
        <v>127</v>
      </c>
    </row>
    <row r="144" s="15" customFormat="1">
      <c r="A144" s="15"/>
      <c r="B144" s="246"/>
      <c r="C144" s="247"/>
      <c r="D144" s="226" t="s">
        <v>137</v>
      </c>
      <c r="E144" s="248" t="s">
        <v>19</v>
      </c>
      <c r="F144" s="249" t="s">
        <v>140</v>
      </c>
      <c r="G144" s="247"/>
      <c r="H144" s="250">
        <v>586.35000000000002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6" t="s">
        <v>137</v>
      </c>
      <c r="AU144" s="256" t="s">
        <v>87</v>
      </c>
      <c r="AV144" s="15" t="s">
        <v>134</v>
      </c>
      <c r="AW144" s="15" t="s">
        <v>36</v>
      </c>
      <c r="AX144" s="15" t="s">
        <v>85</v>
      </c>
      <c r="AY144" s="256" t="s">
        <v>127</v>
      </c>
    </row>
    <row r="145" s="2" customFormat="1" ht="24.15" customHeight="1">
      <c r="A145" s="40"/>
      <c r="B145" s="41"/>
      <c r="C145" s="206" t="s">
        <v>8</v>
      </c>
      <c r="D145" s="206" t="s">
        <v>129</v>
      </c>
      <c r="E145" s="207" t="s">
        <v>207</v>
      </c>
      <c r="F145" s="208" t="s">
        <v>208</v>
      </c>
      <c r="G145" s="209" t="s">
        <v>203</v>
      </c>
      <c r="H145" s="210">
        <v>460.17000000000002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48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134</v>
      </c>
      <c r="AT145" s="217" t="s">
        <v>129</v>
      </c>
      <c r="AU145" s="217" t="s">
        <v>87</v>
      </c>
      <c r="AY145" s="19" t="s">
        <v>127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85</v>
      </c>
      <c r="BK145" s="218">
        <f>ROUND(I145*H145,2)</f>
        <v>0</v>
      </c>
      <c r="BL145" s="19" t="s">
        <v>134</v>
      </c>
      <c r="BM145" s="217" t="s">
        <v>209</v>
      </c>
    </row>
    <row r="146" s="13" customFormat="1">
      <c r="A146" s="13"/>
      <c r="B146" s="224"/>
      <c r="C146" s="225"/>
      <c r="D146" s="226" t="s">
        <v>137</v>
      </c>
      <c r="E146" s="227" t="s">
        <v>19</v>
      </c>
      <c r="F146" s="228" t="s">
        <v>210</v>
      </c>
      <c r="G146" s="225"/>
      <c r="H146" s="229">
        <v>460.17000000000002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137</v>
      </c>
      <c r="AU146" s="235" t="s">
        <v>87</v>
      </c>
      <c r="AV146" s="13" t="s">
        <v>87</v>
      </c>
      <c r="AW146" s="13" t="s">
        <v>36</v>
      </c>
      <c r="AX146" s="13" t="s">
        <v>77</v>
      </c>
      <c r="AY146" s="235" t="s">
        <v>127</v>
      </c>
    </row>
    <row r="147" s="15" customFormat="1">
      <c r="A147" s="15"/>
      <c r="B147" s="246"/>
      <c r="C147" s="247"/>
      <c r="D147" s="226" t="s">
        <v>137</v>
      </c>
      <c r="E147" s="248" t="s">
        <v>19</v>
      </c>
      <c r="F147" s="249" t="s">
        <v>140</v>
      </c>
      <c r="G147" s="247"/>
      <c r="H147" s="250">
        <v>460.17000000000002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6" t="s">
        <v>137</v>
      </c>
      <c r="AU147" s="256" t="s">
        <v>87</v>
      </c>
      <c r="AV147" s="15" t="s">
        <v>134</v>
      </c>
      <c r="AW147" s="15" t="s">
        <v>36</v>
      </c>
      <c r="AX147" s="15" t="s">
        <v>85</v>
      </c>
      <c r="AY147" s="256" t="s">
        <v>127</v>
      </c>
    </row>
    <row r="148" s="2" customFormat="1" ht="24.15" customHeight="1">
      <c r="A148" s="40"/>
      <c r="B148" s="41"/>
      <c r="C148" s="206" t="s">
        <v>160</v>
      </c>
      <c r="D148" s="206" t="s">
        <v>129</v>
      </c>
      <c r="E148" s="207" t="s">
        <v>211</v>
      </c>
      <c r="F148" s="208" t="s">
        <v>212</v>
      </c>
      <c r="G148" s="209" t="s">
        <v>165</v>
      </c>
      <c r="H148" s="210">
        <v>325.75</v>
      </c>
      <c r="I148" s="211"/>
      <c r="J148" s="212">
        <f>ROUND(I148*H148,2)</f>
        <v>0</v>
      </c>
      <c r="K148" s="208" t="s">
        <v>133</v>
      </c>
      <c r="L148" s="46"/>
      <c r="M148" s="213" t="s">
        <v>19</v>
      </c>
      <c r="N148" s="214" t="s">
        <v>48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134</v>
      </c>
      <c r="AT148" s="217" t="s">
        <v>129</v>
      </c>
      <c r="AU148" s="217" t="s">
        <v>87</v>
      </c>
      <c r="AY148" s="19" t="s">
        <v>127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85</v>
      </c>
      <c r="BK148" s="218">
        <f>ROUND(I148*H148,2)</f>
        <v>0</v>
      </c>
      <c r="BL148" s="19" t="s">
        <v>134</v>
      </c>
      <c r="BM148" s="217" t="s">
        <v>213</v>
      </c>
    </row>
    <row r="149" s="2" customFormat="1">
      <c r="A149" s="40"/>
      <c r="B149" s="41"/>
      <c r="C149" s="42"/>
      <c r="D149" s="219" t="s">
        <v>135</v>
      </c>
      <c r="E149" s="42"/>
      <c r="F149" s="220" t="s">
        <v>214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135</v>
      </c>
      <c r="AU149" s="19" t="s">
        <v>87</v>
      </c>
    </row>
    <row r="150" s="13" customFormat="1">
      <c r="A150" s="13"/>
      <c r="B150" s="224"/>
      <c r="C150" s="225"/>
      <c r="D150" s="226" t="s">
        <v>137</v>
      </c>
      <c r="E150" s="227" t="s">
        <v>19</v>
      </c>
      <c r="F150" s="228" t="s">
        <v>215</v>
      </c>
      <c r="G150" s="225"/>
      <c r="H150" s="229">
        <v>325.75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137</v>
      </c>
      <c r="AU150" s="235" t="s">
        <v>87</v>
      </c>
      <c r="AV150" s="13" t="s">
        <v>87</v>
      </c>
      <c r="AW150" s="13" t="s">
        <v>36</v>
      </c>
      <c r="AX150" s="13" t="s">
        <v>77</v>
      </c>
      <c r="AY150" s="235" t="s">
        <v>127</v>
      </c>
    </row>
    <row r="151" s="15" customFormat="1">
      <c r="A151" s="15"/>
      <c r="B151" s="246"/>
      <c r="C151" s="247"/>
      <c r="D151" s="226" t="s">
        <v>137</v>
      </c>
      <c r="E151" s="248" t="s">
        <v>19</v>
      </c>
      <c r="F151" s="249" t="s">
        <v>140</v>
      </c>
      <c r="G151" s="247"/>
      <c r="H151" s="250">
        <v>325.75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6" t="s">
        <v>137</v>
      </c>
      <c r="AU151" s="256" t="s">
        <v>87</v>
      </c>
      <c r="AV151" s="15" t="s">
        <v>134</v>
      </c>
      <c r="AW151" s="15" t="s">
        <v>36</v>
      </c>
      <c r="AX151" s="15" t="s">
        <v>85</v>
      </c>
      <c r="AY151" s="256" t="s">
        <v>127</v>
      </c>
    </row>
    <row r="152" s="2" customFormat="1" ht="24.15" customHeight="1">
      <c r="A152" s="40"/>
      <c r="B152" s="41"/>
      <c r="C152" s="206" t="s">
        <v>188</v>
      </c>
      <c r="D152" s="206" t="s">
        <v>129</v>
      </c>
      <c r="E152" s="207" t="s">
        <v>216</v>
      </c>
      <c r="F152" s="208" t="s">
        <v>217</v>
      </c>
      <c r="G152" s="209" t="s">
        <v>165</v>
      </c>
      <c r="H152" s="210">
        <v>255.65000000000001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48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134</v>
      </c>
      <c r="AT152" s="217" t="s">
        <v>129</v>
      </c>
      <c r="AU152" s="217" t="s">
        <v>87</v>
      </c>
      <c r="AY152" s="19" t="s">
        <v>127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85</v>
      </c>
      <c r="BK152" s="218">
        <f>ROUND(I152*H152,2)</f>
        <v>0</v>
      </c>
      <c r="BL152" s="19" t="s">
        <v>134</v>
      </c>
      <c r="BM152" s="217" t="s">
        <v>218</v>
      </c>
    </row>
    <row r="153" s="13" customFormat="1">
      <c r="A153" s="13"/>
      <c r="B153" s="224"/>
      <c r="C153" s="225"/>
      <c r="D153" s="226" t="s">
        <v>137</v>
      </c>
      <c r="E153" s="227" t="s">
        <v>19</v>
      </c>
      <c r="F153" s="228" t="s">
        <v>194</v>
      </c>
      <c r="G153" s="225"/>
      <c r="H153" s="229">
        <v>255.65000000000001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137</v>
      </c>
      <c r="AU153" s="235" t="s">
        <v>87</v>
      </c>
      <c r="AV153" s="13" t="s">
        <v>87</v>
      </c>
      <c r="AW153" s="13" t="s">
        <v>36</v>
      </c>
      <c r="AX153" s="13" t="s">
        <v>77</v>
      </c>
      <c r="AY153" s="235" t="s">
        <v>127</v>
      </c>
    </row>
    <row r="154" s="15" customFormat="1">
      <c r="A154" s="15"/>
      <c r="B154" s="246"/>
      <c r="C154" s="247"/>
      <c r="D154" s="226" t="s">
        <v>137</v>
      </c>
      <c r="E154" s="248" t="s">
        <v>19</v>
      </c>
      <c r="F154" s="249" t="s">
        <v>140</v>
      </c>
      <c r="G154" s="247"/>
      <c r="H154" s="250">
        <v>255.65000000000001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6" t="s">
        <v>137</v>
      </c>
      <c r="AU154" s="256" t="s">
        <v>87</v>
      </c>
      <c r="AV154" s="15" t="s">
        <v>134</v>
      </c>
      <c r="AW154" s="15" t="s">
        <v>36</v>
      </c>
      <c r="AX154" s="15" t="s">
        <v>85</v>
      </c>
      <c r="AY154" s="256" t="s">
        <v>127</v>
      </c>
    </row>
    <row r="155" s="2" customFormat="1" ht="24.15" customHeight="1">
      <c r="A155" s="40"/>
      <c r="B155" s="41"/>
      <c r="C155" s="206" t="s">
        <v>219</v>
      </c>
      <c r="D155" s="206" t="s">
        <v>129</v>
      </c>
      <c r="E155" s="207" t="s">
        <v>220</v>
      </c>
      <c r="F155" s="208" t="s">
        <v>221</v>
      </c>
      <c r="G155" s="209" t="s">
        <v>132</v>
      </c>
      <c r="H155" s="210">
        <v>135</v>
      </c>
      <c r="I155" s="211"/>
      <c r="J155" s="212">
        <f>ROUND(I155*H155,2)</f>
        <v>0</v>
      </c>
      <c r="K155" s="208" t="s">
        <v>133</v>
      </c>
      <c r="L155" s="46"/>
      <c r="M155" s="213" t="s">
        <v>19</v>
      </c>
      <c r="N155" s="214" t="s">
        <v>48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134</v>
      </c>
      <c r="AT155" s="217" t="s">
        <v>129</v>
      </c>
      <c r="AU155" s="217" t="s">
        <v>87</v>
      </c>
      <c r="AY155" s="19" t="s">
        <v>127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85</v>
      </c>
      <c r="BK155" s="218">
        <f>ROUND(I155*H155,2)</f>
        <v>0</v>
      </c>
      <c r="BL155" s="19" t="s">
        <v>134</v>
      </c>
      <c r="BM155" s="217" t="s">
        <v>222</v>
      </c>
    </row>
    <row r="156" s="2" customFormat="1">
      <c r="A156" s="40"/>
      <c r="B156" s="41"/>
      <c r="C156" s="42"/>
      <c r="D156" s="219" t="s">
        <v>135</v>
      </c>
      <c r="E156" s="42"/>
      <c r="F156" s="220" t="s">
        <v>223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135</v>
      </c>
      <c r="AU156" s="19" t="s">
        <v>87</v>
      </c>
    </row>
    <row r="157" s="13" customFormat="1">
      <c r="A157" s="13"/>
      <c r="B157" s="224"/>
      <c r="C157" s="225"/>
      <c r="D157" s="226" t="s">
        <v>137</v>
      </c>
      <c r="E157" s="227" t="s">
        <v>19</v>
      </c>
      <c r="F157" s="228" t="s">
        <v>224</v>
      </c>
      <c r="G157" s="225"/>
      <c r="H157" s="229">
        <v>135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137</v>
      </c>
      <c r="AU157" s="235" t="s">
        <v>87</v>
      </c>
      <c r="AV157" s="13" t="s">
        <v>87</v>
      </c>
      <c r="AW157" s="13" t="s">
        <v>36</v>
      </c>
      <c r="AX157" s="13" t="s">
        <v>77</v>
      </c>
      <c r="AY157" s="235" t="s">
        <v>127</v>
      </c>
    </row>
    <row r="158" s="15" customFormat="1">
      <c r="A158" s="15"/>
      <c r="B158" s="246"/>
      <c r="C158" s="247"/>
      <c r="D158" s="226" t="s">
        <v>137</v>
      </c>
      <c r="E158" s="248" t="s">
        <v>19</v>
      </c>
      <c r="F158" s="249" t="s">
        <v>140</v>
      </c>
      <c r="G158" s="247"/>
      <c r="H158" s="250">
        <v>135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6" t="s">
        <v>137</v>
      </c>
      <c r="AU158" s="256" t="s">
        <v>87</v>
      </c>
      <c r="AV158" s="15" t="s">
        <v>134</v>
      </c>
      <c r="AW158" s="15" t="s">
        <v>36</v>
      </c>
      <c r="AX158" s="15" t="s">
        <v>85</v>
      </c>
      <c r="AY158" s="256" t="s">
        <v>127</v>
      </c>
    </row>
    <row r="159" s="2" customFormat="1" ht="16.5" customHeight="1">
      <c r="A159" s="40"/>
      <c r="B159" s="41"/>
      <c r="C159" s="257" t="s">
        <v>193</v>
      </c>
      <c r="D159" s="257" t="s">
        <v>225</v>
      </c>
      <c r="E159" s="258" t="s">
        <v>226</v>
      </c>
      <c r="F159" s="259" t="s">
        <v>227</v>
      </c>
      <c r="G159" s="260" t="s">
        <v>165</v>
      </c>
      <c r="H159" s="261">
        <v>13.5</v>
      </c>
      <c r="I159" s="262"/>
      <c r="J159" s="263">
        <f>ROUND(I159*H159,2)</f>
        <v>0</v>
      </c>
      <c r="K159" s="259" t="s">
        <v>133</v>
      </c>
      <c r="L159" s="264"/>
      <c r="M159" s="265" t="s">
        <v>19</v>
      </c>
      <c r="N159" s="266" t="s">
        <v>48</v>
      </c>
      <c r="O159" s="86"/>
      <c r="P159" s="215">
        <f>O159*H159</f>
        <v>0</v>
      </c>
      <c r="Q159" s="215">
        <v>0.20999999999999999</v>
      </c>
      <c r="R159" s="215">
        <f>Q159*H159</f>
        <v>2.835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158</v>
      </c>
      <c r="AT159" s="217" t="s">
        <v>225</v>
      </c>
      <c r="AU159" s="217" t="s">
        <v>87</v>
      </c>
      <c r="AY159" s="19" t="s">
        <v>127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85</v>
      </c>
      <c r="BK159" s="218">
        <f>ROUND(I159*H159,2)</f>
        <v>0</v>
      </c>
      <c r="BL159" s="19" t="s">
        <v>134</v>
      </c>
      <c r="BM159" s="217" t="s">
        <v>228</v>
      </c>
    </row>
    <row r="160" s="13" customFormat="1">
      <c r="A160" s="13"/>
      <c r="B160" s="224"/>
      <c r="C160" s="225"/>
      <c r="D160" s="226" t="s">
        <v>137</v>
      </c>
      <c r="E160" s="227" t="s">
        <v>19</v>
      </c>
      <c r="F160" s="228" t="s">
        <v>229</v>
      </c>
      <c r="G160" s="225"/>
      <c r="H160" s="229">
        <v>13.5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137</v>
      </c>
      <c r="AU160" s="235" t="s">
        <v>87</v>
      </c>
      <c r="AV160" s="13" t="s">
        <v>87</v>
      </c>
      <c r="AW160" s="13" t="s">
        <v>36</v>
      </c>
      <c r="AX160" s="13" t="s">
        <v>77</v>
      </c>
      <c r="AY160" s="235" t="s">
        <v>127</v>
      </c>
    </row>
    <row r="161" s="15" customFormat="1">
      <c r="A161" s="15"/>
      <c r="B161" s="246"/>
      <c r="C161" s="247"/>
      <c r="D161" s="226" t="s">
        <v>137</v>
      </c>
      <c r="E161" s="248" t="s">
        <v>19</v>
      </c>
      <c r="F161" s="249" t="s">
        <v>140</v>
      </c>
      <c r="G161" s="247"/>
      <c r="H161" s="250">
        <v>13.5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6" t="s">
        <v>137</v>
      </c>
      <c r="AU161" s="256" t="s">
        <v>87</v>
      </c>
      <c r="AV161" s="15" t="s">
        <v>134</v>
      </c>
      <c r="AW161" s="15" t="s">
        <v>36</v>
      </c>
      <c r="AX161" s="15" t="s">
        <v>85</v>
      </c>
      <c r="AY161" s="256" t="s">
        <v>127</v>
      </c>
    </row>
    <row r="162" s="2" customFormat="1" ht="24.15" customHeight="1">
      <c r="A162" s="40"/>
      <c r="B162" s="41"/>
      <c r="C162" s="206" t="s">
        <v>230</v>
      </c>
      <c r="D162" s="206" t="s">
        <v>129</v>
      </c>
      <c r="E162" s="207" t="s">
        <v>231</v>
      </c>
      <c r="F162" s="208" t="s">
        <v>232</v>
      </c>
      <c r="G162" s="209" t="s">
        <v>132</v>
      </c>
      <c r="H162" s="210">
        <v>135</v>
      </c>
      <c r="I162" s="211"/>
      <c r="J162" s="212">
        <f>ROUND(I162*H162,2)</f>
        <v>0</v>
      </c>
      <c r="K162" s="208" t="s">
        <v>133</v>
      </c>
      <c r="L162" s="46"/>
      <c r="M162" s="213" t="s">
        <v>19</v>
      </c>
      <c r="N162" s="214" t="s">
        <v>48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134</v>
      </c>
      <c r="AT162" s="217" t="s">
        <v>129</v>
      </c>
      <c r="AU162" s="217" t="s">
        <v>87</v>
      </c>
      <c r="AY162" s="19" t="s">
        <v>127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85</v>
      </c>
      <c r="BK162" s="218">
        <f>ROUND(I162*H162,2)</f>
        <v>0</v>
      </c>
      <c r="BL162" s="19" t="s">
        <v>134</v>
      </c>
      <c r="BM162" s="217" t="s">
        <v>233</v>
      </c>
    </row>
    <row r="163" s="2" customFormat="1">
      <c r="A163" s="40"/>
      <c r="B163" s="41"/>
      <c r="C163" s="42"/>
      <c r="D163" s="219" t="s">
        <v>135</v>
      </c>
      <c r="E163" s="42"/>
      <c r="F163" s="220" t="s">
        <v>234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135</v>
      </c>
      <c r="AU163" s="19" t="s">
        <v>87</v>
      </c>
    </row>
    <row r="164" s="2" customFormat="1" ht="16.5" customHeight="1">
      <c r="A164" s="40"/>
      <c r="B164" s="41"/>
      <c r="C164" s="257" t="s">
        <v>197</v>
      </c>
      <c r="D164" s="257" t="s">
        <v>225</v>
      </c>
      <c r="E164" s="258" t="s">
        <v>235</v>
      </c>
      <c r="F164" s="259" t="s">
        <v>236</v>
      </c>
      <c r="G164" s="260" t="s">
        <v>237</v>
      </c>
      <c r="H164" s="261">
        <v>2.7000000000000002</v>
      </c>
      <c r="I164" s="262"/>
      <c r="J164" s="263">
        <f>ROUND(I164*H164,2)</f>
        <v>0</v>
      </c>
      <c r="K164" s="259" t="s">
        <v>133</v>
      </c>
      <c r="L164" s="264"/>
      <c r="M164" s="265" t="s">
        <v>19</v>
      </c>
      <c r="N164" s="266" t="s">
        <v>48</v>
      </c>
      <c r="O164" s="86"/>
      <c r="P164" s="215">
        <f>O164*H164</f>
        <v>0</v>
      </c>
      <c r="Q164" s="215">
        <v>0.001</v>
      </c>
      <c r="R164" s="215">
        <f>Q164*H164</f>
        <v>0.0027000000000000001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225</v>
      </c>
      <c r="AU164" s="217" t="s">
        <v>87</v>
      </c>
      <c r="AY164" s="19" t="s">
        <v>127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85</v>
      </c>
      <c r="BK164" s="218">
        <f>ROUND(I164*H164,2)</f>
        <v>0</v>
      </c>
      <c r="BL164" s="19" t="s">
        <v>134</v>
      </c>
      <c r="BM164" s="217" t="s">
        <v>238</v>
      </c>
    </row>
    <row r="165" s="13" customFormat="1">
      <c r="A165" s="13"/>
      <c r="B165" s="224"/>
      <c r="C165" s="225"/>
      <c r="D165" s="226" t="s">
        <v>137</v>
      </c>
      <c r="E165" s="227" t="s">
        <v>19</v>
      </c>
      <c r="F165" s="228" t="s">
        <v>239</v>
      </c>
      <c r="G165" s="225"/>
      <c r="H165" s="229">
        <v>2.7000000000000002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137</v>
      </c>
      <c r="AU165" s="235" t="s">
        <v>87</v>
      </c>
      <c r="AV165" s="13" t="s">
        <v>87</v>
      </c>
      <c r="AW165" s="13" t="s">
        <v>36</v>
      </c>
      <c r="AX165" s="13" t="s">
        <v>77</v>
      </c>
      <c r="AY165" s="235" t="s">
        <v>127</v>
      </c>
    </row>
    <row r="166" s="15" customFormat="1">
      <c r="A166" s="15"/>
      <c r="B166" s="246"/>
      <c r="C166" s="247"/>
      <c r="D166" s="226" t="s">
        <v>137</v>
      </c>
      <c r="E166" s="248" t="s">
        <v>19</v>
      </c>
      <c r="F166" s="249" t="s">
        <v>140</v>
      </c>
      <c r="G166" s="247"/>
      <c r="H166" s="250">
        <v>2.7000000000000002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6" t="s">
        <v>137</v>
      </c>
      <c r="AU166" s="256" t="s">
        <v>87</v>
      </c>
      <c r="AV166" s="15" t="s">
        <v>134</v>
      </c>
      <c r="AW166" s="15" t="s">
        <v>36</v>
      </c>
      <c r="AX166" s="15" t="s">
        <v>85</v>
      </c>
      <c r="AY166" s="256" t="s">
        <v>127</v>
      </c>
    </row>
    <row r="167" s="2" customFormat="1" ht="21.75" customHeight="1">
      <c r="A167" s="40"/>
      <c r="B167" s="41"/>
      <c r="C167" s="206" t="s">
        <v>240</v>
      </c>
      <c r="D167" s="206" t="s">
        <v>129</v>
      </c>
      <c r="E167" s="207" t="s">
        <v>241</v>
      </c>
      <c r="F167" s="208" t="s">
        <v>242</v>
      </c>
      <c r="G167" s="209" t="s">
        <v>132</v>
      </c>
      <c r="H167" s="210">
        <v>135</v>
      </c>
      <c r="I167" s="211"/>
      <c r="J167" s="212">
        <f>ROUND(I167*H167,2)</f>
        <v>0</v>
      </c>
      <c r="K167" s="208" t="s">
        <v>133</v>
      </c>
      <c r="L167" s="46"/>
      <c r="M167" s="213" t="s">
        <v>19</v>
      </c>
      <c r="N167" s="214" t="s">
        <v>48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134</v>
      </c>
      <c r="AT167" s="217" t="s">
        <v>129</v>
      </c>
      <c r="AU167" s="217" t="s">
        <v>87</v>
      </c>
      <c r="AY167" s="19" t="s">
        <v>127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85</v>
      </c>
      <c r="BK167" s="218">
        <f>ROUND(I167*H167,2)</f>
        <v>0</v>
      </c>
      <c r="BL167" s="19" t="s">
        <v>134</v>
      </c>
      <c r="BM167" s="217" t="s">
        <v>243</v>
      </c>
    </row>
    <row r="168" s="2" customFormat="1">
      <c r="A168" s="40"/>
      <c r="B168" s="41"/>
      <c r="C168" s="42"/>
      <c r="D168" s="219" t="s">
        <v>135</v>
      </c>
      <c r="E168" s="42"/>
      <c r="F168" s="220" t="s">
        <v>244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135</v>
      </c>
      <c r="AU168" s="19" t="s">
        <v>87</v>
      </c>
    </row>
    <row r="169" s="2" customFormat="1" ht="21.75" customHeight="1">
      <c r="A169" s="40"/>
      <c r="B169" s="41"/>
      <c r="C169" s="206" t="s">
        <v>204</v>
      </c>
      <c r="D169" s="206" t="s">
        <v>129</v>
      </c>
      <c r="E169" s="207" t="s">
        <v>245</v>
      </c>
      <c r="F169" s="208" t="s">
        <v>246</v>
      </c>
      <c r="G169" s="209" t="s">
        <v>132</v>
      </c>
      <c r="H169" s="210">
        <v>1620</v>
      </c>
      <c r="I169" s="211"/>
      <c r="J169" s="212">
        <f>ROUND(I169*H169,2)</f>
        <v>0</v>
      </c>
      <c r="K169" s="208" t="s">
        <v>133</v>
      </c>
      <c r="L169" s="46"/>
      <c r="M169" s="213" t="s">
        <v>19</v>
      </c>
      <c r="N169" s="214" t="s">
        <v>48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134</v>
      </c>
      <c r="AT169" s="217" t="s">
        <v>129</v>
      </c>
      <c r="AU169" s="217" t="s">
        <v>87</v>
      </c>
      <c r="AY169" s="19" t="s">
        <v>127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85</v>
      </c>
      <c r="BK169" s="218">
        <f>ROUND(I169*H169,2)</f>
        <v>0</v>
      </c>
      <c r="BL169" s="19" t="s">
        <v>134</v>
      </c>
      <c r="BM169" s="217" t="s">
        <v>247</v>
      </c>
    </row>
    <row r="170" s="2" customFormat="1">
      <c r="A170" s="40"/>
      <c r="B170" s="41"/>
      <c r="C170" s="42"/>
      <c r="D170" s="219" t="s">
        <v>135</v>
      </c>
      <c r="E170" s="42"/>
      <c r="F170" s="220" t="s">
        <v>248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135</v>
      </c>
      <c r="AU170" s="19" t="s">
        <v>87</v>
      </c>
    </row>
    <row r="171" s="13" customFormat="1">
      <c r="A171" s="13"/>
      <c r="B171" s="224"/>
      <c r="C171" s="225"/>
      <c r="D171" s="226" t="s">
        <v>137</v>
      </c>
      <c r="E171" s="227" t="s">
        <v>19</v>
      </c>
      <c r="F171" s="228" t="s">
        <v>249</v>
      </c>
      <c r="G171" s="225"/>
      <c r="H171" s="229">
        <v>1620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137</v>
      </c>
      <c r="AU171" s="235" t="s">
        <v>87</v>
      </c>
      <c r="AV171" s="13" t="s">
        <v>87</v>
      </c>
      <c r="AW171" s="13" t="s">
        <v>36</v>
      </c>
      <c r="AX171" s="13" t="s">
        <v>77</v>
      </c>
      <c r="AY171" s="235" t="s">
        <v>127</v>
      </c>
    </row>
    <row r="172" s="15" customFormat="1">
      <c r="A172" s="15"/>
      <c r="B172" s="246"/>
      <c r="C172" s="247"/>
      <c r="D172" s="226" t="s">
        <v>137</v>
      </c>
      <c r="E172" s="248" t="s">
        <v>19</v>
      </c>
      <c r="F172" s="249" t="s">
        <v>140</v>
      </c>
      <c r="G172" s="247"/>
      <c r="H172" s="250">
        <v>1620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6" t="s">
        <v>137</v>
      </c>
      <c r="AU172" s="256" t="s">
        <v>87</v>
      </c>
      <c r="AV172" s="15" t="s">
        <v>134</v>
      </c>
      <c r="AW172" s="15" t="s">
        <v>36</v>
      </c>
      <c r="AX172" s="15" t="s">
        <v>85</v>
      </c>
      <c r="AY172" s="256" t="s">
        <v>127</v>
      </c>
    </row>
    <row r="173" s="12" customFormat="1" ht="22.8" customHeight="1">
      <c r="A173" s="12"/>
      <c r="B173" s="190"/>
      <c r="C173" s="191"/>
      <c r="D173" s="192" t="s">
        <v>76</v>
      </c>
      <c r="E173" s="204" t="s">
        <v>162</v>
      </c>
      <c r="F173" s="204" t="s">
        <v>250</v>
      </c>
      <c r="G173" s="191"/>
      <c r="H173" s="191"/>
      <c r="I173" s="194"/>
      <c r="J173" s="205">
        <f>BK173</f>
        <v>0</v>
      </c>
      <c r="K173" s="191"/>
      <c r="L173" s="196"/>
      <c r="M173" s="197"/>
      <c r="N173" s="198"/>
      <c r="O173" s="198"/>
      <c r="P173" s="199">
        <f>SUM(P174:P235)</f>
        <v>0</v>
      </c>
      <c r="Q173" s="198"/>
      <c r="R173" s="199">
        <f>SUM(R174:R235)</f>
        <v>227.88957999999997</v>
      </c>
      <c r="S173" s="198"/>
      <c r="T173" s="200">
        <f>SUM(T174:T235)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1" t="s">
        <v>85</v>
      </c>
      <c r="AT173" s="202" t="s">
        <v>76</v>
      </c>
      <c r="AU173" s="202" t="s">
        <v>85</v>
      </c>
      <c r="AY173" s="201" t="s">
        <v>127</v>
      </c>
      <c r="BK173" s="203">
        <f>SUM(BK174:BK235)</f>
        <v>0</v>
      </c>
    </row>
    <row r="174" s="2" customFormat="1" ht="24.15" customHeight="1">
      <c r="A174" s="40"/>
      <c r="B174" s="41"/>
      <c r="C174" s="206" t="s">
        <v>7</v>
      </c>
      <c r="D174" s="206" t="s">
        <v>129</v>
      </c>
      <c r="E174" s="207" t="s">
        <v>251</v>
      </c>
      <c r="F174" s="208" t="s">
        <v>252</v>
      </c>
      <c r="G174" s="209" t="s">
        <v>132</v>
      </c>
      <c r="H174" s="210">
        <v>1363</v>
      </c>
      <c r="I174" s="211"/>
      <c r="J174" s="212">
        <f>ROUND(I174*H174,2)</f>
        <v>0</v>
      </c>
      <c r="K174" s="208" t="s">
        <v>133</v>
      </c>
      <c r="L174" s="46"/>
      <c r="M174" s="213" t="s">
        <v>19</v>
      </c>
      <c r="N174" s="214" t="s">
        <v>48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134</v>
      </c>
      <c r="AT174" s="217" t="s">
        <v>129</v>
      </c>
      <c r="AU174" s="217" t="s">
        <v>87</v>
      </c>
      <c r="AY174" s="19" t="s">
        <v>127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85</v>
      </c>
      <c r="BK174" s="218">
        <f>ROUND(I174*H174,2)</f>
        <v>0</v>
      </c>
      <c r="BL174" s="19" t="s">
        <v>134</v>
      </c>
      <c r="BM174" s="217" t="s">
        <v>253</v>
      </c>
    </row>
    <row r="175" s="2" customFormat="1">
      <c r="A175" s="40"/>
      <c r="B175" s="41"/>
      <c r="C175" s="42"/>
      <c r="D175" s="219" t="s">
        <v>135</v>
      </c>
      <c r="E175" s="42"/>
      <c r="F175" s="220" t="s">
        <v>254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135</v>
      </c>
      <c r="AU175" s="19" t="s">
        <v>87</v>
      </c>
    </row>
    <row r="176" s="13" customFormat="1">
      <c r="A176" s="13"/>
      <c r="B176" s="224"/>
      <c r="C176" s="225"/>
      <c r="D176" s="226" t="s">
        <v>137</v>
      </c>
      <c r="E176" s="227" t="s">
        <v>19</v>
      </c>
      <c r="F176" s="228" t="s">
        <v>255</v>
      </c>
      <c r="G176" s="225"/>
      <c r="H176" s="229">
        <v>1363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137</v>
      </c>
      <c r="AU176" s="235" t="s">
        <v>87</v>
      </c>
      <c r="AV176" s="13" t="s">
        <v>87</v>
      </c>
      <c r="AW176" s="13" t="s">
        <v>36</v>
      </c>
      <c r="AX176" s="13" t="s">
        <v>77</v>
      </c>
      <c r="AY176" s="235" t="s">
        <v>127</v>
      </c>
    </row>
    <row r="177" s="14" customFormat="1">
      <c r="A177" s="14"/>
      <c r="B177" s="236"/>
      <c r="C177" s="237"/>
      <c r="D177" s="226" t="s">
        <v>137</v>
      </c>
      <c r="E177" s="238" t="s">
        <v>19</v>
      </c>
      <c r="F177" s="239" t="s">
        <v>174</v>
      </c>
      <c r="G177" s="237"/>
      <c r="H177" s="238" t="s">
        <v>19</v>
      </c>
      <c r="I177" s="240"/>
      <c r="J177" s="237"/>
      <c r="K177" s="237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137</v>
      </c>
      <c r="AU177" s="245" t="s">
        <v>87</v>
      </c>
      <c r="AV177" s="14" t="s">
        <v>85</v>
      </c>
      <c r="AW177" s="14" t="s">
        <v>36</v>
      </c>
      <c r="AX177" s="14" t="s">
        <v>77</v>
      </c>
      <c r="AY177" s="245" t="s">
        <v>127</v>
      </c>
    </row>
    <row r="178" s="14" customFormat="1">
      <c r="A178" s="14"/>
      <c r="B178" s="236"/>
      <c r="C178" s="237"/>
      <c r="D178" s="226" t="s">
        <v>137</v>
      </c>
      <c r="E178" s="238" t="s">
        <v>19</v>
      </c>
      <c r="F178" s="239" t="s">
        <v>185</v>
      </c>
      <c r="G178" s="237"/>
      <c r="H178" s="238" t="s">
        <v>19</v>
      </c>
      <c r="I178" s="240"/>
      <c r="J178" s="237"/>
      <c r="K178" s="237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137</v>
      </c>
      <c r="AU178" s="245" t="s">
        <v>87</v>
      </c>
      <c r="AV178" s="14" t="s">
        <v>85</v>
      </c>
      <c r="AW178" s="14" t="s">
        <v>36</v>
      </c>
      <c r="AX178" s="14" t="s">
        <v>77</v>
      </c>
      <c r="AY178" s="245" t="s">
        <v>127</v>
      </c>
    </row>
    <row r="179" s="15" customFormat="1">
      <c r="A179" s="15"/>
      <c r="B179" s="246"/>
      <c r="C179" s="247"/>
      <c r="D179" s="226" t="s">
        <v>137</v>
      </c>
      <c r="E179" s="248" t="s">
        <v>19</v>
      </c>
      <c r="F179" s="249" t="s">
        <v>140</v>
      </c>
      <c r="G179" s="247"/>
      <c r="H179" s="250">
        <v>1363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6" t="s">
        <v>137</v>
      </c>
      <c r="AU179" s="256" t="s">
        <v>87</v>
      </c>
      <c r="AV179" s="15" t="s">
        <v>134</v>
      </c>
      <c r="AW179" s="15" t="s">
        <v>36</v>
      </c>
      <c r="AX179" s="15" t="s">
        <v>85</v>
      </c>
      <c r="AY179" s="256" t="s">
        <v>127</v>
      </c>
    </row>
    <row r="180" s="2" customFormat="1" ht="24.15" customHeight="1">
      <c r="A180" s="40"/>
      <c r="B180" s="41"/>
      <c r="C180" s="206" t="s">
        <v>209</v>
      </c>
      <c r="D180" s="206" t="s">
        <v>129</v>
      </c>
      <c r="E180" s="207" t="s">
        <v>256</v>
      </c>
      <c r="F180" s="208" t="s">
        <v>257</v>
      </c>
      <c r="G180" s="209" t="s">
        <v>132</v>
      </c>
      <c r="H180" s="210">
        <v>256</v>
      </c>
      <c r="I180" s="211"/>
      <c r="J180" s="212">
        <f>ROUND(I180*H180,2)</f>
        <v>0</v>
      </c>
      <c r="K180" s="208" t="s">
        <v>19</v>
      </c>
      <c r="L180" s="46"/>
      <c r="M180" s="213" t="s">
        <v>19</v>
      </c>
      <c r="N180" s="214" t="s">
        <v>48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134</v>
      </c>
      <c r="AT180" s="217" t="s">
        <v>129</v>
      </c>
      <c r="AU180" s="217" t="s">
        <v>87</v>
      </c>
      <c r="AY180" s="19" t="s">
        <v>127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85</v>
      </c>
      <c r="BK180" s="218">
        <f>ROUND(I180*H180,2)</f>
        <v>0</v>
      </c>
      <c r="BL180" s="19" t="s">
        <v>134</v>
      </c>
      <c r="BM180" s="217" t="s">
        <v>258</v>
      </c>
    </row>
    <row r="181" s="13" customFormat="1">
      <c r="A181" s="13"/>
      <c r="B181" s="224"/>
      <c r="C181" s="225"/>
      <c r="D181" s="226" t="s">
        <v>137</v>
      </c>
      <c r="E181" s="227" t="s">
        <v>19</v>
      </c>
      <c r="F181" s="228" t="s">
        <v>259</v>
      </c>
      <c r="G181" s="225"/>
      <c r="H181" s="229">
        <v>256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137</v>
      </c>
      <c r="AU181" s="235" t="s">
        <v>87</v>
      </c>
      <c r="AV181" s="13" t="s">
        <v>87</v>
      </c>
      <c r="AW181" s="13" t="s">
        <v>36</v>
      </c>
      <c r="AX181" s="13" t="s">
        <v>77</v>
      </c>
      <c r="AY181" s="235" t="s">
        <v>127</v>
      </c>
    </row>
    <row r="182" s="14" customFormat="1">
      <c r="A182" s="14"/>
      <c r="B182" s="236"/>
      <c r="C182" s="237"/>
      <c r="D182" s="226" t="s">
        <v>137</v>
      </c>
      <c r="E182" s="238" t="s">
        <v>19</v>
      </c>
      <c r="F182" s="239" t="s">
        <v>183</v>
      </c>
      <c r="G182" s="237"/>
      <c r="H182" s="238" t="s">
        <v>19</v>
      </c>
      <c r="I182" s="240"/>
      <c r="J182" s="237"/>
      <c r="K182" s="237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137</v>
      </c>
      <c r="AU182" s="245" t="s">
        <v>87</v>
      </c>
      <c r="AV182" s="14" t="s">
        <v>85</v>
      </c>
      <c r="AW182" s="14" t="s">
        <v>36</v>
      </c>
      <c r="AX182" s="14" t="s">
        <v>77</v>
      </c>
      <c r="AY182" s="245" t="s">
        <v>127</v>
      </c>
    </row>
    <row r="183" s="14" customFormat="1">
      <c r="A183" s="14"/>
      <c r="B183" s="236"/>
      <c r="C183" s="237"/>
      <c r="D183" s="226" t="s">
        <v>137</v>
      </c>
      <c r="E183" s="238" t="s">
        <v>19</v>
      </c>
      <c r="F183" s="239" t="s">
        <v>185</v>
      </c>
      <c r="G183" s="237"/>
      <c r="H183" s="238" t="s">
        <v>19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137</v>
      </c>
      <c r="AU183" s="245" t="s">
        <v>87</v>
      </c>
      <c r="AV183" s="14" t="s">
        <v>85</v>
      </c>
      <c r="AW183" s="14" t="s">
        <v>36</v>
      </c>
      <c r="AX183" s="14" t="s">
        <v>77</v>
      </c>
      <c r="AY183" s="245" t="s">
        <v>127</v>
      </c>
    </row>
    <row r="184" s="15" customFormat="1">
      <c r="A184" s="15"/>
      <c r="B184" s="246"/>
      <c r="C184" s="247"/>
      <c r="D184" s="226" t="s">
        <v>137</v>
      </c>
      <c r="E184" s="248" t="s">
        <v>19</v>
      </c>
      <c r="F184" s="249" t="s">
        <v>140</v>
      </c>
      <c r="G184" s="247"/>
      <c r="H184" s="250">
        <v>256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6" t="s">
        <v>137</v>
      </c>
      <c r="AU184" s="256" t="s">
        <v>87</v>
      </c>
      <c r="AV184" s="15" t="s">
        <v>134</v>
      </c>
      <c r="AW184" s="15" t="s">
        <v>36</v>
      </c>
      <c r="AX184" s="15" t="s">
        <v>85</v>
      </c>
      <c r="AY184" s="256" t="s">
        <v>127</v>
      </c>
    </row>
    <row r="185" s="2" customFormat="1" ht="21.75" customHeight="1">
      <c r="A185" s="40"/>
      <c r="B185" s="41"/>
      <c r="C185" s="206" t="s">
        <v>260</v>
      </c>
      <c r="D185" s="206" t="s">
        <v>129</v>
      </c>
      <c r="E185" s="207" t="s">
        <v>261</v>
      </c>
      <c r="F185" s="208" t="s">
        <v>262</v>
      </c>
      <c r="G185" s="209" t="s">
        <v>132</v>
      </c>
      <c r="H185" s="210">
        <v>1363</v>
      </c>
      <c r="I185" s="211"/>
      <c r="J185" s="212">
        <f>ROUND(I185*H185,2)</f>
        <v>0</v>
      </c>
      <c r="K185" s="208" t="s">
        <v>133</v>
      </c>
      <c r="L185" s="46"/>
      <c r="M185" s="213" t="s">
        <v>19</v>
      </c>
      <c r="N185" s="214" t="s">
        <v>48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134</v>
      </c>
      <c r="AT185" s="217" t="s">
        <v>129</v>
      </c>
      <c r="AU185" s="217" t="s">
        <v>87</v>
      </c>
      <c r="AY185" s="19" t="s">
        <v>127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85</v>
      </c>
      <c r="BK185" s="218">
        <f>ROUND(I185*H185,2)</f>
        <v>0</v>
      </c>
      <c r="BL185" s="19" t="s">
        <v>134</v>
      </c>
      <c r="BM185" s="217" t="s">
        <v>263</v>
      </c>
    </row>
    <row r="186" s="2" customFormat="1">
      <c r="A186" s="40"/>
      <c r="B186" s="41"/>
      <c r="C186" s="42"/>
      <c r="D186" s="219" t="s">
        <v>135</v>
      </c>
      <c r="E186" s="42"/>
      <c r="F186" s="220" t="s">
        <v>264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135</v>
      </c>
      <c r="AU186" s="19" t="s">
        <v>87</v>
      </c>
    </row>
    <row r="187" s="13" customFormat="1">
      <c r="A187" s="13"/>
      <c r="B187" s="224"/>
      <c r="C187" s="225"/>
      <c r="D187" s="226" t="s">
        <v>137</v>
      </c>
      <c r="E187" s="227" t="s">
        <v>19</v>
      </c>
      <c r="F187" s="228" t="s">
        <v>265</v>
      </c>
      <c r="G187" s="225"/>
      <c r="H187" s="229">
        <v>1278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137</v>
      </c>
      <c r="AU187" s="235" t="s">
        <v>87</v>
      </c>
      <c r="AV187" s="13" t="s">
        <v>87</v>
      </c>
      <c r="AW187" s="13" t="s">
        <v>36</v>
      </c>
      <c r="AX187" s="13" t="s">
        <v>77</v>
      </c>
      <c r="AY187" s="235" t="s">
        <v>127</v>
      </c>
    </row>
    <row r="188" s="14" customFormat="1">
      <c r="A188" s="14"/>
      <c r="B188" s="236"/>
      <c r="C188" s="237"/>
      <c r="D188" s="226" t="s">
        <v>137</v>
      </c>
      <c r="E188" s="238" t="s">
        <v>19</v>
      </c>
      <c r="F188" s="239" t="s">
        <v>174</v>
      </c>
      <c r="G188" s="237"/>
      <c r="H188" s="238" t="s">
        <v>19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137</v>
      </c>
      <c r="AU188" s="245" t="s">
        <v>87</v>
      </c>
      <c r="AV188" s="14" t="s">
        <v>85</v>
      </c>
      <c r="AW188" s="14" t="s">
        <v>36</v>
      </c>
      <c r="AX188" s="14" t="s">
        <v>77</v>
      </c>
      <c r="AY188" s="245" t="s">
        <v>127</v>
      </c>
    </row>
    <row r="189" s="13" customFormat="1">
      <c r="A189" s="13"/>
      <c r="B189" s="224"/>
      <c r="C189" s="225"/>
      <c r="D189" s="226" t="s">
        <v>137</v>
      </c>
      <c r="E189" s="227" t="s">
        <v>19</v>
      </c>
      <c r="F189" s="228" t="s">
        <v>266</v>
      </c>
      <c r="G189" s="225"/>
      <c r="H189" s="229">
        <v>60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137</v>
      </c>
      <c r="AU189" s="235" t="s">
        <v>87</v>
      </c>
      <c r="AV189" s="13" t="s">
        <v>87</v>
      </c>
      <c r="AW189" s="13" t="s">
        <v>36</v>
      </c>
      <c r="AX189" s="13" t="s">
        <v>77</v>
      </c>
      <c r="AY189" s="235" t="s">
        <v>127</v>
      </c>
    </row>
    <row r="190" s="14" customFormat="1">
      <c r="A190" s="14"/>
      <c r="B190" s="236"/>
      <c r="C190" s="237"/>
      <c r="D190" s="226" t="s">
        <v>137</v>
      </c>
      <c r="E190" s="238" t="s">
        <v>19</v>
      </c>
      <c r="F190" s="239" t="s">
        <v>267</v>
      </c>
      <c r="G190" s="237"/>
      <c r="H190" s="238" t="s">
        <v>19</v>
      </c>
      <c r="I190" s="240"/>
      <c r="J190" s="237"/>
      <c r="K190" s="237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137</v>
      </c>
      <c r="AU190" s="245" t="s">
        <v>87</v>
      </c>
      <c r="AV190" s="14" t="s">
        <v>85</v>
      </c>
      <c r="AW190" s="14" t="s">
        <v>36</v>
      </c>
      <c r="AX190" s="14" t="s">
        <v>77</v>
      </c>
      <c r="AY190" s="245" t="s">
        <v>127</v>
      </c>
    </row>
    <row r="191" s="13" customFormat="1">
      <c r="A191" s="13"/>
      <c r="B191" s="224"/>
      <c r="C191" s="225"/>
      <c r="D191" s="226" t="s">
        <v>137</v>
      </c>
      <c r="E191" s="227" t="s">
        <v>19</v>
      </c>
      <c r="F191" s="228" t="s">
        <v>162</v>
      </c>
      <c r="G191" s="225"/>
      <c r="H191" s="229">
        <v>5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137</v>
      </c>
      <c r="AU191" s="235" t="s">
        <v>87</v>
      </c>
      <c r="AV191" s="13" t="s">
        <v>87</v>
      </c>
      <c r="AW191" s="13" t="s">
        <v>36</v>
      </c>
      <c r="AX191" s="13" t="s">
        <v>77</v>
      </c>
      <c r="AY191" s="235" t="s">
        <v>127</v>
      </c>
    </row>
    <row r="192" s="14" customFormat="1">
      <c r="A192" s="14"/>
      <c r="B192" s="236"/>
      <c r="C192" s="237"/>
      <c r="D192" s="226" t="s">
        <v>137</v>
      </c>
      <c r="E192" s="238" t="s">
        <v>19</v>
      </c>
      <c r="F192" s="239" t="s">
        <v>268</v>
      </c>
      <c r="G192" s="237"/>
      <c r="H192" s="238" t="s">
        <v>19</v>
      </c>
      <c r="I192" s="240"/>
      <c r="J192" s="237"/>
      <c r="K192" s="237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137</v>
      </c>
      <c r="AU192" s="245" t="s">
        <v>87</v>
      </c>
      <c r="AV192" s="14" t="s">
        <v>85</v>
      </c>
      <c r="AW192" s="14" t="s">
        <v>36</v>
      </c>
      <c r="AX192" s="14" t="s">
        <v>77</v>
      </c>
      <c r="AY192" s="245" t="s">
        <v>127</v>
      </c>
    </row>
    <row r="193" s="13" customFormat="1">
      <c r="A193" s="13"/>
      <c r="B193" s="224"/>
      <c r="C193" s="225"/>
      <c r="D193" s="226" t="s">
        <v>137</v>
      </c>
      <c r="E193" s="227" t="s">
        <v>19</v>
      </c>
      <c r="F193" s="228" t="s">
        <v>269</v>
      </c>
      <c r="G193" s="225"/>
      <c r="H193" s="229">
        <v>20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137</v>
      </c>
      <c r="AU193" s="235" t="s">
        <v>87</v>
      </c>
      <c r="AV193" s="13" t="s">
        <v>87</v>
      </c>
      <c r="AW193" s="13" t="s">
        <v>36</v>
      </c>
      <c r="AX193" s="13" t="s">
        <v>77</v>
      </c>
      <c r="AY193" s="235" t="s">
        <v>127</v>
      </c>
    </row>
    <row r="194" s="14" customFormat="1">
      <c r="A194" s="14"/>
      <c r="B194" s="236"/>
      <c r="C194" s="237"/>
      <c r="D194" s="226" t="s">
        <v>137</v>
      </c>
      <c r="E194" s="238" t="s">
        <v>19</v>
      </c>
      <c r="F194" s="239" t="s">
        <v>270</v>
      </c>
      <c r="G194" s="237"/>
      <c r="H194" s="238" t="s">
        <v>19</v>
      </c>
      <c r="I194" s="240"/>
      <c r="J194" s="237"/>
      <c r="K194" s="237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137</v>
      </c>
      <c r="AU194" s="245" t="s">
        <v>87</v>
      </c>
      <c r="AV194" s="14" t="s">
        <v>85</v>
      </c>
      <c r="AW194" s="14" t="s">
        <v>36</v>
      </c>
      <c r="AX194" s="14" t="s">
        <v>77</v>
      </c>
      <c r="AY194" s="245" t="s">
        <v>127</v>
      </c>
    </row>
    <row r="195" s="15" customFormat="1">
      <c r="A195" s="15"/>
      <c r="B195" s="246"/>
      <c r="C195" s="247"/>
      <c r="D195" s="226" t="s">
        <v>137</v>
      </c>
      <c r="E195" s="248" t="s">
        <v>19</v>
      </c>
      <c r="F195" s="249" t="s">
        <v>140</v>
      </c>
      <c r="G195" s="247"/>
      <c r="H195" s="250">
        <v>1363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6" t="s">
        <v>137</v>
      </c>
      <c r="AU195" s="256" t="s">
        <v>87</v>
      </c>
      <c r="AV195" s="15" t="s">
        <v>134</v>
      </c>
      <c r="AW195" s="15" t="s">
        <v>36</v>
      </c>
      <c r="AX195" s="15" t="s">
        <v>85</v>
      </c>
      <c r="AY195" s="256" t="s">
        <v>127</v>
      </c>
    </row>
    <row r="196" s="2" customFormat="1" ht="21.75" customHeight="1">
      <c r="A196" s="40"/>
      <c r="B196" s="41"/>
      <c r="C196" s="206" t="s">
        <v>213</v>
      </c>
      <c r="D196" s="206" t="s">
        <v>129</v>
      </c>
      <c r="E196" s="207" t="s">
        <v>271</v>
      </c>
      <c r="F196" s="208" t="s">
        <v>272</v>
      </c>
      <c r="G196" s="209" t="s">
        <v>132</v>
      </c>
      <c r="H196" s="210">
        <v>256</v>
      </c>
      <c r="I196" s="211"/>
      <c r="J196" s="212">
        <f>ROUND(I196*H196,2)</f>
        <v>0</v>
      </c>
      <c r="K196" s="208" t="s">
        <v>133</v>
      </c>
      <c r="L196" s="46"/>
      <c r="M196" s="213" t="s">
        <v>19</v>
      </c>
      <c r="N196" s="214" t="s">
        <v>48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134</v>
      </c>
      <c r="AT196" s="217" t="s">
        <v>129</v>
      </c>
      <c r="AU196" s="217" t="s">
        <v>87</v>
      </c>
      <c r="AY196" s="19" t="s">
        <v>127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85</v>
      </c>
      <c r="BK196" s="218">
        <f>ROUND(I196*H196,2)</f>
        <v>0</v>
      </c>
      <c r="BL196" s="19" t="s">
        <v>134</v>
      </c>
      <c r="BM196" s="217" t="s">
        <v>273</v>
      </c>
    </row>
    <row r="197" s="2" customFormat="1">
      <c r="A197" s="40"/>
      <c r="B197" s="41"/>
      <c r="C197" s="42"/>
      <c r="D197" s="219" t="s">
        <v>135</v>
      </c>
      <c r="E197" s="42"/>
      <c r="F197" s="220" t="s">
        <v>274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135</v>
      </c>
      <c r="AU197" s="19" t="s">
        <v>87</v>
      </c>
    </row>
    <row r="198" s="13" customFormat="1">
      <c r="A198" s="13"/>
      <c r="B198" s="224"/>
      <c r="C198" s="225"/>
      <c r="D198" s="226" t="s">
        <v>137</v>
      </c>
      <c r="E198" s="227" t="s">
        <v>19</v>
      </c>
      <c r="F198" s="228" t="s">
        <v>219</v>
      </c>
      <c r="G198" s="225"/>
      <c r="H198" s="229">
        <v>15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137</v>
      </c>
      <c r="AU198" s="235" t="s">
        <v>87</v>
      </c>
      <c r="AV198" s="13" t="s">
        <v>87</v>
      </c>
      <c r="AW198" s="13" t="s">
        <v>36</v>
      </c>
      <c r="AX198" s="13" t="s">
        <v>77</v>
      </c>
      <c r="AY198" s="235" t="s">
        <v>127</v>
      </c>
    </row>
    <row r="199" s="14" customFormat="1">
      <c r="A199" s="14"/>
      <c r="B199" s="236"/>
      <c r="C199" s="237"/>
      <c r="D199" s="226" t="s">
        <v>137</v>
      </c>
      <c r="E199" s="238" t="s">
        <v>19</v>
      </c>
      <c r="F199" s="239" t="s">
        <v>267</v>
      </c>
      <c r="G199" s="237"/>
      <c r="H199" s="238" t="s">
        <v>19</v>
      </c>
      <c r="I199" s="240"/>
      <c r="J199" s="237"/>
      <c r="K199" s="237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137</v>
      </c>
      <c r="AU199" s="245" t="s">
        <v>87</v>
      </c>
      <c r="AV199" s="14" t="s">
        <v>85</v>
      </c>
      <c r="AW199" s="14" t="s">
        <v>36</v>
      </c>
      <c r="AX199" s="14" t="s">
        <v>77</v>
      </c>
      <c r="AY199" s="245" t="s">
        <v>127</v>
      </c>
    </row>
    <row r="200" s="13" customFormat="1">
      <c r="A200" s="13"/>
      <c r="B200" s="224"/>
      <c r="C200" s="225"/>
      <c r="D200" s="226" t="s">
        <v>137</v>
      </c>
      <c r="E200" s="227" t="s">
        <v>19</v>
      </c>
      <c r="F200" s="228" t="s">
        <v>275</v>
      </c>
      <c r="G200" s="225"/>
      <c r="H200" s="229">
        <v>241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137</v>
      </c>
      <c r="AU200" s="235" t="s">
        <v>87</v>
      </c>
      <c r="AV200" s="13" t="s">
        <v>87</v>
      </c>
      <c r="AW200" s="13" t="s">
        <v>36</v>
      </c>
      <c r="AX200" s="13" t="s">
        <v>77</v>
      </c>
      <c r="AY200" s="235" t="s">
        <v>127</v>
      </c>
    </row>
    <row r="201" s="14" customFormat="1">
      <c r="A201" s="14"/>
      <c r="B201" s="236"/>
      <c r="C201" s="237"/>
      <c r="D201" s="226" t="s">
        <v>137</v>
      </c>
      <c r="E201" s="238" t="s">
        <v>19</v>
      </c>
      <c r="F201" s="239" t="s">
        <v>276</v>
      </c>
      <c r="G201" s="237"/>
      <c r="H201" s="238" t="s">
        <v>19</v>
      </c>
      <c r="I201" s="240"/>
      <c r="J201" s="237"/>
      <c r="K201" s="237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137</v>
      </c>
      <c r="AU201" s="245" t="s">
        <v>87</v>
      </c>
      <c r="AV201" s="14" t="s">
        <v>85</v>
      </c>
      <c r="AW201" s="14" t="s">
        <v>36</v>
      </c>
      <c r="AX201" s="14" t="s">
        <v>77</v>
      </c>
      <c r="AY201" s="245" t="s">
        <v>127</v>
      </c>
    </row>
    <row r="202" s="15" customFormat="1">
      <c r="A202" s="15"/>
      <c r="B202" s="246"/>
      <c r="C202" s="247"/>
      <c r="D202" s="226" t="s">
        <v>137</v>
      </c>
      <c r="E202" s="248" t="s">
        <v>19</v>
      </c>
      <c r="F202" s="249" t="s">
        <v>140</v>
      </c>
      <c r="G202" s="247"/>
      <c r="H202" s="250">
        <v>256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6" t="s">
        <v>137</v>
      </c>
      <c r="AU202" s="256" t="s">
        <v>87</v>
      </c>
      <c r="AV202" s="15" t="s">
        <v>134</v>
      </c>
      <c r="AW202" s="15" t="s">
        <v>36</v>
      </c>
      <c r="AX202" s="15" t="s">
        <v>85</v>
      </c>
      <c r="AY202" s="256" t="s">
        <v>127</v>
      </c>
    </row>
    <row r="203" s="2" customFormat="1" ht="24.15" customHeight="1">
      <c r="A203" s="40"/>
      <c r="B203" s="41"/>
      <c r="C203" s="206" t="s">
        <v>277</v>
      </c>
      <c r="D203" s="206" t="s">
        <v>129</v>
      </c>
      <c r="E203" s="207" t="s">
        <v>278</v>
      </c>
      <c r="F203" s="208" t="s">
        <v>279</v>
      </c>
      <c r="G203" s="209" t="s">
        <v>132</v>
      </c>
      <c r="H203" s="210">
        <v>256</v>
      </c>
      <c r="I203" s="211"/>
      <c r="J203" s="212">
        <f>ROUND(I203*H203,2)</f>
        <v>0</v>
      </c>
      <c r="K203" s="208" t="s">
        <v>133</v>
      </c>
      <c r="L203" s="46"/>
      <c r="M203" s="213" t="s">
        <v>19</v>
      </c>
      <c r="N203" s="214" t="s">
        <v>48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134</v>
      </c>
      <c r="AT203" s="217" t="s">
        <v>129</v>
      </c>
      <c r="AU203" s="217" t="s">
        <v>87</v>
      </c>
      <c r="AY203" s="19" t="s">
        <v>127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85</v>
      </c>
      <c r="BK203" s="218">
        <f>ROUND(I203*H203,2)</f>
        <v>0</v>
      </c>
      <c r="BL203" s="19" t="s">
        <v>134</v>
      </c>
      <c r="BM203" s="217" t="s">
        <v>280</v>
      </c>
    </row>
    <row r="204" s="2" customFormat="1">
      <c r="A204" s="40"/>
      <c r="B204" s="41"/>
      <c r="C204" s="42"/>
      <c r="D204" s="219" t="s">
        <v>135</v>
      </c>
      <c r="E204" s="42"/>
      <c r="F204" s="220" t="s">
        <v>281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135</v>
      </c>
      <c r="AU204" s="19" t="s">
        <v>87</v>
      </c>
    </row>
    <row r="205" s="13" customFormat="1">
      <c r="A205" s="13"/>
      <c r="B205" s="224"/>
      <c r="C205" s="225"/>
      <c r="D205" s="226" t="s">
        <v>137</v>
      </c>
      <c r="E205" s="227" t="s">
        <v>19</v>
      </c>
      <c r="F205" s="228" t="s">
        <v>275</v>
      </c>
      <c r="G205" s="225"/>
      <c r="H205" s="229">
        <v>241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137</v>
      </c>
      <c r="AU205" s="235" t="s">
        <v>87</v>
      </c>
      <c r="AV205" s="13" t="s">
        <v>87</v>
      </c>
      <c r="AW205" s="13" t="s">
        <v>36</v>
      </c>
      <c r="AX205" s="13" t="s">
        <v>77</v>
      </c>
      <c r="AY205" s="235" t="s">
        <v>127</v>
      </c>
    </row>
    <row r="206" s="14" customFormat="1">
      <c r="A206" s="14"/>
      <c r="B206" s="236"/>
      <c r="C206" s="237"/>
      <c r="D206" s="226" t="s">
        <v>137</v>
      </c>
      <c r="E206" s="238" t="s">
        <v>19</v>
      </c>
      <c r="F206" s="239" t="s">
        <v>183</v>
      </c>
      <c r="G206" s="237"/>
      <c r="H206" s="238" t="s">
        <v>19</v>
      </c>
      <c r="I206" s="240"/>
      <c r="J206" s="237"/>
      <c r="K206" s="237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137</v>
      </c>
      <c r="AU206" s="245" t="s">
        <v>87</v>
      </c>
      <c r="AV206" s="14" t="s">
        <v>85</v>
      </c>
      <c r="AW206" s="14" t="s">
        <v>36</v>
      </c>
      <c r="AX206" s="14" t="s">
        <v>77</v>
      </c>
      <c r="AY206" s="245" t="s">
        <v>127</v>
      </c>
    </row>
    <row r="207" s="13" customFormat="1">
      <c r="A207" s="13"/>
      <c r="B207" s="224"/>
      <c r="C207" s="225"/>
      <c r="D207" s="226" t="s">
        <v>137</v>
      </c>
      <c r="E207" s="227" t="s">
        <v>19</v>
      </c>
      <c r="F207" s="228" t="s">
        <v>219</v>
      </c>
      <c r="G207" s="225"/>
      <c r="H207" s="229">
        <v>15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137</v>
      </c>
      <c r="AU207" s="235" t="s">
        <v>87</v>
      </c>
      <c r="AV207" s="13" t="s">
        <v>87</v>
      </c>
      <c r="AW207" s="13" t="s">
        <v>36</v>
      </c>
      <c r="AX207" s="13" t="s">
        <v>77</v>
      </c>
      <c r="AY207" s="235" t="s">
        <v>127</v>
      </c>
    </row>
    <row r="208" s="14" customFormat="1">
      <c r="A208" s="14"/>
      <c r="B208" s="236"/>
      <c r="C208" s="237"/>
      <c r="D208" s="226" t="s">
        <v>137</v>
      </c>
      <c r="E208" s="238" t="s">
        <v>19</v>
      </c>
      <c r="F208" s="239" t="s">
        <v>267</v>
      </c>
      <c r="G208" s="237"/>
      <c r="H208" s="238" t="s">
        <v>19</v>
      </c>
      <c r="I208" s="240"/>
      <c r="J208" s="237"/>
      <c r="K208" s="237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137</v>
      </c>
      <c r="AU208" s="245" t="s">
        <v>87</v>
      </c>
      <c r="AV208" s="14" t="s">
        <v>85</v>
      </c>
      <c r="AW208" s="14" t="s">
        <v>36</v>
      </c>
      <c r="AX208" s="14" t="s">
        <v>77</v>
      </c>
      <c r="AY208" s="245" t="s">
        <v>127</v>
      </c>
    </row>
    <row r="209" s="15" customFormat="1">
      <c r="A209" s="15"/>
      <c r="B209" s="246"/>
      <c r="C209" s="247"/>
      <c r="D209" s="226" t="s">
        <v>137</v>
      </c>
      <c r="E209" s="248" t="s">
        <v>19</v>
      </c>
      <c r="F209" s="249" t="s">
        <v>140</v>
      </c>
      <c r="G209" s="247"/>
      <c r="H209" s="250">
        <v>256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6" t="s">
        <v>137</v>
      </c>
      <c r="AU209" s="256" t="s">
        <v>87</v>
      </c>
      <c r="AV209" s="15" t="s">
        <v>134</v>
      </c>
      <c r="AW209" s="15" t="s">
        <v>36</v>
      </c>
      <c r="AX209" s="15" t="s">
        <v>85</v>
      </c>
      <c r="AY209" s="256" t="s">
        <v>127</v>
      </c>
    </row>
    <row r="210" s="2" customFormat="1" ht="37.8" customHeight="1">
      <c r="A210" s="40"/>
      <c r="B210" s="41"/>
      <c r="C210" s="206" t="s">
        <v>218</v>
      </c>
      <c r="D210" s="206" t="s">
        <v>129</v>
      </c>
      <c r="E210" s="207" t="s">
        <v>282</v>
      </c>
      <c r="F210" s="208" t="s">
        <v>283</v>
      </c>
      <c r="G210" s="209" t="s">
        <v>132</v>
      </c>
      <c r="H210" s="210">
        <v>75</v>
      </c>
      <c r="I210" s="211"/>
      <c r="J210" s="212">
        <f>ROUND(I210*H210,2)</f>
        <v>0</v>
      </c>
      <c r="K210" s="208" t="s">
        <v>133</v>
      </c>
      <c r="L210" s="46"/>
      <c r="M210" s="213" t="s">
        <v>19</v>
      </c>
      <c r="N210" s="214" t="s">
        <v>48</v>
      </c>
      <c r="O210" s="86"/>
      <c r="P210" s="215">
        <f>O210*H210</f>
        <v>0</v>
      </c>
      <c r="Q210" s="215">
        <v>0.088800000000000004</v>
      </c>
      <c r="R210" s="215">
        <f>Q210*H210</f>
        <v>6.6600000000000001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134</v>
      </c>
      <c r="AT210" s="217" t="s">
        <v>129</v>
      </c>
      <c r="AU210" s="217" t="s">
        <v>87</v>
      </c>
      <c r="AY210" s="19" t="s">
        <v>127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85</v>
      </c>
      <c r="BK210" s="218">
        <f>ROUND(I210*H210,2)</f>
        <v>0</v>
      </c>
      <c r="BL210" s="19" t="s">
        <v>134</v>
      </c>
      <c r="BM210" s="217" t="s">
        <v>168</v>
      </c>
    </row>
    <row r="211" s="2" customFormat="1">
      <c r="A211" s="40"/>
      <c r="B211" s="41"/>
      <c r="C211" s="42"/>
      <c r="D211" s="219" t="s">
        <v>135</v>
      </c>
      <c r="E211" s="42"/>
      <c r="F211" s="220" t="s">
        <v>284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135</v>
      </c>
      <c r="AU211" s="19" t="s">
        <v>87</v>
      </c>
    </row>
    <row r="212" s="13" customFormat="1">
      <c r="A212" s="13"/>
      <c r="B212" s="224"/>
      <c r="C212" s="225"/>
      <c r="D212" s="226" t="s">
        <v>137</v>
      </c>
      <c r="E212" s="227" t="s">
        <v>19</v>
      </c>
      <c r="F212" s="228" t="s">
        <v>285</v>
      </c>
      <c r="G212" s="225"/>
      <c r="H212" s="229">
        <v>75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137</v>
      </c>
      <c r="AU212" s="235" t="s">
        <v>87</v>
      </c>
      <c r="AV212" s="13" t="s">
        <v>87</v>
      </c>
      <c r="AW212" s="13" t="s">
        <v>36</v>
      </c>
      <c r="AX212" s="13" t="s">
        <v>77</v>
      </c>
      <c r="AY212" s="235" t="s">
        <v>127</v>
      </c>
    </row>
    <row r="213" s="14" customFormat="1">
      <c r="A213" s="14"/>
      <c r="B213" s="236"/>
      <c r="C213" s="237"/>
      <c r="D213" s="226" t="s">
        <v>137</v>
      </c>
      <c r="E213" s="238" t="s">
        <v>19</v>
      </c>
      <c r="F213" s="239" t="s">
        <v>286</v>
      </c>
      <c r="G213" s="237"/>
      <c r="H213" s="238" t="s">
        <v>19</v>
      </c>
      <c r="I213" s="240"/>
      <c r="J213" s="237"/>
      <c r="K213" s="237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137</v>
      </c>
      <c r="AU213" s="245" t="s">
        <v>87</v>
      </c>
      <c r="AV213" s="14" t="s">
        <v>85</v>
      </c>
      <c r="AW213" s="14" t="s">
        <v>36</v>
      </c>
      <c r="AX213" s="14" t="s">
        <v>77</v>
      </c>
      <c r="AY213" s="245" t="s">
        <v>127</v>
      </c>
    </row>
    <row r="214" s="15" customFormat="1">
      <c r="A214" s="15"/>
      <c r="B214" s="246"/>
      <c r="C214" s="247"/>
      <c r="D214" s="226" t="s">
        <v>137</v>
      </c>
      <c r="E214" s="248" t="s">
        <v>19</v>
      </c>
      <c r="F214" s="249" t="s">
        <v>140</v>
      </c>
      <c r="G214" s="247"/>
      <c r="H214" s="250">
        <v>75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6" t="s">
        <v>137</v>
      </c>
      <c r="AU214" s="256" t="s">
        <v>87</v>
      </c>
      <c r="AV214" s="15" t="s">
        <v>134</v>
      </c>
      <c r="AW214" s="15" t="s">
        <v>36</v>
      </c>
      <c r="AX214" s="15" t="s">
        <v>85</v>
      </c>
      <c r="AY214" s="256" t="s">
        <v>127</v>
      </c>
    </row>
    <row r="215" s="2" customFormat="1" ht="16.5" customHeight="1">
      <c r="A215" s="40"/>
      <c r="B215" s="41"/>
      <c r="C215" s="257" t="s">
        <v>287</v>
      </c>
      <c r="D215" s="257" t="s">
        <v>225</v>
      </c>
      <c r="E215" s="258" t="s">
        <v>288</v>
      </c>
      <c r="F215" s="259" t="s">
        <v>289</v>
      </c>
      <c r="G215" s="260" t="s">
        <v>132</v>
      </c>
      <c r="H215" s="261">
        <v>77.25</v>
      </c>
      <c r="I215" s="262"/>
      <c r="J215" s="263">
        <f>ROUND(I215*H215,2)</f>
        <v>0</v>
      </c>
      <c r="K215" s="259" t="s">
        <v>19</v>
      </c>
      <c r="L215" s="264"/>
      <c r="M215" s="265" t="s">
        <v>19</v>
      </c>
      <c r="N215" s="266" t="s">
        <v>48</v>
      </c>
      <c r="O215" s="86"/>
      <c r="P215" s="215">
        <f>O215*H215</f>
        <v>0</v>
      </c>
      <c r="Q215" s="215">
        <v>0.053999999999999999</v>
      </c>
      <c r="R215" s="215">
        <f>Q215*H215</f>
        <v>4.1715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158</v>
      </c>
      <c r="AT215" s="217" t="s">
        <v>225</v>
      </c>
      <c r="AU215" s="217" t="s">
        <v>87</v>
      </c>
      <c r="AY215" s="19" t="s">
        <v>127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85</v>
      </c>
      <c r="BK215" s="218">
        <f>ROUND(I215*H215,2)</f>
        <v>0</v>
      </c>
      <c r="BL215" s="19" t="s">
        <v>134</v>
      </c>
      <c r="BM215" s="217" t="s">
        <v>290</v>
      </c>
    </row>
    <row r="216" s="13" customFormat="1">
      <c r="A216" s="13"/>
      <c r="B216" s="224"/>
      <c r="C216" s="225"/>
      <c r="D216" s="226" t="s">
        <v>137</v>
      </c>
      <c r="E216" s="227" t="s">
        <v>19</v>
      </c>
      <c r="F216" s="228" t="s">
        <v>291</v>
      </c>
      <c r="G216" s="225"/>
      <c r="H216" s="229">
        <v>77.25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137</v>
      </c>
      <c r="AU216" s="235" t="s">
        <v>87</v>
      </c>
      <c r="AV216" s="13" t="s">
        <v>87</v>
      </c>
      <c r="AW216" s="13" t="s">
        <v>36</v>
      </c>
      <c r="AX216" s="13" t="s">
        <v>77</v>
      </c>
      <c r="AY216" s="235" t="s">
        <v>127</v>
      </c>
    </row>
    <row r="217" s="15" customFormat="1">
      <c r="A217" s="15"/>
      <c r="B217" s="246"/>
      <c r="C217" s="247"/>
      <c r="D217" s="226" t="s">
        <v>137</v>
      </c>
      <c r="E217" s="248" t="s">
        <v>19</v>
      </c>
      <c r="F217" s="249" t="s">
        <v>140</v>
      </c>
      <c r="G217" s="247"/>
      <c r="H217" s="250">
        <v>77.25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6" t="s">
        <v>137</v>
      </c>
      <c r="AU217" s="256" t="s">
        <v>87</v>
      </c>
      <c r="AV217" s="15" t="s">
        <v>134</v>
      </c>
      <c r="AW217" s="15" t="s">
        <v>36</v>
      </c>
      <c r="AX217" s="15" t="s">
        <v>85</v>
      </c>
      <c r="AY217" s="256" t="s">
        <v>127</v>
      </c>
    </row>
    <row r="218" s="2" customFormat="1" ht="37.8" customHeight="1">
      <c r="A218" s="40"/>
      <c r="B218" s="41"/>
      <c r="C218" s="206" t="s">
        <v>222</v>
      </c>
      <c r="D218" s="206" t="s">
        <v>129</v>
      </c>
      <c r="E218" s="207" t="s">
        <v>282</v>
      </c>
      <c r="F218" s="208" t="s">
        <v>283</v>
      </c>
      <c r="G218" s="209" t="s">
        <v>132</v>
      </c>
      <c r="H218" s="210">
        <v>5</v>
      </c>
      <c r="I218" s="211"/>
      <c r="J218" s="212">
        <f>ROUND(I218*H218,2)</f>
        <v>0</v>
      </c>
      <c r="K218" s="208" t="s">
        <v>133</v>
      </c>
      <c r="L218" s="46"/>
      <c r="M218" s="213" t="s">
        <v>19</v>
      </c>
      <c r="N218" s="214" t="s">
        <v>48</v>
      </c>
      <c r="O218" s="86"/>
      <c r="P218" s="215">
        <f>O218*H218</f>
        <v>0</v>
      </c>
      <c r="Q218" s="215">
        <v>0.088800000000000004</v>
      </c>
      <c r="R218" s="215">
        <f>Q218*H218</f>
        <v>0.44400000000000001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134</v>
      </c>
      <c r="AT218" s="217" t="s">
        <v>129</v>
      </c>
      <c r="AU218" s="217" t="s">
        <v>87</v>
      </c>
      <c r="AY218" s="19" t="s">
        <v>127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85</v>
      </c>
      <c r="BK218" s="218">
        <f>ROUND(I218*H218,2)</f>
        <v>0</v>
      </c>
      <c r="BL218" s="19" t="s">
        <v>134</v>
      </c>
      <c r="BM218" s="217" t="s">
        <v>292</v>
      </c>
    </row>
    <row r="219" s="2" customFormat="1">
      <c r="A219" s="40"/>
      <c r="B219" s="41"/>
      <c r="C219" s="42"/>
      <c r="D219" s="219" t="s">
        <v>135</v>
      </c>
      <c r="E219" s="42"/>
      <c r="F219" s="220" t="s">
        <v>284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135</v>
      </c>
      <c r="AU219" s="19" t="s">
        <v>87</v>
      </c>
    </row>
    <row r="220" s="13" customFormat="1">
      <c r="A220" s="13"/>
      <c r="B220" s="224"/>
      <c r="C220" s="225"/>
      <c r="D220" s="226" t="s">
        <v>137</v>
      </c>
      <c r="E220" s="227" t="s">
        <v>19</v>
      </c>
      <c r="F220" s="228" t="s">
        <v>162</v>
      </c>
      <c r="G220" s="225"/>
      <c r="H220" s="229">
        <v>5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137</v>
      </c>
      <c r="AU220" s="235" t="s">
        <v>87</v>
      </c>
      <c r="AV220" s="13" t="s">
        <v>87</v>
      </c>
      <c r="AW220" s="13" t="s">
        <v>36</v>
      </c>
      <c r="AX220" s="13" t="s">
        <v>77</v>
      </c>
      <c r="AY220" s="235" t="s">
        <v>127</v>
      </c>
    </row>
    <row r="221" s="14" customFormat="1">
      <c r="A221" s="14"/>
      <c r="B221" s="236"/>
      <c r="C221" s="237"/>
      <c r="D221" s="226" t="s">
        <v>137</v>
      </c>
      <c r="E221" s="238" t="s">
        <v>19</v>
      </c>
      <c r="F221" s="239" t="s">
        <v>293</v>
      </c>
      <c r="G221" s="237"/>
      <c r="H221" s="238" t="s">
        <v>19</v>
      </c>
      <c r="I221" s="240"/>
      <c r="J221" s="237"/>
      <c r="K221" s="237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137</v>
      </c>
      <c r="AU221" s="245" t="s">
        <v>87</v>
      </c>
      <c r="AV221" s="14" t="s">
        <v>85</v>
      </c>
      <c r="AW221" s="14" t="s">
        <v>36</v>
      </c>
      <c r="AX221" s="14" t="s">
        <v>77</v>
      </c>
      <c r="AY221" s="245" t="s">
        <v>127</v>
      </c>
    </row>
    <row r="222" s="15" customFormat="1">
      <c r="A222" s="15"/>
      <c r="B222" s="246"/>
      <c r="C222" s="247"/>
      <c r="D222" s="226" t="s">
        <v>137</v>
      </c>
      <c r="E222" s="248" t="s">
        <v>19</v>
      </c>
      <c r="F222" s="249" t="s">
        <v>140</v>
      </c>
      <c r="G222" s="247"/>
      <c r="H222" s="250">
        <v>5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6" t="s">
        <v>137</v>
      </c>
      <c r="AU222" s="256" t="s">
        <v>87</v>
      </c>
      <c r="AV222" s="15" t="s">
        <v>134</v>
      </c>
      <c r="AW222" s="15" t="s">
        <v>36</v>
      </c>
      <c r="AX222" s="15" t="s">
        <v>85</v>
      </c>
      <c r="AY222" s="256" t="s">
        <v>127</v>
      </c>
    </row>
    <row r="223" s="2" customFormat="1" ht="16.5" customHeight="1">
      <c r="A223" s="40"/>
      <c r="B223" s="41"/>
      <c r="C223" s="257" t="s">
        <v>294</v>
      </c>
      <c r="D223" s="257" t="s">
        <v>225</v>
      </c>
      <c r="E223" s="258" t="s">
        <v>295</v>
      </c>
      <c r="F223" s="259" t="s">
        <v>296</v>
      </c>
      <c r="G223" s="260" t="s">
        <v>132</v>
      </c>
      <c r="H223" s="261">
        <v>5.1500000000000004</v>
      </c>
      <c r="I223" s="262"/>
      <c r="J223" s="263">
        <f>ROUND(I223*H223,2)</f>
        <v>0</v>
      </c>
      <c r="K223" s="259" t="s">
        <v>19</v>
      </c>
      <c r="L223" s="264"/>
      <c r="M223" s="265" t="s">
        <v>19</v>
      </c>
      <c r="N223" s="266" t="s">
        <v>48</v>
      </c>
      <c r="O223" s="86"/>
      <c r="P223" s="215">
        <f>O223*H223</f>
        <v>0</v>
      </c>
      <c r="Q223" s="215">
        <v>0.053999999999999999</v>
      </c>
      <c r="R223" s="215">
        <f>Q223*H223</f>
        <v>0.27810000000000001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158</v>
      </c>
      <c r="AT223" s="217" t="s">
        <v>225</v>
      </c>
      <c r="AU223" s="217" t="s">
        <v>87</v>
      </c>
      <c r="AY223" s="19" t="s">
        <v>127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85</v>
      </c>
      <c r="BK223" s="218">
        <f>ROUND(I223*H223,2)</f>
        <v>0</v>
      </c>
      <c r="BL223" s="19" t="s">
        <v>134</v>
      </c>
      <c r="BM223" s="217" t="s">
        <v>297</v>
      </c>
    </row>
    <row r="224" s="13" customFormat="1">
      <c r="A224" s="13"/>
      <c r="B224" s="224"/>
      <c r="C224" s="225"/>
      <c r="D224" s="226" t="s">
        <v>137</v>
      </c>
      <c r="E224" s="227" t="s">
        <v>19</v>
      </c>
      <c r="F224" s="228" t="s">
        <v>298</v>
      </c>
      <c r="G224" s="225"/>
      <c r="H224" s="229">
        <v>5.1500000000000004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137</v>
      </c>
      <c r="AU224" s="235" t="s">
        <v>87</v>
      </c>
      <c r="AV224" s="13" t="s">
        <v>87</v>
      </c>
      <c r="AW224" s="13" t="s">
        <v>36</v>
      </c>
      <c r="AX224" s="13" t="s">
        <v>77</v>
      </c>
      <c r="AY224" s="235" t="s">
        <v>127</v>
      </c>
    </row>
    <row r="225" s="15" customFormat="1">
      <c r="A225" s="15"/>
      <c r="B225" s="246"/>
      <c r="C225" s="247"/>
      <c r="D225" s="226" t="s">
        <v>137</v>
      </c>
      <c r="E225" s="248" t="s">
        <v>19</v>
      </c>
      <c r="F225" s="249" t="s">
        <v>140</v>
      </c>
      <c r="G225" s="247"/>
      <c r="H225" s="250">
        <v>5.1500000000000004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6" t="s">
        <v>137</v>
      </c>
      <c r="AU225" s="256" t="s">
        <v>87</v>
      </c>
      <c r="AV225" s="15" t="s">
        <v>134</v>
      </c>
      <c r="AW225" s="15" t="s">
        <v>36</v>
      </c>
      <c r="AX225" s="15" t="s">
        <v>85</v>
      </c>
      <c r="AY225" s="256" t="s">
        <v>127</v>
      </c>
    </row>
    <row r="226" s="2" customFormat="1" ht="37.8" customHeight="1">
      <c r="A226" s="40"/>
      <c r="B226" s="41"/>
      <c r="C226" s="206" t="s">
        <v>228</v>
      </c>
      <c r="D226" s="206" t="s">
        <v>129</v>
      </c>
      <c r="E226" s="207" t="s">
        <v>299</v>
      </c>
      <c r="F226" s="208" t="s">
        <v>300</v>
      </c>
      <c r="G226" s="209" t="s">
        <v>132</v>
      </c>
      <c r="H226" s="210">
        <v>1519</v>
      </c>
      <c r="I226" s="211"/>
      <c r="J226" s="212">
        <f>ROUND(I226*H226,2)</f>
        <v>0</v>
      </c>
      <c r="K226" s="208" t="s">
        <v>133</v>
      </c>
      <c r="L226" s="46"/>
      <c r="M226" s="213" t="s">
        <v>19</v>
      </c>
      <c r="N226" s="214" t="s">
        <v>48</v>
      </c>
      <c r="O226" s="86"/>
      <c r="P226" s="215">
        <f>O226*H226</f>
        <v>0</v>
      </c>
      <c r="Q226" s="215">
        <v>0.086800000000000002</v>
      </c>
      <c r="R226" s="215">
        <f>Q226*H226</f>
        <v>131.8492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134</v>
      </c>
      <c r="AT226" s="217" t="s">
        <v>129</v>
      </c>
      <c r="AU226" s="217" t="s">
        <v>87</v>
      </c>
      <c r="AY226" s="19" t="s">
        <v>127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85</v>
      </c>
      <c r="BK226" s="218">
        <f>ROUND(I226*H226,2)</f>
        <v>0</v>
      </c>
      <c r="BL226" s="19" t="s">
        <v>134</v>
      </c>
      <c r="BM226" s="217" t="s">
        <v>301</v>
      </c>
    </row>
    <row r="227" s="2" customFormat="1">
      <c r="A227" s="40"/>
      <c r="B227" s="41"/>
      <c r="C227" s="42"/>
      <c r="D227" s="219" t="s">
        <v>135</v>
      </c>
      <c r="E227" s="42"/>
      <c r="F227" s="220" t="s">
        <v>302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135</v>
      </c>
      <c r="AU227" s="19" t="s">
        <v>87</v>
      </c>
    </row>
    <row r="228" s="13" customFormat="1">
      <c r="A228" s="13"/>
      <c r="B228" s="224"/>
      <c r="C228" s="225"/>
      <c r="D228" s="226" t="s">
        <v>137</v>
      </c>
      <c r="E228" s="227" t="s">
        <v>19</v>
      </c>
      <c r="F228" s="228" t="s">
        <v>265</v>
      </c>
      <c r="G228" s="225"/>
      <c r="H228" s="229">
        <v>1278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137</v>
      </c>
      <c r="AU228" s="235" t="s">
        <v>87</v>
      </c>
      <c r="AV228" s="13" t="s">
        <v>87</v>
      </c>
      <c r="AW228" s="13" t="s">
        <v>36</v>
      </c>
      <c r="AX228" s="13" t="s">
        <v>77</v>
      </c>
      <c r="AY228" s="235" t="s">
        <v>127</v>
      </c>
    </row>
    <row r="229" s="14" customFormat="1">
      <c r="A229" s="14"/>
      <c r="B229" s="236"/>
      <c r="C229" s="237"/>
      <c r="D229" s="226" t="s">
        <v>137</v>
      </c>
      <c r="E229" s="238" t="s">
        <v>19</v>
      </c>
      <c r="F229" s="239" t="s">
        <v>174</v>
      </c>
      <c r="G229" s="237"/>
      <c r="H229" s="238" t="s">
        <v>19</v>
      </c>
      <c r="I229" s="240"/>
      <c r="J229" s="237"/>
      <c r="K229" s="237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137</v>
      </c>
      <c r="AU229" s="245" t="s">
        <v>87</v>
      </c>
      <c r="AV229" s="14" t="s">
        <v>85</v>
      </c>
      <c r="AW229" s="14" t="s">
        <v>36</v>
      </c>
      <c r="AX229" s="14" t="s">
        <v>77</v>
      </c>
      <c r="AY229" s="245" t="s">
        <v>127</v>
      </c>
    </row>
    <row r="230" s="13" customFormat="1">
      <c r="A230" s="13"/>
      <c r="B230" s="224"/>
      <c r="C230" s="225"/>
      <c r="D230" s="226" t="s">
        <v>137</v>
      </c>
      <c r="E230" s="227" t="s">
        <v>19</v>
      </c>
      <c r="F230" s="228" t="s">
        <v>275</v>
      </c>
      <c r="G230" s="225"/>
      <c r="H230" s="229">
        <v>241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137</v>
      </c>
      <c r="AU230" s="235" t="s">
        <v>87</v>
      </c>
      <c r="AV230" s="13" t="s">
        <v>87</v>
      </c>
      <c r="AW230" s="13" t="s">
        <v>36</v>
      </c>
      <c r="AX230" s="13" t="s">
        <v>77</v>
      </c>
      <c r="AY230" s="235" t="s">
        <v>127</v>
      </c>
    </row>
    <row r="231" s="14" customFormat="1">
      <c r="A231" s="14"/>
      <c r="B231" s="236"/>
      <c r="C231" s="237"/>
      <c r="D231" s="226" t="s">
        <v>137</v>
      </c>
      <c r="E231" s="238" t="s">
        <v>19</v>
      </c>
      <c r="F231" s="239" t="s">
        <v>176</v>
      </c>
      <c r="G231" s="237"/>
      <c r="H231" s="238" t="s">
        <v>19</v>
      </c>
      <c r="I231" s="240"/>
      <c r="J231" s="237"/>
      <c r="K231" s="237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137</v>
      </c>
      <c r="AU231" s="245" t="s">
        <v>87</v>
      </c>
      <c r="AV231" s="14" t="s">
        <v>85</v>
      </c>
      <c r="AW231" s="14" t="s">
        <v>36</v>
      </c>
      <c r="AX231" s="14" t="s">
        <v>77</v>
      </c>
      <c r="AY231" s="245" t="s">
        <v>127</v>
      </c>
    </row>
    <row r="232" s="15" customFormat="1">
      <c r="A232" s="15"/>
      <c r="B232" s="246"/>
      <c r="C232" s="247"/>
      <c r="D232" s="226" t="s">
        <v>137</v>
      </c>
      <c r="E232" s="248" t="s">
        <v>19</v>
      </c>
      <c r="F232" s="249" t="s">
        <v>140</v>
      </c>
      <c r="G232" s="247"/>
      <c r="H232" s="250">
        <v>1519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6" t="s">
        <v>137</v>
      </c>
      <c r="AU232" s="256" t="s">
        <v>87</v>
      </c>
      <c r="AV232" s="15" t="s">
        <v>134</v>
      </c>
      <c r="AW232" s="15" t="s">
        <v>36</v>
      </c>
      <c r="AX232" s="15" t="s">
        <v>85</v>
      </c>
      <c r="AY232" s="256" t="s">
        <v>127</v>
      </c>
    </row>
    <row r="233" s="2" customFormat="1" ht="16.5" customHeight="1">
      <c r="A233" s="40"/>
      <c r="B233" s="41"/>
      <c r="C233" s="257" t="s">
        <v>303</v>
      </c>
      <c r="D233" s="257" t="s">
        <v>225</v>
      </c>
      <c r="E233" s="258" t="s">
        <v>304</v>
      </c>
      <c r="F233" s="259" t="s">
        <v>305</v>
      </c>
      <c r="G233" s="260" t="s">
        <v>132</v>
      </c>
      <c r="H233" s="261">
        <v>1564.5699999999999</v>
      </c>
      <c r="I233" s="262"/>
      <c r="J233" s="263">
        <f>ROUND(I233*H233,2)</f>
        <v>0</v>
      </c>
      <c r="K233" s="259" t="s">
        <v>19</v>
      </c>
      <c r="L233" s="264"/>
      <c r="M233" s="265" t="s">
        <v>19</v>
      </c>
      <c r="N233" s="266" t="s">
        <v>48</v>
      </c>
      <c r="O233" s="86"/>
      <c r="P233" s="215">
        <f>O233*H233</f>
        <v>0</v>
      </c>
      <c r="Q233" s="215">
        <v>0.053999999999999999</v>
      </c>
      <c r="R233" s="215">
        <f>Q233*H233</f>
        <v>84.486779999999996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158</v>
      </c>
      <c r="AT233" s="217" t="s">
        <v>225</v>
      </c>
      <c r="AU233" s="217" t="s">
        <v>87</v>
      </c>
      <c r="AY233" s="19" t="s">
        <v>127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85</v>
      </c>
      <c r="BK233" s="218">
        <f>ROUND(I233*H233,2)</f>
        <v>0</v>
      </c>
      <c r="BL233" s="19" t="s">
        <v>134</v>
      </c>
      <c r="BM233" s="217" t="s">
        <v>266</v>
      </c>
    </row>
    <row r="234" s="13" customFormat="1">
      <c r="A234" s="13"/>
      <c r="B234" s="224"/>
      <c r="C234" s="225"/>
      <c r="D234" s="226" t="s">
        <v>137</v>
      </c>
      <c r="E234" s="227" t="s">
        <v>19</v>
      </c>
      <c r="F234" s="228" t="s">
        <v>306</v>
      </c>
      <c r="G234" s="225"/>
      <c r="H234" s="229">
        <v>1564.5699999999999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137</v>
      </c>
      <c r="AU234" s="235" t="s">
        <v>87</v>
      </c>
      <c r="AV234" s="13" t="s">
        <v>87</v>
      </c>
      <c r="AW234" s="13" t="s">
        <v>36</v>
      </c>
      <c r="AX234" s="13" t="s">
        <v>77</v>
      </c>
      <c r="AY234" s="235" t="s">
        <v>127</v>
      </c>
    </row>
    <row r="235" s="15" customFormat="1">
      <c r="A235" s="15"/>
      <c r="B235" s="246"/>
      <c r="C235" s="247"/>
      <c r="D235" s="226" t="s">
        <v>137</v>
      </c>
      <c r="E235" s="248" t="s">
        <v>19</v>
      </c>
      <c r="F235" s="249" t="s">
        <v>140</v>
      </c>
      <c r="G235" s="247"/>
      <c r="H235" s="250">
        <v>1564.5699999999999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6" t="s">
        <v>137</v>
      </c>
      <c r="AU235" s="256" t="s">
        <v>87</v>
      </c>
      <c r="AV235" s="15" t="s">
        <v>134</v>
      </c>
      <c r="AW235" s="15" t="s">
        <v>36</v>
      </c>
      <c r="AX235" s="15" t="s">
        <v>85</v>
      </c>
      <c r="AY235" s="256" t="s">
        <v>127</v>
      </c>
    </row>
    <row r="236" s="12" customFormat="1" ht="22.8" customHeight="1">
      <c r="A236" s="12"/>
      <c r="B236" s="190"/>
      <c r="C236" s="191"/>
      <c r="D236" s="192" t="s">
        <v>76</v>
      </c>
      <c r="E236" s="204" t="s">
        <v>190</v>
      </c>
      <c r="F236" s="204" t="s">
        <v>307</v>
      </c>
      <c r="G236" s="191"/>
      <c r="H236" s="191"/>
      <c r="I236" s="194"/>
      <c r="J236" s="205">
        <f>BK236</f>
        <v>0</v>
      </c>
      <c r="K236" s="191"/>
      <c r="L236" s="196"/>
      <c r="M236" s="197"/>
      <c r="N236" s="198"/>
      <c r="O236" s="198"/>
      <c r="P236" s="199">
        <f>SUM(P237:P261)</f>
        <v>0</v>
      </c>
      <c r="Q236" s="198"/>
      <c r="R236" s="199">
        <f>SUM(R237:R261)</f>
        <v>49.131949999999996</v>
      </c>
      <c r="S236" s="198"/>
      <c r="T236" s="200">
        <f>SUM(T237:T261)</f>
        <v>16.199999999999999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85</v>
      </c>
      <c r="AT236" s="202" t="s">
        <v>76</v>
      </c>
      <c r="AU236" s="202" t="s">
        <v>85</v>
      </c>
      <c r="AY236" s="201" t="s">
        <v>127</v>
      </c>
      <c r="BK236" s="203">
        <f>SUM(BK237:BK261)</f>
        <v>0</v>
      </c>
    </row>
    <row r="237" s="2" customFormat="1" ht="24.15" customHeight="1">
      <c r="A237" s="40"/>
      <c r="B237" s="41"/>
      <c r="C237" s="206" t="s">
        <v>233</v>
      </c>
      <c r="D237" s="206" t="s">
        <v>129</v>
      </c>
      <c r="E237" s="207" t="s">
        <v>308</v>
      </c>
      <c r="F237" s="208" t="s">
        <v>309</v>
      </c>
      <c r="G237" s="209" t="s">
        <v>151</v>
      </c>
      <c r="H237" s="210">
        <v>13</v>
      </c>
      <c r="I237" s="211"/>
      <c r="J237" s="212">
        <f>ROUND(I237*H237,2)</f>
        <v>0</v>
      </c>
      <c r="K237" s="208" t="s">
        <v>133</v>
      </c>
      <c r="L237" s="46"/>
      <c r="M237" s="213" t="s">
        <v>19</v>
      </c>
      <c r="N237" s="214" t="s">
        <v>48</v>
      </c>
      <c r="O237" s="86"/>
      <c r="P237" s="215">
        <f>O237*H237</f>
        <v>0</v>
      </c>
      <c r="Q237" s="215">
        <v>0.18292</v>
      </c>
      <c r="R237" s="215">
        <f>Q237*H237</f>
        <v>2.3779599999999999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134</v>
      </c>
      <c r="AT237" s="217" t="s">
        <v>129</v>
      </c>
      <c r="AU237" s="217" t="s">
        <v>87</v>
      </c>
      <c r="AY237" s="19" t="s">
        <v>127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85</v>
      </c>
      <c r="BK237" s="218">
        <f>ROUND(I237*H237,2)</f>
        <v>0</v>
      </c>
      <c r="BL237" s="19" t="s">
        <v>134</v>
      </c>
      <c r="BM237" s="217" t="s">
        <v>310</v>
      </c>
    </row>
    <row r="238" s="2" customFormat="1">
      <c r="A238" s="40"/>
      <c r="B238" s="41"/>
      <c r="C238" s="42"/>
      <c r="D238" s="219" t="s">
        <v>135</v>
      </c>
      <c r="E238" s="42"/>
      <c r="F238" s="220" t="s">
        <v>311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135</v>
      </c>
      <c r="AU238" s="19" t="s">
        <v>87</v>
      </c>
    </row>
    <row r="239" s="2" customFormat="1" ht="16.5" customHeight="1">
      <c r="A239" s="40"/>
      <c r="B239" s="41"/>
      <c r="C239" s="257" t="s">
        <v>312</v>
      </c>
      <c r="D239" s="257" t="s">
        <v>225</v>
      </c>
      <c r="E239" s="258" t="s">
        <v>313</v>
      </c>
      <c r="F239" s="259" t="s">
        <v>314</v>
      </c>
      <c r="G239" s="260" t="s">
        <v>151</v>
      </c>
      <c r="H239" s="261">
        <v>13.26</v>
      </c>
      <c r="I239" s="262"/>
      <c r="J239" s="263">
        <f>ROUND(I239*H239,2)</f>
        <v>0</v>
      </c>
      <c r="K239" s="259" t="s">
        <v>133</v>
      </c>
      <c r="L239" s="264"/>
      <c r="M239" s="265" t="s">
        <v>19</v>
      </c>
      <c r="N239" s="266" t="s">
        <v>48</v>
      </c>
      <c r="O239" s="86"/>
      <c r="P239" s="215">
        <f>O239*H239</f>
        <v>0</v>
      </c>
      <c r="Q239" s="215">
        <v>0.14999999999999999</v>
      </c>
      <c r="R239" s="215">
        <f>Q239*H239</f>
        <v>1.9889999999999999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158</v>
      </c>
      <c r="AT239" s="217" t="s">
        <v>225</v>
      </c>
      <c r="AU239" s="217" t="s">
        <v>87</v>
      </c>
      <c r="AY239" s="19" t="s">
        <v>127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85</v>
      </c>
      <c r="BK239" s="218">
        <f>ROUND(I239*H239,2)</f>
        <v>0</v>
      </c>
      <c r="BL239" s="19" t="s">
        <v>134</v>
      </c>
      <c r="BM239" s="217" t="s">
        <v>315</v>
      </c>
    </row>
    <row r="240" s="13" customFormat="1">
      <c r="A240" s="13"/>
      <c r="B240" s="224"/>
      <c r="C240" s="225"/>
      <c r="D240" s="226" t="s">
        <v>137</v>
      </c>
      <c r="E240" s="227" t="s">
        <v>19</v>
      </c>
      <c r="F240" s="228" t="s">
        <v>316</v>
      </c>
      <c r="G240" s="225"/>
      <c r="H240" s="229">
        <v>13.26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137</v>
      </c>
      <c r="AU240" s="235" t="s">
        <v>87</v>
      </c>
      <c r="AV240" s="13" t="s">
        <v>87</v>
      </c>
      <c r="AW240" s="13" t="s">
        <v>36</v>
      </c>
      <c r="AX240" s="13" t="s">
        <v>77</v>
      </c>
      <c r="AY240" s="235" t="s">
        <v>127</v>
      </c>
    </row>
    <row r="241" s="15" customFormat="1">
      <c r="A241" s="15"/>
      <c r="B241" s="246"/>
      <c r="C241" s="247"/>
      <c r="D241" s="226" t="s">
        <v>137</v>
      </c>
      <c r="E241" s="248" t="s">
        <v>19</v>
      </c>
      <c r="F241" s="249" t="s">
        <v>140</v>
      </c>
      <c r="G241" s="247"/>
      <c r="H241" s="250">
        <v>13.26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6" t="s">
        <v>137</v>
      </c>
      <c r="AU241" s="256" t="s">
        <v>87</v>
      </c>
      <c r="AV241" s="15" t="s">
        <v>134</v>
      </c>
      <c r="AW241" s="15" t="s">
        <v>36</v>
      </c>
      <c r="AX241" s="15" t="s">
        <v>85</v>
      </c>
      <c r="AY241" s="256" t="s">
        <v>127</v>
      </c>
    </row>
    <row r="242" s="2" customFormat="1" ht="24.15" customHeight="1">
      <c r="A242" s="40"/>
      <c r="B242" s="41"/>
      <c r="C242" s="206" t="s">
        <v>238</v>
      </c>
      <c r="D242" s="206" t="s">
        <v>129</v>
      </c>
      <c r="E242" s="207" t="s">
        <v>317</v>
      </c>
      <c r="F242" s="208" t="s">
        <v>318</v>
      </c>
      <c r="G242" s="209" t="s">
        <v>151</v>
      </c>
      <c r="H242" s="210">
        <v>153</v>
      </c>
      <c r="I242" s="211"/>
      <c r="J242" s="212">
        <f>ROUND(I242*H242,2)</f>
        <v>0</v>
      </c>
      <c r="K242" s="208" t="s">
        <v>133</v>
      </c>
      <c r="L242" s="46"/>
      <c r="M242" s="213" t="s">
        <v>19</v>
      </c>
      <c r="N242" s="214" t="s">
        <v>48</v>
      </c>
      <c r="O242" s="86"/>
      <c r="P242" s="215">
        <f>O242*H242</f>
        <v>0</v>
      </c>
      <c r="Q242" s="215">
        <v>0.15134</v>
      </c>
      <c r="R242" s="215">
        <f>Q242*H242</f>
        <v>23.15502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134</v>
      </c>
      <c r="AT242" s="217" t="s">
        <v>129</v>
      </c>
      <c r="AU242" s="217" t="s">
        <v>87</v>
      </c>
      <c r="AY242" s="19" t="s">
        <v>127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85</v>
      </c>
      <c r="BK242" s="218">
        <f>ROUND(I242*H242,2)</f>
        <v>0</v>
      </c>
      <c r="BL242" s="19" t="s">
        <v>134</v>
      </c>
      <c r="BM242" s="217" t="s">
        <v>319</v>
      </c>
    </row>
    <row r="243" s="2" customFormat="1">
      <c r="A243" s="40"/>
      <c r="B243" s="41"/>
      <c r="C243" s="42"/>
      <c r="D243" s="219" t="s">
        <v>135</v>
      </c>
      <c r="E243" s="42"/>
      <c r="F243" s="220" t="s">
        <v>320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135</v>
      </c>
      <c r="AU243" s="19" t="s">
        <v>87</v>
      </c>
    </row>
    <row r="244" s="13" customFormat="1">
      <c r="A244" s="13"/>
      <c r="B244" s="224"/>
      <c r="C244" s="225"/>
      <c r="D244" s="226" t="s">
        <v>137</v>
      </c>
      <c r="E244" s="227" t="s">
        <v>19</v>
      </c>
      <c r="F244" s="228" t="s">
        <v>230</v>
      </c>
      <c r="G244" s="225"/>
      <c r="H244" s="229">
        <v>17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137</v>
      </c>
      <c r="AU244" s="235" t="s">
        <v>87</v>
      </c>
      <c r="AV244" s="13" t="s">
        <v>87</v>
      </c>
      <c r="AW244" s="13" t="s">
        <v>36</v>
      </c>
      <c r="AX244" s="13" t="s">
        <v>77</v>
      </c>
      <c r="AY244" s="235" t="s">
        <v>127</v>
      </c>
    </row>
    <row r="245" s="14" customFormat="1">
      <c r="A245" s="14"/>
      <c r="B245" s="236"/>
      <c r="C245" s="237"/>
      <c r="D245" s="226" t="s">
        <v>137</v>
      </c>
      <c r="E245" s="238" t="s">
        <v>19</v>
      </c>
      <c r="F245" s="239" t="s">
        <v>321</v>
      </c>
      <c r="G245" s="237"/>
      <c r="H245" s="238" t="s">
        <v>19</v>
      </c>
      <c r="I245" s="240"/>
      <c r="J245" s="237"/>
      <c r="K245" s="237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137</v>
      </c>
      <c r="AU245" s="245" t="s">
        <v>87</v>
      </c>
      <c r="AV245" s="14" t="s">
        <v>85</v>
      </c>
      <c r="AW245" s="14" t="s">
        <v>36</v>
      </c>
      <c r="AX245" s="14" t="s">
        <v>77</v>
      </c>
      <c r="AY245" s="245" t="s">
        <v>127</v>
      </c>
    </row>
    <row r="246" s="13" customFormat="1">
      <c r="A246" s="13"/>
      <c r="B246" s="224"/>
      <c r="C246" s="225"/>
      <c r="D246" s="226" t="s">
        <v>137</v>
      </c>
      <c r="E246" s="227" t="s">
        <v>19</v>
      </c>
      <c r="F246" s="228" t="s">
        <v>322</v>
      </c>
      <c r="G246" s="225"/>
      <c r="H246" s="229">
        <v>136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137</v>
      </c>
      <c r="AU246" s="235" t="s">
        <v>87</v>
      </c>
      <c r="AV246" s="13" t="s">
        <v>87</v>
      </c>
      <c r="AW246" s="13" t="s">
        <v>36</v>
      </c>
      <c r="AX246" s="13" t="s">
        <v>77</v>
      </c>
      <c r="AY246" s="235" t="s">
        <v>127</v>
      </c>
    </row>
    <row r="247" s="14" customFormat="1">
      <c r="A247" s="14"/>
      <c r="B247" s="236"/>
      <c r="C247" s="237"/>
      <c r="D247" s="226" t="s">
        <v>137</v>
      </c>
      <c r="E247" s="238" t="s">
        <v>19</v>
      </c>
      <c r="F247" s="239" t="s">
        <v>323</v>
      </c>
      <c r="G247" s="237"/>
      <c r="H247" s="238" t="s">
        <v>19</v>
      </c>
      <c r="I247" s="240"/>
      <c r="J247" s="237"/>
      <c r="K247" s="237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137</v>
      </c>
      <c r="AU247" s="245" t="s">
        <v>87</v>
      </c>
      <c r="AV247" s="14" t="s">
        <v>85</v>
      </c>
      <c r="AW247" s="14" t="s">
        <v>36</v>
      </c>
      <c r="AX247" s="14" t="s">
        <v>77</v>
      </c>
      <c r="AY247" s="245" t="s">
        <v>127</v>
      </c>
    </row>
    <row r="248" s="15" customFormat="1">
      <c r="A248" s="15"/>
      <c r="B248" s="246"/>
      <c r="C248" s="247"/>
      <c r="D248" s="226" t="s">
        <v>137</v>
      </c>
      <c r="E248" s="248" t="s">
        <v>19</v>
      </c>
      <c r="F248" s="249" t="s">
        <v>140</v>
      </c>
      <c r="G248" s="247"/>
      <c r="H248" s="250">
        <v>153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6" t="s">
        <v>137</v>
      </c>
      <c r="AU248" s="256" t="s">
        <v>87</v>
      </c>
      <c r="AV248" s="15" t="s">
        <v>134</v>
      </c>
      <c r="AW248" s="15" t="s">
        <v>36</v>
      </c>
      <c r="AX248" s="15" t="s">
        <v>85</v>
      </c>
      <c r="AY248" s="256" t="s">
        <v>127</v>
      </c>
    </row>
    <row r="249" s="2" customFormat="1" ht="16.5" customHeight="1">
      <c r="A249" s="40"/>
      <c r="B249" s="41"/>
      <c r="C249" s="257" t="s">
        <v>324</v>
      </c>
      <c r="D249" s="257" t="s">
        <v>225</v>
      </c>
      <c r="E249" s="258" t="s">
        <v>325</v>
      </c>
      <c r="F249" s="259" t="s">
        <v>326</v>
      </c>
      <c r="G249" s="260" t="s">
        <v>151</v>
      </c>
      <c r="H249" s="261">
        <v>156.06</v>
      </c>
      <c r="I249" s="262"/>
      <c r="J249" s="263">
        <f>ROUND(I249*H249,2)</f>
        <v>0</v>
      </c>
      <c r="K249" s="259" t="s">
        <v>19</v>
      </c>
      <c r="L249" s="264"/>
      <c r="M249" s="265" t="s">
        <v>19</v>
      </c>
      <c r="N249" s="266" t="s">
        <v>48</v>
      </c>
      <c r="O249" s="86"/>
      <c r="P249" s="215">
        <f>O249*H249</f>
        <v>0</v>
      </c>
      <c r="Q249" s="215">
        <v>0.082000000000000003</v>
      </c>
      <c r="R249" s="215">
        <f>Q249*H249</f>
        <v>12.79692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158</v>
      </c>
      <c r="AT249" s="217" t="s">
        <v>225</v>
      </c>
      <c r="AU249" s="217" t="s">
        <v>87</v>
      </c>
      <c r="AY249" s="19" t="s">
        <v>127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85</v>
      </c>
      <c r="BK249" s="218">
        <f>ROUND(I249*H249,2)</f>
        <v>0</v>
      </c>
      <c r="BL249" s="19" t="s">
        <v>134</v>
      </c>
      <c r="BM249" s="217" t="s">
        <v>327</v>
      </c>
    </row>
    <row r="250" s="13" customFormat="1">
      <c r="A250" s="13"/>
      <c r="B250" s="224"/>
      <c r="C250" s="225"/>
      <c r="D250" s="226" t="s">
        <v>137</v>
      </c>
      <c r="E250" s="227" t="s">
        <v>19</v>
      </c>
      <c r="F250" s="228" t="s">
        <v>328</v>
      </c>
      <c r="G250" s="225"/>
      <c r="H250" s="229">
        <v>156.06</v>
      </c>
      <c r="I250" s="230"/>
      <c r="J250" s="225"/>
      <c r="K250" s="225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137</v>
      </c>
      <c r="AU250" s="235" t="s">
        <v>87</v>
      </c>
      <c r="AV250" s="13" t="s">
        <v>87</v>
      </c>
      <c r="AW250" s="13" t="s">
        <v>36</v>
      </c>
      <c r="AX250" s="13" t="s">
        <v>77</v>
      </c>
      <c r="AY250" s="235" t="s">
        <v>127</v>
      </c>
    </row>
    <row r="251" s="15" customFormat="1">
      <c r="A251" s="15"/>
      <c r="B251" s="246"/>
      <c r="C251" s="247"/>
      <c r="D251" s="226" t="s">
        <v>137</v>
      </c>
      <c r="E251" s="248" t="s">
        <v>19</v>
      </c>
      <c r="F251" s="249" t="s">
        <v>140</v>
      </c>
      <c r="G251" s="247"/>
      <c r="H251" s="250">
        <v>156.06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6" t="s">
        <v>137</v>
      </c>
      <c r="AU251" s="256" t="s">
        <v>87</v>
      </c>
      <c r="AV251" s="15" t="s">
        <v>134</v>
      </c>
      <c r="AW251" s="15" t="s">
        <v>36</v>
      </c>
      <c r="AX251" s="15" t="s">
        <v>85</v>
      </c>
      <c r="AY251" s="256" t="s">
        <v>127</v>
      </c>
    </row>
    <row r="252" s="2" customFormat="1" ht="16.5" customHeight="1">
      <c r="A252" s="40"/>
      <c r="B252" s="41"/>
      <c r="C252" s="206" t="s">
        <v>243</v>
      </c>
      <c r="D252" s="206" t="s">
        <v>129</v>
      </c>
      <c r="E252" s="207" t="s">
        <v>329</v>
      </c>
      <c r="F252" s="208" t="s">
        <v>330</v>
      </c>
      <c r="G252" s="209" t="s">
        <v>132</v>
      </c>
      <c r="H252" s="210">
        <v>1620</v>
      </c>
      <c r="I252" s="211"/>
      <c r="J252" s="212">
        <f>ROUND(I252*H252,2)</f>
        <v>0</v>
      </c>
      <c r="K252" s="208" t="s">
        <v>133</v>
      </c>
      <c r="L252" s="46"/>
      <c r="M252" s="213" t="s">
        <v>19</v>
      </c>
      <c r="N252" s="214" t="s">
        <v>48</v>
      </c>
      <c r="O252" s="86"/>
      <c r="P252" s="215">
        <f>O252*H252</f>
        <v>0</v>
      </c>
      <c r="Q252" s="215">
        <v>0.00068999999999999997</v>
      </c>
      <c r="R252" s="215">
        <f>Q252*H252</f>
        <v>1.1177999999999999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134</v>
      </c>
      <c r="AT252" s="217" t="s">
        <v>129</v>
      </c>
      <c r="AU252" s="217" t="s">
        <v>87</v>
      </c>
      <c r="AY252" s="19" t="s">
        <v>127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85</v>
      </c>
      <c r="BK252" s="218">
        <f>ROUND(I252*H252,2)</f>
        <v>0</v>
      </c>
      <c r="BL252" s="19" t="s">
        <v>134</v>
      </c>
      <c r="BM252" s="217" t="s">
        <v>331</v>
      </c>
    </row>
    <row r="253" s="2" customFormat="1">
      <c r="A253" s="40"/>
      <c r="B253" s="41"/>
      <c r="C253" s="42"/>
      <c r="D253" s="219" t="s">
        <v>135</v>
      </c>
      <c r="E253" s="42"/>
      <c r="F253" s="220" t="s">
        <v>332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135</v>
      </c>
      <c r="AU253" s="19" t="s">
        <v>87</v>
      </c>
    </row>
    <row r="254" s="2" customFormat="1" ht="16.5" customHeight="1">
      <c r="A254" s="40"/>
      <c r="B254" s="41"/>
      <c r="C254" s="206" t="s">
        <v>333</v>
      </c>
      <c r="D254" s="206" t="s">
        <v>129</v>
      </c>
      <c r="E254" s="207" t="s">
        <v>334</v>
      </c>
      <c r="F254" s="208" t="s">
        <v>335</v>
      </c>
      <c r="G254" s="209" t="s">
        <v>151</v>
      </c>
      <c r="H254" s="210">
        <v>25</v>
      </c>
      <c r="I254" s="211"/>
      <c r="J254" s="212">
        <f>ROUND(I254*H254,2)</f>
        <v>0</v>
      </c>
      <c r="K254" s="208" t="s">
        <v>133</v>
      </c>
      <c r="L254" s="46"/>
      <c r="M254" s="213" t="s">
        <v>19</v>
      </c>
      <c r="N254" s="214" t="s">
        <v>48</v>
      </c>
      <c r="O254" s="86"/>
      <c r="P254" s="215">
        <f>O254*H254</f>
        <v>0</v>
      </c>
      <c r="Q254" s="215">
        <v>0.29221000000000003</v>
      </c>
      <c r="R254" s="215">
        <f>Q254*H254</f>
        <v>7.3052500000000009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134</v>
      </c>
      <c r="AT254" s="217" t="s">
        <v>129</v>
      </c>
      <c r="AU254" s="217" t="s">
        <v>87</v>
      </c>
      <c r="AY254" s="19" t="s">
        <v>127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85</v>
      </c>
      <c r="BK254" s="218">
        <f>ROUND(I254*H254,2)</f>
        <v>0</v>
      </c>
      <c r="BL254" s="19" t="s">
        <v>134</v>
      </c>
      <c r="BM254" s="217" t="s">
        <v>336</v>
      </c>
    </row>
    <row r="255" s="2" customFormat="1">
      <c r="A255" s="40"/>
      <c r="B255" s="41"/>
      <c r="C255" s="42"/>
      <c r="D255" s="219" t="s">
        <v>135</v>
      </c>
      <c r="E255" s="42"/>
      <c r="F255" s="220" t="s">
        <v>337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135</v>
      </c>
      <c r="AU255" s="19" t="s">
        <v>87</v>
      </c>
    </row>
    <row r="256" s="13" customFormat="1">
      <c r="A256" s="13"/>
      <c r="B256" s="224"/>
      <c r="C256" s="225"/>
      <c r="D256" s="226" t="s">
        <v>137</v>
      </c>
      <c r="E256" s="227" t="s">
        <v>19</v>
      </c>
      <c r="F256" s="228" t="s">
        <v>277</v>
      </c>
      <c r="G256" s="225"/>
      <c r="H256" s="229">
        <v>25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137</v>
      </c>
      <c r="AU256" s="235" t="s">
        <v>87</v>
      </c>
      <c r="AV256" s="13" t="s">
        <v>87</v>
      </c>
      <c r="AW256" s="13" t="s">
        <v>36</v>
      </c>
      <c r="AX256" s="13" t="s">
        <v>77</v>
      </c>
      <c r="AY256" s="235" t="s">
        <v>127</v>
      </c>
    </row>
    <row r="257" s="14" customFormat="1">
      <c r="A257" s="14"/>
      <c r="B257" s="236"/>
      <c r="C257" s="237"/>
      <c r="D257" s="226" t="s">
        <v>137</v>
      </c>
      <c r="E257" s="238" t="s">
        <v>19</v>
      </c>
      <c r="F257" s="239" t="s">
        <v>338</v>
      </c>
      <c r="G257" s="237"/>
      <c r="H257" s="238" t="s">
        <v>19</v>
      </c>
      <c r="I257" s="240"/>
      <c r="J257" s="237"/>
      <c r="K257" s="237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137</v>
      </c>
      <c r="AU257" s="245" t="s">
        <v>87</v>
      </c>
      <c r="AV257" s="14" t="s">
        <v>85</v>
      </c>
      <c r="AW257" s="14" t="s">
        <v>36</v>
      </c>
      <c r="AX257" s="14" t="s">
        <v>77</v>
      </c>
      <c r="AY257" s="245" t="s">
        <v>127</v>
      </c>
    </row>
    <row r="258" s="15" customFormat="1">
      <c r="A258" s="15"/>
      <c r="B258" s="246"/>
      <c r="C258" s="247"/>
      <c r="D258" s="226" t="s">
        <v>137</v>
      </c>
      <c r="E258" s="248" t="s">
        <v>19</v>
      </c>
      <c r="F258" s="249" t="s">
        <v>140</v>
      </c>
      <c r="G258" s="247"/>
      <c r="H258" s="250">
        <v>25</v>
      </c>
      <c r="I258" s="251"/>
      <c r="J258" s="247"/>
      <c r="K258" s="247"/>
      <c r="L258" s="252"/>
      <c r="M258" s="253"/>
      <c r="N258" s="254"/>
      <c r="O258" s="254"/>
      <c r="P258" s="254"/>
      <c r="Q258" s="254"/>
      <c r="R258" s="254"/>
      <c r="S258" s="254"/>
      <c r="T258" s="25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56" t="s">
        <v>137</v>
      </c>
      <c r="AU258" s="256" t="s">
        <v>87</v>
      </c>
      <c r="AV258" s="15" t="s">
        <v>134</v>
      </c>
      <c r="AW258" s="15" t="s">
        <v>36</v>
      </c>
      <c r="AX258" s="15" t="s">
        <v>85</v>
      </c>
      <c r="AY258" s="256" t="s">
        <v>127</v>
      </c>
    </row>
    <row r="259" s="2" customFormat="1" ht="16.5" customHeight="1">
      <c r="A259" s="40"/>
      <c r="B259" s="41"/>
      <c r="C259" s="257" t="s">
        <v>247</v>
      </c>
      <c r="D259" s="257" t="s">
        <v>225</v>
      </c>
      <c r="E259" s="258" t="s">
        <v>339</v>
      </c>
      <c r="F259" s="259" t="s">
        <v>340</v>
      </c>
      <c r="G259" s="260" t="s">
        <v>151</v>
      </c>
      <c r="H259" s="261">
        <v>25</v>
      </c>
      <c r="I259" s="262"/>
      <c r="J259" s="263">
        <f>ROUND(I259*H259,2)</f>
        <v>0</v>
      </c>
      <c r="K259" s="259" t="s">
        <v>133</v>
      </c>
      <c r="L259" s="264"/>
      <c r="M259" s="265" t="s">
        <v>19</v>
      </c>
      <c r="N259" s="266" t="s">
        <v>48</v>
      </c>
      <c r="O259" s="86"/>
      <c r="P259" s="215">
        <f>O259*H259</f>
        <v>0</v>
      </c>
      <c r="Q259" s="215">
        <v>0.015599999999999999</v>
      </c>
      <c r="R259" s="215">
        <f>Q259*H259</f>
        <v>0.38999999999999996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158</v>
      </c>
      <c r="AT259" s="217" t="s">
        <v>225</v>
      </c>
      <c r="AU259" s="217" t="s">
        <v>87</v>
      </c>
      <c r="AY259" s="19" t="s">
        <v>127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85</v>
      </c>
      <c r="BK259" s="218">
        <f>ROUND(I259*H259,2)</f>
        <v>0</v>
      </c>
      <c r="BL259" s="19" t="s">
        <v>134</v>
      </c>
      <c r="BM259" s="217" t="s">
        <v>341</v>
      </c>
    </row>
    <row r="260" s="2" customFormat="1" ht="37.8" customHeight="1">
      <c r="A260" s="40"/>
      <c r="B260" s="41"/>
      <c r="C260" s="206" t="s">
        <v>342</v>
      </c>
      <c r="D260" s="206" t="s">
        <v>129</v>
      </c>
      <c r="E260" s="207" t="s">
        <v>343</v>
      </c>
      <c r="F260" s="208" t="s">
        <v>344</v>
      </c>
      <c r="G260" s="209" t="s">
        <v>151</v>
      </c>
      <c r="H260" s="210">
        <v>18</v>
      </c>
      <c r="I260" s="211"/>
      <c r="J260" s="212">
        <f>ROUND(I260*H260,2)</f>
        <v>0</v>
      </c>
      <c r="K260" s="208" t="s">
        <v>133</v>
      </c>
      <c r="L260" s="46"/>
      <c r="M260" s="213" t="s">
        <v>19</v>
      </c>
      <c r="N260" s="214" t="s">
        <v>48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0.90000000000000002</v>
      </c>
      <c r="T260" s="216">
        <f>S260*H260</f>
        <v>16.199999999999999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134</v>
      </c>
      <c r="AT260" s="217" t="s">
        <v>129</v>
      </c>
      <c r="AU260" s="217" t="s">
        <v>87</v>
      </c>
      <c r="AY260" s="19" t="s">
        <v>127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85</v>
      </c>
      <c r="BK260" s="218">
        <f>ROUND(I260*H260,2)</f>
        <v>0</v>
      </c>
      <c r="BL260" s="19" t="s">
        <v>134</v>
      </c>
      <c r="BM260" s="217" t="s">
        <v>345</v>
      </c>
    </row>
    <row r="261" s="2" customFormat="1">
      <c r="A261" s="40"/>
      <c r="B261" s="41"/>
      <c r="C261" s="42"/>
      <c r="D261" s="219" t="s">
        <v>135</v>
      </c>
      <c r="E261" s="42"/>
      <c r="F261" s="220" t="s">
        <v>346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135</v>
      </c>
      <c r="AU261" s="19" t="s">
        <v>87</v>
      </c>
    </row>
    <row r="262" s="12" customFormat="1" ht="22.8" customHeight="1">
      <c r="A262" s="12"/>
      <c r="B262" s="190"/>
      <c r="C262" s="191"/>
      <c r="D262" s="192" t="s">
        <v>76</v>
      </c>
      <c r="E262" s="204" t="s">
        <v>347</v>
      </c>
      <c r="F262" s="204" t="s">
        <v>348</v>
      </c>
      <c r="G262" s="191"/>
      <c r="H262" s="191"/>
      <c r="I262" s="194"/>
      <c r="J262" s="205">
        <f>BK262</f>
        <v>0</v>
      </c>
      <c r="K262" s="191"/>
      <c r="L262" s="196"/>
      <c r="M262" s="197"/>
      <c r="N262" s="198"/>
      <c r="O262" s="198"/>
      <c r="P262" s="199">
        <f>SUM(P263:P264)</f>
        <v>0</v>
      </c>
      <c r="Q262" s="198"/>
      <c r="R262" s="199">
        <f>SUM(R263:R264)</f>
        <v>0</v>
      </c>
      <c r="S262" s="198"/>
      <c r="T262" s="200">
        <f>SUM(T263:T264)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1" t="s">
        <v>85</v>
      </c>
      <c r="AT262" s="202" t="s">
        <v>76</v>
      </c>
      <c r="AU262" s="202" t="s">
        <v>85</v>
      </c>
      <c r="AY262" s="201" t="s">
        <v>127</v>
      </c>
      <c r="BK262" s="203">
        <f>SUM(BK263:BK264)</f>
        <v>0</v>
      </c>
    </row>
    <row r="263" s="2" customFormat="1" ht="24.15" customHeight="1">
      <c r="A263" s="40"/>
      <c r="B263" s="41"/>
      <c r="C263" s="206" t="s">
        <v>253</v>
      </c>
      <c r="D263" s="206" t="s">
        <v>129</v>
      </c>
      <c r="E263" s="207" t="s">
        <v>349</v>
      </c>
      <c r="F263" s="208" t="s">
        <v>350</v>
      </c>
      <c r="G263" s="209" t="s">
        <v>203</v>
      </c>
      <c r="H263" s="210">
        <v>440.54599999999999</v>
      </c>
      <c r="I263" s="211"/>
      <c r="J263" s="212">
        <f>ROUND(I263*H263,2)</f>
        <v>0</v>
      </c>
      <c r="K263" s="208" t="s">
        <v>133</v>
      </c>
      <c r="L263" s="46"/>
      <c r="M263" s="213" t="s">
        <v>19</v>
      </c>
      <c r="N263" s="214" t="s">
        <v>48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134</v>
      </c>
      <c r="AT263" s="217" t="s">
        <v>129</v>
      </c>
      <c r="AU263" s="217" t="s">
        <v>87</v>
      </c>
      <c r="AY263" s="19" t="s">
        <v>127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85</v>
      </c>
      <c r="BK263" s="218">
        <f>ROUND(I263*H263,2)</f>
        <v>0</v>
      </c>
      <c r="BL263" s="19" t="s">
        <v>134</v>
      </c>
      <c r="BM263" s="217" t="s">
        <v>351</v>
      </c>
    </row>
    <row r="264" s="2" customFormat="1">
      <c r="A264" s="40"/>
      <c r="B264" s="41"/>
      <c r="C264" s="42"/>
      <c r="D264" s="219" t="s">
        <v>135</v>
      </c>
      <c r="E264" s="42"/>
      <c r="F264" s="220" t="s">
        <v>352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135</v>
      </c>
      <c r="AU264" s="19" t="s">
        <v>87</v>
      </c>
    </row>
    <row r="265" s="12" customFormat="1" ht="22.8" customHeight="1">
      <c r="A265" s="12"/>
      <c r="B265" s="190"/>
      <c r="C265" s="191"/>
      <c r="D265" s="192" t="s">
        <v>76</v>
      </c>
      <c r="E265" s="204" t="s">
        <v>353</v>
      </c>
      <c r="F265" s="204" t="s">
        <v>354</v>
      </c>
      <c r="G265" s="191"/>
      <c r="H265" s="191"/>
      <c r="I265" s="194"/>
      <c r="J265" s="205">
        <f>BK265</f>
        <v>0</v>
      </c>
      <c r="K265" s="191"/>
      <c r="L265" s="196"/>
      <c r="M265" s="197"/>
      <c r="N265" s="198"/>
      <c r="O265" s="198"/>
      <c r="P265" s="199">
        <f>SUM(P266:P267)</f>
        <v>0</v>
      </c>
      <c r="Q265" s="198"/>
      <c r="R265" s="199">
        <f>SUM(R266:R267)</f>
        <v>0</v>
      </c>
      <c r="S265" s="198"/>
      <c r="T265" s="200">
        <f>SUM(T266:T267)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85</v>
      </c>
      <c r="AT265" s="202" t="s">
        <v>76</v>
      </c>
      <c r="AU265" s="202" t="s">
        <v>85</v>
      </c>
      <c r="AY265" s="201" t="s">
        <v>127</v>
      </c>
      <c r="BK265" s="203">
        <f>SUM(BK266:BK267)</f>
        <v>0</v>
      </c>
    </row>
    <row r="266" s="2" customFormat="1" ht="24.15" customHeight="1">
      <c r="A266" s="40"/>
      <c r="B266" s="41"/>
      <c r="C266" s="206" t="s">
        <v>355</v>
      </c>
      <c r="D266" s="206" t="s">
        <v>129</v>
      </c>
      <c r="E266" s="207" t="s">
        <v>356</v>
      </c>
      <c r="F266" s="208" t="s">
        <v>357</v>
      </c>
      <c r="G266" s="209" t="s">
        <v>203</v>
      </c>
      <c r="H266" s="210">
        <v>279.85899999999998</v>
      </c>
      <c r="I266" s="211"/>
      <c r="J266" s="212">
        <f>ROUND(I266*H266,2)</f>
        <v>0</v>
      </c>
      <c r="K266" s="208" t="s">
        <v>133</v>
      </c>
      <c r="L266" s="46"/>
      <c r="M266" s="213" t="s">
        <v>19</v>
      </c>
      <c r="N266" s="214" t="s">
        <v>48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134</v>
      </c>
      <c r="AT266" s="217" t="s">
        <v>129</v>
      </c>
      <c r="AU266" s="217" t="s">
        <v>87</v>
      </c>
      <c r="AY266" s="19" t="s">
        <v>127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85</v>
      </c>
      <c r="BK266" s="218">
        <f>ROUND(I266*H266,2)</f>
        <v>0</v>
      </c>
      <c r="BL266" s="19" t="s">
        <v>134</v>
      </c>
      <c r="BM266" s="217" t="s">
        <v>358</v>
      </c>
    </row>
    <row r="267" s="2" customFormat="1">
      <c r="A267" s="40"/>
      <c r="B267" s="41"/>
      <c r="C267" s="42"/>
      <c r="D267" s="219" t="s">
        <v>135</v>
      </c>
      <c r="E267" s="42"/>
      <c r="F267" s="220" t="s">
        <v>359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135</v>
      </c>
      <c r="AU267" s="19" t="s">
        <v>87</v>
      </c>
    </row>
    <row r="268" s="12" customFormat="1" ht="25.92" customHeight="1">
      <c r="A268" s="12"/>
      <c r="B268" s="190"/>
      <c r="C268" s="191"/>
      <c r="D268" s="192" t="s">
        <v>76</v>
      </c>
      <c r="E268" s="193" t="s">
        <v>360</v>
      </c>
      <c r="F268" s="193" t="s">
        <v>361</v>
      </c>
      <c r="G268" s="191"/>
      <c r="H268" s="191"/>
      <c r="I268" s="194"/>
      <c r="J268" s="195">
        <f>BK268</f>
        <v>0</v>
      </c>
      <c r="K268" s="191"/>
      <c r="L268" s="196"/>
      <c r="M268" s="197"/>
      <c r="N268" s="198"/>
      <c r="O268" s="198"/>
      <c r="P268" s="199">
        <f>P269</f>
        <v>0</v>
      </c>
      <c r="Q268" s="198"/>
      <c r="R268" s="199">
        <f>R269</f>
        <v>0.49729500000000004</v>
      </c>
      <c r="S268" s="198"/>
      <c r="T268" s="200">
        <f>T269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1" t="s">
        <v>87</v>
      </c>
      <c r="AT268" s="202" t="s">
        <v>76</v>
      </c>
      <c r="AU268" s="202" t="s">
        <v>77</v>
      </c>
      <c r="AY268" s="201" t="s">
        <v>127</v>
      </c>
      <c r="BK268" s="203">
        <f>BK269</f>
        <v>0</v>
      </c>
    </row>
    <row r="269" s="12" customFormat="1" ht="22.8" customHeight="1">
      <c r="A269" s="12"/>
      <c r="B269" s="190"/>
      <c r="C269" s="191"/>
      <c r="D269" s="192" t="s">
        <v>76</v>
      </c>
      <c r="E269" s="204" t="s">
        <v>362</v>
      </c>
      <c r="F269" s="204" t="s">
        <v>363</v>
      </c>
      <c r="G269" s="191"/>
      <c r="H269" s="191"/>
      <c r="I269" s="194"/>
      <c r="J269" s="205">
        <f>BK269</f>
        <v>0</v>
      </c>
      <c r="K269" s="191"/>
      <c r="L269" s="196"/>
      <c r="M269" s="197"/>
      <c r="N269" s="198"/>
      <c r="O269" s="198"/>
      <c r="P269" s="199">
        <f>SUM(P270:P276)</f>
        <v>0</v>
      </c>
      <c r="Q269" s="198"/>
      <c r="R269" s="199">
        <f>SUM(R270:R276)</f>
        <v>0.49729500000000004</v>
      </c>
      <c r="S269" s="198"/>
      <c r="T269" s="200">
        <f>SUM(T270:T276)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87</v>
      </c>
      <c r="AT269" s="202" t="s">
        <v>76</v>
      </c>
      <c r="AU269" s="202" t="s">
        <v>85</v>
      </c>
      <c r="AY269" s="201" t="s">
        <v>127</v>
      </c>
      <c r="BK269" s="203">
        <f>SUM(BK270:BK276)</f>
        <v>0</v>
      </c>
    </row>
    <row r="270" s="2" customFormat="1" ht="21.75" customHeight="1">
      <c r="A270" s="40"/>
      <c r="B270" s="41"/>
      <c r="C270" s="206" t="s">
        <v>258</v>
      </c>
      <c r="D270" s="206" t="s">
        <v>129</v>
      </c>
      <c r="E270" s="207" t="s">
        <v>364</v>
      </c>
      <c r="F270" s="208" t="s">
        <v>365</v>
      </c>
      <c r="G270" s="209" t="s">
        <v>132</v>
      </c>
      <c r="H270" s="210">
        <v>250</v>
      </c>
      <c r="I270" s="211"/>
      <c r="J270" s="212">
        <f>ROUND(I270*H270,2)</f>
        <v>0</v>
      </c>
      <c r="K270" s="208" t="s">
        <v>133</v>
      </c>
      <c r="L270" s="46"/>
      <c r="M270" s="213" t="s">
        <v>19</v>
      </c>
      <c r="N270" s="214" t="s">
        <v>48</v>
      </c>
      <c r="O270" s="86"/>
      <c r="P270" s="215">
        <f>O270*H270</f>
        <v>0</v>
      </c>
      <c r="Q270" s="215">
        <v>6.0000000000000002E-05</v>
      </c>
      <c r="R270" s="215">
        <f>Q270*H270</f>
        <v>0.015000000000000001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193</v>
      </c>
      <c r="AT270" s="217" t="s">
        <v>129</v>
      </c>
      <c r="AU270" s="217" t="s">
        <v>87</v>
      </c>
      <c r="AY270" s="19" t="s">
        <v>127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85</v>
      </c>
      <c r="BK270" s="218">
        <f>ROUND(I270*H270,2)</f>
        <v>0</v>
      </c>
      <c r="BL270" s="19" t="s">
        <v>193</v>
      </c>
      <c r="BM270" s="217" t="s">
        <v>366</v>
      </c>
    </row>
    <row r="271" s="2" customFormat="1">
      <c r="A271" s="40"/>
      <c r="B271" s="41"/>
      <c r="C271" s="42"/>
      <c r="D271" s="219" t="s">
        <v>135</v>
      </c>
      <c r="E271" s="42"/>
      <c r="F271" s="220" t="s">
        <v>367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135</v>
      </c>
      <c r="AU271" s="19" t="s">
        <v>87</v>
      </c>
    </row>
    <row r="272" s="2" customFormat="1" ht="16.5" customHeight="1">
      <c r="A272" s="40"/>
      <c r="B272" s="41"/>
      <c r="C272" s="257" t="s">
        <v>368</v>
      </c>
      <c r="D272" s="257" t="s">
        <v>225</v>
      </c>
      <c r="E272" s="258" t="s">
        <v>369</v>
      </c>
      <c r="F272" s="259" t="s">
        <v>370</v>
      </c>
      <c r="G272" s="260" t="s">
        <v>132</v>
      </c>
      <c r="H272" s="261">
        <v>305.25</v>
      </c>
      <c r="I272" s="262"/>
      <c r="J272" s="263">
        <f>ROUND(I272*H272,2)</f>
        <v>0</v>
      </c>
      <c r="K272" s="259" t="s">
        <v>133</v>
      </c>
      <c r="L272" s="264"/>
      <c r="M272" s="265" t="s">
        <v>19</v>
      </c>
      <c r="N272" s="266" t="s">
        <v>48</v>
      </c>
      <c r="O272" s="86"/>
      <c r="P272" s="215">
        <f>O272*H272</f>
        <v>0</v>
      </c>
      <c r="Q272" s="215">
        <v>0.00158</v>
      </c>
      <c r="R272" s="215">
        <f>Q272*H272</f>
        <v>0.48229500000000003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233</v>
      </c>
      <c r="AT272" s="217" t="s">
        <v>225</v>
      </c>
      <c r="AU272" s="217" t="s">
        <v>87</v>
      </c>
      <c r="AY272" s="19" t="s">
        <v>127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85</v>
      </c>
      <c r="BK272" s="218">
        <f>ROUND(I272*H272,2)</f>
        <v>0</v>
      </c>
      <c r="BL272" s="19" t="s">
        <v>193</v>
      </c>
      <c r="BM272" s="217" t="s">
        <v>371</v>
      </c>
    </row>
    <row r="273" s="13" customFormat="1">
      <c r="A273" s="13"/>
      <c r="B273" s="224"/>
      <c r="C273" s="225"/>
      <c r="D273" s="226" t="s">
        <v>137</v>
      </c>
      <c r="E273" s="227" t="s">
        <v>19</v>
      </c>
      <c r="F273" s="228" t="s">
        <v>372</v>
      </c>
      <c r="G273" s="225"/>
      <c r="H273" s="229">
        <v>305.25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137</v>
      </c>
      <c r="AU273" s="235" t="s">
        <v>87</v>
      </c>
      <c r="AV273" s="13" t="s">
        <v>87</v>
      </c>
      <c r="AW273" s="13" t="s">
        <v>36</v>
      </c>
      <c r="AX273" s="13" t="s">
        <v>77</v>
      </c>
      <c r="AY273" s="235" t="s">
        <v>127</v>
      </c>
    </row>
    <row r="274" s="15" customFormat="1">
      <c r="A274" s="15"/>
      <c r="B274" s="246"/>
      <c r="C274" s="247"/>
      <c r="D274" s="226" t="s">
        <v>137</v>
      </c>
      <c r="E274" s="248" t="s">
        <v>19</v>
      </c>
      <c r="F274" s="249" t="s">
        <v>140</v>
      </c>
      <c r="G274" s="247"/>
      <c r="H274" s="250">
        <v>305.25</v>
      </c>
      <c r="I274" s="251"/>
      <c r="J274" s="247"/>
      <c r="K274" s="247"/>
      <c r="L274" s="252"/>
      <c r="M274" s="253"/>
      <c r="N274" s="254"/>
      <c r="O274" s="254"/>
      <c r="P274" s="254"/>
      <c r="Q274" s="254"/>
      <c r="R274" s="254"/>
      <c r="S274" s="254"/>
      <c r="T274" s="25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6" t="s">
        <v>137</v>
      </c>
      <c r="AU274" s="256" t="s">
        <v>87</v>
      </c>
      <c r="AV274" s="15" t="s">
        <v>134</v>
      </c>
      <c r="AW274" s="15" t="s">
        <v>36</v>
      </c>
      <c r="AX274" s="15" t="s">
        <v>85</v>
      </c>
      <c r="AY274" s="256" t="s">
        <v>127</v>
      </c>
    </row>
    <row r="275" s="2" customFormat="1" ht="24.15" customHeight="1">
      <c r="A275" s="40"/>
      <c r="B275" s="41"/>
      <c r="C275" s="206" t="s">
        <v>373</v>
      </c>
      <c r="D275" s="206" t="s">
        <v>129</v>
      </c>
      <c r="E275" s="207" t="s">
        <v>374</v>
      </c>
      <c r="F275" s="208" t="s">
        <v>375</v>
      </c>
      <c r="G275" s="209" t="s">
        <v>203</v>
      </c>
      <c r="H275" s="210">
        <v>0.497</v>
      </c>
      <c r="I275" s="211"/>
      <c r="J275" s="212">
        <f>ROUND(I275*H275,2)</f>
        <v>0</v>
      </c>
      <c r="K275" s="208" t="s">
        <v>133</v>
      </c>
      <c r="L275" s="46"/>
      <c r="M275" s="213" t="s">
        <v>19</v>
      </c>
      <c r="N275" s="214" t="s">
        <v>48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193</v>
      </c>
      <c r="AT275" s="217" t="s">
        <v>129</v>
      </c>
      <c r="AU275" s="217" t="s">
        <v>87</v>
      </c>
      <c r="AY275" s="19" t="s">
        <v>127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85</v>
      </c>
      <c r="BK275" s="218">
        <f>ROUND(I275*H275,2)</f>
        <v>0</v>
      </c>
      <c r="BL275" s="19" t="s">
        <v>193</v>
      </c>
      <c r="BM275" s="217" t="s">
        <v>376</v>
      </c>
    </row>
    <row r="276" s="2" customFormat="1">
      <c r="A276" s="40"/>
      <c r="B276" s="41"/>
      <c r="C276" s="42"/>
      <c r="D276" s="219" t="s">
        <v>135</v>
      </c>
      <c r="E276" s="42"/>
      <c r="F276" s="220" t="s">
        <v>377</v>
      </c>
      <c r="G276" s="42"/>
      <c r="H276" s="42"/>
      <c r="I276" s="221"/>
      <c r="J276" s="42"/>
      <c r="K276" s="42"/>
      <c r="L276" s="46"/>
      <c r="M276" s="267"/>
      <c r="N276" s="268"/>
      <c r="O276" s="269"/>
      <c r="P276" s="269"/>
      <c r="Q276" s="269"/>
      <c r="R276" s="269"/>
      <c r="S276" s="269"/>
      <c r="T276" s="27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135</v>
      </c>
      <c r="AU276" s="19" t="s">
        <v>87</v>
      </c>
    </row>
    <row r="277" s="2" customFormat="1" ht="6.96" customHeight="1">
      <c r="A277" s="40"/>
      <c r="B277" s="61"/>
      <c r="C277" s="62"/>
      <c r="D277" s="62"/>
      <c r="E277" s="62"/>
      <c r="F277" s="62"/>
      <c r="G277" s="62"/>
      <c r="H277" s="62"/>
      <c r="I277" s="62"/>
      <c r="J277" s="62"/>
      <c r="K277" s="62"/>
      <c r="L277" s="46"/>
      <c r="M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</row>
  </sheetData>
  <sheetProtection sheet="1" autoFilter="0" formatColumns="0" formatRows="0" objects="1" scenarios="1" spinCount="100000" saltValue="S06dzLPEyTVp647igOaG/vl7hrxyVuusvi5iDCUDhkXCnb/FJdAch9mP6VUjOo/4nUr37IUnwEeWqu9OtM6s9A==" hashValue="UpHYBYPyk2Oe51OMQqRgUuJgkeG1+aGvt+Vle/PXkbRhZe/FJCWGC4EhhJKUFDBpPIRSWzSOsCV31r7uZSvebA==" algorithmName="SHA-512" password="CC35"/>
  <autoFilter ref="C86:K27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6_01/113106111"/>
    <hyperlink ref="F96" r:id="rId2" display="https://podminky.urs.cz/item/CS_URS_2026_01/113106123"/>
    <hyperlink ref="F103" r:id="rId3" display="https://podminky.urs.cz/item/CS_URS_2026_01/113201111"/>
    <hyperlink ref="F108" r:id="rId4" display="https://podminky.urs.cz/item/CS_URS_2026_01/113201112"/>
    <hyperlink ref="F113" r:id="rId5" display="https://podminky.urs.cz/item/CS_URS_2026_01/122311101"/>
    <hyperlink ref="F133" r:id="rId6" display="https://podminky.urs.cz/item/CS_URS_2026_01/162751137"/>
    <hyperlink ref="F138" r:id="rId7" display="https://podminky.urs.cz/item/CS_URS_2026_01/162751139"/>
    <hyperlink ref="F142" r:id="rId8" display="https://podminky.urs.cz/item/CS_URS_2026_01/171201231"/>
    <hyperlink ref="F149" r:id="rId9" display="https://podminky.urs.cz/item/CS_URS_2026_01/171251201"/>
    <hyperlink ref="F156" r:id="rId10" display="https://podminky.urs.cz/item/CS_URS_2026_01/181351103"/>
    <hyperlink ref="F163" r:id="rId11" display="https://podminky.urs.cz/item/CS_URS_2026_01/181411131"/>
    <hyperlink ref="F168" r:id="rId12" display="https://podminky.urs.cz/item/CS_URS_2026_01/181951113"/>
    <hyperlink ref="F170" r:id="rId13" display="https://podminky.urs.cz/item/CS_URS_2026_01/181951114"/>
    <hyperlink ref="F175" r:id="rId14" display="https://podminky.urs.cz/item/CS_URS_2026_01/564651111"/>
    <hyperlink ref="F186" r:id="rId15" display="https://podminky.urs.cz/item/CS_URS_2026_01/564851111"/>
    <hyperlink ref="F197" r:id="rId16" display="https://podminky.urs.cz/item/CS_URS_2026_01/564861111"/>
    <hyperlink ref="F204" r:id="rId17" display="https://podminky.urs.cz/item/CS_URS_2026_01/567122114"/>
    <hyperlink ref="F211" r:id="rId18" display="https://podminky.urs.cz/item/CS_URS_2026_01/596811311"/>
    <hyperlink ref="F219" r:id="rId19" display="https://podminky.urs.cz/item/CS_URS_2026_01/596811311"/>
    <hyperlink ref="F227" r:id="rId20" display="https://podminky.urs.cz/item/CS_URS_2026_01/596811322"/>
    <hyperlink ref="F238" r:id="rId21" display="https://podminky.urs.cz/item/CS_URS_2026_01/916231113"/>
    <hyperlink ref="F243" r:id="rId22" display="https://podminky.urs.cz/item/CS_URS_2026_01/916241112"/>
    <hyperlink ref="F253" r:id="rId23" display="https://podminky.urs.cz/item/CS_URS_2026_01/919726123"/>
    <hyperlink ref="F255" r:id="rId24" display="https://podminky.urs.cz/item/CS_URS_2026_01/935113111"/>
    <hyperlink ref="F261" r:id="rId25" display="https://podminky.urs.cz/item/CS_URS_2026_01/966008221"/>
    <hyperlink ref="F264" r:id="rId26" display="https://podminky.urs.cz/item/CS_URS_2026_01/997221551"/>
    <hyperlink ref="F267" r:id="rId27" display="https://podminky.urs.cz/item/CS_URS_2026_01/998225111"/>
    <hyperlink ref="F271" r:id="rId28" display="https://podminky.urs.cz/item/CS_URS_2026_01/711161275"/>
    <hyperlink ref="F276" r:id="rId29" display="https://podminky.urs.cz/item/CS_URS_2026_01/9987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Mariánské Lázně, oprava chodníku v Hlavní a Třebízského ulici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378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25. 3. 2026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40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ROUND((SUM(BE83:BE95)),  2)</f>
        <v>0</v>
      </c>
      <c r="G33" s="40"/>
      <c r="H33" s="40"/>
      <c r="I33" s="150">
        <v>0.20999999999999999</v>
      </c>
      <c r="J33" s="149">
        <f>ROUND(((SUM(BE83:BE95))*I33),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ROUND((SUM(BF83:BF95)),  2)</f>
        <v>0</v>
      </c>
      <c r="G34" s="40"/>
      <c r="H34" s="40"/>
      <c r="I34" s="150">
        <v>0.12</v>
      </c>
      <c r="J34" s="149">
        <f>ROUND(((SUM(BF83:BF95))*I34),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ROUND((SUM(BG83:BG95)),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ROUND((SUM(BH83:BH95)),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ROUND((SUM(BI83:BI95)),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Mariánské Lázně, oprava chodníku v Hlavní a Třebízského ulici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SKB6302 - VON - chodník vlevo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25. 3. 2026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Mariánské Lázně</v>
      </c>
      <c r="G54" s="42"/>
      <c r="H54" s="42"/>
      <c r="I54" s="34" t="s">
        <v>32</v>
      </c>
      <c r="J54" s="38" t="str">
        <f>E21</f>
        <v>Projekční kancelář Ing. Škubalová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Straka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379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380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381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382</v>
      </c>
      <c r="E63" s="176"/>
      <c r="F63" s="176"/>
      <c r="G63" s="176"/>
      <c r="H63" s="176"/>
      <c r="I63" s="176"/>
      <c r="J63" s="177">
        <f>J93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112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Mariánské Lázně, oprava chodníku v Hlavní a Třebízského ulici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SKB6302 - VON - chodník vlevo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25. 3. 2026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4" t="s">
        <v>25</v>
      </c>
      <c r="D79" s="42"/>
      <c r="E79" s="42"/>
      <c r="F79" s="29" t="str">
        <f>E15</f>
        <v>Město Mariánské Lázně</v>
      </c>
      <c r="G79" s="42"/>
      <c r="H79" s="42"/>
      <c r="I79" s="34" t="s">
        <v>32</v>
      </c>
      <c r="J79" s="38" t="str">
        <f>E21</f>
        <v>Projekční kancelář Ing. Škubalová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30</v>
      </c>
      <c r="D80" s="42"/>
      <c r="E80" s="42"/>
      <c r="F80" s="29" t="str">
        <f>IF(E18="","",E18)</f>
        <v>Vyplň údaj</v>
      </c>
      <c r="G80" s="42"/>
      <c r="H80" s="42"/>
      <c r="I80" s="34" t="s">
        <v>37</v>
      </c>
      <c r="J80" s="38" t="str">
        <f>E24</f>
        <v>Straka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113</v>
      </c>
      <c r="D82" s="182" t="s">
        <v>62</v>
      </c>
      <c r="E82" s="182" t="s">
        <v>58</v>
      </c>
      <c r="F82" s="182" t="s">
        <v>59</v>
      </c>
      <c r="G82" s="182" t="s">
        <v>114</v>
      </c>
      <c r="H82" s="182" t="s">
        <v>115</v>
      </c>
      <c r="I82" s="182" t="s">
        <v>116</v>
      </c>
      <c r="J82" s="182" t="s">
        <v>102</v>
      </c>
      <c r="K82" s="183" t="s">
        <v>117</v>
      </c>
      <c r="L82" s="184"/>
      <c r="M82" s="94" t="s">
        <v>19</v>
      </c>
      <c r="N82" s="95" t="s">
        <v>47</v>
      </c>
      <c r="O82" s="95" t="s">
        <v>118</v>
      </c>
      <c r="P82" s="95" t="s">
        <v>119</v>
      </c>
      <c r="Q82" s="95" t="s">
        <v>120</v>
      </c>
      <c r="R82" s="95" t="s">
        <v>121</v>
      </c>
      <c r="S82" s="95" t="s">
        <v>122</v>
      </c>
      <c r="T82" s="96" t="s">
        <v>123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124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76</v>
      </c>
      <c r="AU83" s="19" t="s">
        <v>103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76</v>
      </c>
      <c r="E84" s="193" t="s">
        <v>383</v>
      </c>
      <c r="F84" s="193" t="s">
        <v>384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P85+P90+P93</f>
        <v>0</v>
      </c>
      <c r="Q84" s="198"/>
      <c r="R84" s="199">
        <f>R85+R90+R93</f>
        <v>0</v>
      </c>
      <c r="S84" s="198"/>
      <c r="T84" s="200">
        <f>T85+T90+T93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162</v>
      </c>
      <c r="AT84" s="202" t="s">
        <v>76</v>
      </c>
      <c r="AU84" s="202" t="s">
        <v>77</v>
      </c>
      <c r="AY84" s="201" t="s">
        <v>127</v>
      </c>
      <c r="BK84" s="203">
        <f>BK85+BK90+BK93</f>
        <v>0</v>
      </c>
    </row>
    <row r="85" s="12" customFormat="1" ht="22.8" customHeight="1">
      <c r="A85" s="12"/>
      <c r="B85" s="190"/>
      <c r="C85" s="191"/>
      <c r="D85" s="192" t="s">
        <v>76</v>
      </c>
      <c r="E85" s="204" t="s">
        <v>385</v>
      </c>
      <c r="F85" s="204" t="s">
        <v>386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SUM(P86:P89)</f>
        <v>0</v>
      </c>
      <c r="Q85" s="198"/>
      <c r="R85" s="199">
        <f>SUM(R86:R89)</f>
        <v>0</v>
      </c>
      <c r="S85" s="198"/>
      <c r="T85" s="200">
        <f>SUM(T86:T89)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162</v>
      </c>
      <c r="AT85" s="202" t="s">
        <v>76</v>
      </c>
      <c r="AU85" s="202" t="s">
        <v>85</v>
      </c>
      <c r="AY85" s="201" t="s">
        <v>127</v>
      </c>
      <c r="BK85" s="203">
        <f>SUM(BK86:BK89)</f>
        <v>0</v>
      </c>
    </row>
    <row r="86" s="2" customFormat="1" ht="16.5" customHeight="1">
      <c r="A86" s="40"/>
      <c r="B86" s="41"/>
      <c r="C86" s="206" t="s">
        <v>85</v>
      </c>
      <c r="D86" s="206" t="s">
        <v>129</v>
      </c>
      <c r="E86" s="207" t="s">
        <v>387</v>
      </c>
      <c r="F86" s="208" t="s">
        <v>388</v>
      </c>
      <c r="G86" s="209" t="s">
        <v>389</v>
      </c>
      <c r="H86" s="210">
        <v>1</v>
      </c>
      <c r="I86" s="211"/>
      <c r="J86" s="212">
        <f>ROUND(I86*H86,2)</f>
        <v>0</v>
      </c>
      <c r="K86" s="208" t="s">
        <v>133</v>
      </c>
      <c r="L86" s="46"/>
      <c r="M86" s="213" t="s">
        <v>19</v>
      </c>
      <c r="N86" s="214" t="s">
        <v>48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134</v>
      </c>
      <c r="AT86" s="217" t="s">
        <v>129</v>
      </c>
      <c r="AU86" s="217" t="s">
        <v>87</v>
      </c>
      <c r="AY86" s="19" t="s">
        <v>127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85</v>
      </c>
      <c r="BK86" s="218">
        <f>ROUND(I86*H86,2)</f>
        <v>0</v>
      </c>
      <c r="BL86" s="19" t="s">
        <v>134</v>
      </c>
      <c r="BM86" s="217" t="s">
        <v>87</v>
      </c>
    </row>
    <row r="87" s="2" customFormat="1">
      <c r="A87" s="40"/>
      <c r="B87" s="41"/>
      <c r="C87" s="42"/>
      <c r="D87" s="219" t="s">
        <v>135</v>
      </c>
      <c r="E87" s="42"/>
      <c r="F87" s="220" t="s">
        <v>390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135</v>
      </c>
      <c r="AU87" s="19" t="s">
        <v>87</v>
      </c>
    </row>
    <row r="88" s="2" customFormat="1" ht="16.5" customHeight="1">
      <c r="A88" s="40"/>
      <c r="B88" s="41"/>
      <c r="C88" s="206" t="s">
        <v>87</v>
      </c>
      <c r="D88" s="206" t="s">
        <v>129</v>
      </c>
      <c r="E88" s="207" t="s">
        <v>391</v>
      </c>
      <c r="F88" s="208" t="s">
        <v>392</v>
      </c>
      <c r="G88" s="209" t="s">
        <v>389</v>
      </c>
      <c r="H88" s="210">
        <v>1</v>
      </c>
      <c r="I88" s="211"/>
      <c r="J88" s="212">
        <f>ROUND(I88*H88,2)</f>
        <v>0</v>
      </c>
      <c r="K88" s="208" t="s">
        <v>133</v>
      </c>
      <c r="L88" s="46"/>
      <c r="M88" s="213" t="s">
        <v>19</v>
      </c>
      <c r="N88" s="214" t="s">
        <v>48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134</v>
      </c>
      <c r="AT88" s="217" t="s">
        <v>129</v>
      </c>
      <c r="AU88" s="217" t="s">
        <v>87</v>
      </c>
      <c r="AY88" s="19" t="s">
        <v>127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85</v>
      </c>
      <c r="BK88" s="218">
        <f>ROUND(I88*H88,2)</f>
        <v>0</v>
      </c>
      <c r="BL88" s="19" t="s">
        <v>134</v>
      </c>
      <c r="BM88" s="217" t="s">
        <v>134</v>
      </c>
    </row>
    <row r="89" s="2" customFormat="1">
      <c r="A89" s="40"/>
      <c r="B89" s="41"/>
      <c r="C89" s="42"/>
      <c r="D89" s="219" t="s">
        <v>135</v>
      </c>
      <c r="E89" s="42"/>
      <c r="F89" s="220" t="s">
        <v>393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135</v>
      </c>
      <c r="AU89" s="19" t="s">
        <v>87</v>
      </c>
    </row>
    <row r="90" s="12" customFormat="1" ht="22.8" customHeight="1">
      <c r="A90" s="12"/>
      <c r="B90" s="190"/>
      <c r="C90" s="191"/>
      <c r="D90" s="192" t="s">
        <v>76</v>
      </c>
      <c r="E90" s="204" t="s">
        <v>394</v>
      </c>
      <c r="F90" s="204" t="s">
        <v>395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SUM(P91:P92)</f>
        <v>0</v>
      </c>
      <c r="Q90" s="198"/>
      <c r="R90" s="199">
        <f>SUM(R91:R92)</f>
        <v>0</v>
      </c>
      <c r="S90" s="198"/>
      <c r="T90" s="200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162</v>
      </c>
      <c r="AT90" s="202" t="s">
        <v>76</v>
      </c>
      <c r="AU90" s="202" t="s">
        <v>85</v>
      </c>
      <c r="AY90" s="201" t="s">
        <v>127</v>
      </c>
      <c r="BK90" s="203">
        <f>SUM(BK91:BK92)</f>
        <v>0</v>
      </c>
    </row>
    <row r="91" s="2" customFormat="1" ht="16.5" customHeight="1">
      <c r="A91" s="40"/>
      <c r="B91" s="41"/>
      <c r="C91" s="206" t="s">
        <v>148</v>
      </c>
      <c r="D91" s="206" t="s">
        <v>129</v>
      </c>
      <c r="E91" s="207" t="s">
        <v>396</v>
      </c>
      <c r="F91" s="208" t="s">
        <v>395</v>
      </c>
      <c r="G91" s="209" t="s">
        <v>389</v>
      </c>
      <c r="H91" s="210">
        <v>1</v>
      </c>
      <c r="I91" s="211"/>
      <c r="J91" s="212">
        <f>ROUND(I91*H91,2)</f>
        <v>0</v>
      </c>
      <c r="K91" s="208" t="s">
        <v>133</v>
      </c>
      <c r="L91" s="46"/>
      <c r="M91" s="213" t="s">
        <v>19</v>
      </c>
      <c r="N91" s="214" t="s">
        <v>48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134</v>
      </c>
      <c r="AT91" s="217" t="s">
        <v>129</v>
      </c>
      <c r="AU91" s="217" t="s">
        <v>87</v>
      </c>
      <c r="AY91" s="19" t="s">
        <v>127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85</v>
      </c>
      <c r="BK91" s="218">
        <f>ROUND(I91*H91,2)</f>
        <v>0</v>
      </c>
      <c r="BL91" s="19" t="s">
        <v>134</v>
      </c>
      <c r="BM91" s="217" t="s">
        <v>152</v>
      </c>
    </row>
    <row r="92" s="2" customFormat="1">
      <c r="A92" s="40"/>
      <c r="B92" s="41"/>
      <c r="C92" s="42"/>
      <c r="D92" s="219" t="s">
        <v>135</v>
      </c>
      <c r="E92" s="42"/>
      <c r="F92" s="220" t="s">
        <v>397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135</v>
      </c>
      <c r="AU92" s="19" t="s">
        <v>87</v>
      </c>
    </row>
    <row r="93" s="12" customFormat="1" ht="22.8" customHeight="1">
      <c r="A93" s="12"/>
      <c r="B93" s="190"/>
      <c r="C93" s="191"/>
      <c r="D93" s="192" t="s">
        <v>76</v>
      </c>
      <c r="E93" s="204" t="s">
        <v>398</v>
      </c>
      <c r="F93" s="204" t="s">
        <v>399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SUM(P94:P95)</f>
        <v>0</v>
      </c>
      <c r="Q93" s="198"/>
      <c r="R93" s="199">
        <f>SUM(R94:R95)</f>
        <v>0</v>
      </c>
      <c r="S93" s="198"/>
      <c r="T93" s="200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162</v>
      </c>
      <c r="AT93" s="202" t="s">
        <v>76</v>
      </c>
      <c r="AU93" s="202" t="s">
        <v>85</v>
      </c>
      <c r="AY93" s="201" t="s">
        <v>127</v>
      </c>
      <c r="BK93" s="203">
        <f>SUM(BK94:BK95)</f>
        <v>0</v>
      </c>
    </row>
    <row r="94" s="2" customFormat="1" ht="16.5" customHeight="1">
      <c r="A94" s="40"/>
      <c r="B94" s="41"/>
      <c r="C94" s="206" t="s">
        <v>134</v>
      </c>
      <c r="D94" s="206" t="s">
        <v>129</v>
      </c>
      <c r="E94" s="207" t="s">
        <v>400</v>
      </c>
      <c r="F94" s="208" t="s">
        <v>401</v>
      </c>
      <c r="G94" s="209" t="s">
        <v>402</v>
      </c>
      <c r="H94" s="210">
        <v>1</v>
      </c>
      <c r="I94" s="211"/>
      <c r="J94" s="212">
        <f>ROUND(I94*H94,2)</f>
        <v>0</v>
      </c>
      <c r="K94" s="208" t="s">
        <v>133</v>
      </c>
      <c r="L94" s="46"/>
      <c r="M94" s="213" t="s">
        <v>19</v>
      </c>
      <c r="N94" s="214" t="s">
        <v>48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403</v>
      </c>
      <c r="AT94" s="217" t="s">
        <v>129</v>
      </c>
      <c r="AU94" s="217" t="s">
        <v>87</v>
      </c>
      <c r="AY94" s="19" t="s">
        <v>127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85</v>
      </c>
      <c r="BK94" s="218">
        <f>ROUND(I94*H94,2)</f>
        <v>0</v>
      </c>
      <c r="BL94" s="19" t="s">
        <v>403</v>
      </c>
      <c r="BM94" s="217" t="s">
        <v>404</v>
      </c>
    </row>
    <row r="95" s="2" customFormat="1">
      <c r="A95" s="40"/>
      <c r="B95" s="41"/>
      <c r="C95" s="42"/>
      <c r="D95" s="219" t="s">
        <v>135</v>
      </c>
      <c r="E95" s="42"/>
      <c r="F95" s="220" t="s">
        <v>405</v>
      </c>
      <c r="G95" s="42"/>
      <c r="H95" s="42"/>
      <c r="I95" s="221"/>
      <c r="J95" s="42"/>
      <c r="K95" s="42"/>
      <c r="L95" s="46"/>
      <c r="M95" s="267"/>
      <c r="N95" s="268"/>
      <c r="O95" s="269"/>
      <c r="P95" s="269"/>
      <c r="Q95" s="269"/>
      <c r="R95" s="269"/>
      <c r="S95" s="269"/>
      <c r="T95" s="27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135</v>
      </c>
      <c r="AU95" s="19" t="s">
        <v>87</v>
      </c>
    </row>
    <row r="96" s="2" customFormat="1" ht="6.96" customHeight="1">
      <c r="A96" s="40"/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46"/>
      <c r="M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</sheetData>
  <sheetProtection sheet="1" autoFilter="0" formatColumns="0" formatRows="0" objects="1" scenarios="1" spinCount="100000" saltValue="iMfQPge+0Jy6hu+RkCiW4Hk9D5pFlf9Nc59VPINbHRYH6M9MsYxt8fraffvPSwuMgxB1bEXO1gfVo4Bx+rZARA==" hashValue="L6QObjyWM1eo/7ygB6SN3Fk8Nq5fECqH1jVsowgHEIlTCzFgUQPoYBW8R3PXYQlL0xwZOoFdgAfDnMz4WQ+W4w==" algorithmName="SHA-512" password="CC35"/>
  <autoFilter ref="C82:K9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6_01/012164000"/>
    <hyperlink ref="F89" r:id="rId2" display="https://podminky.urs.cz/item/CS_URS_2026_01/013254000"/>
    <hyperlink ref="F92" r:id="rId3" display="https://podminky.urs.cz/item/CS_URS_2026_01/030001000"/>
    <hyperlink ref="F95" r:id="rId4" display="https://podminky.urs.cz/item/CS_URS_2026_01/07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Mariánské Lázně, oprava chodníku v Hlavní a Třebízského ulici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406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25. 3. 2026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40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ROUND((SUM(BE89:BE338)),  2)</f>
        <v>0</v>
      </c>
      <c r="G33" s="40"/>
      <c r="H33" s="40"/>
      <c r="I33" s="150">
        <v>0.20999999999999999</v>
      </c>
      <c r="J33" s="149">
        <f>ROUND(((SUM(BE89:BE338))*I33),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ROUND((SUM(BF89:BF338)),  2)</f>
        <v>0</v>
      </c>
      <c r="G34" s="40"/>
      <c r="H34" s="40"/>
      <c r="I34" s="150">
        <v>0.12</v>
      </c>
      <c r="J34" s="149">
        <f>ROUND(((SUM(BF89:BF338))*I34),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ROUND((SUM(BG89:BG338)),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ROUND((SUM(BH89:BH338)),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ROUND((SUM(BI89:BI338)),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Mariánské Lázně, oprava chodníku v Hlavní a Třebízského ulici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SKB6303 - Rekonstrukce ulice Třebízského -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25. 3. 2026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Mariánské Lázně</v>
      </c>
      <c r="G54" s="42"/>
      <c r="H54" s="42"/>
      <c r="I54" s="34" t="s">
        <v>32</v>
      </c>
      <c r="J54" s="38" t="str">
        <f>E21</f>
        <v>Projekční kancelář Ing. Škubalová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Straka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407</v>
      </c>
      <c r="E62" s="176"/>
      <c r="F62" s="176"/>
      <c r="G62" s="176"/>
      <c r="H62" s="176"/>
      <c r="I62" s="176"/>
      <c r="J62" s="177">
        <f>J150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106</v>
      </c>
      <c r="E63" s="176"/>
      <c r="F63" s="176"/>
      <c r="G63" s="176"/>
      <c r="H63" s="176"/>
      <c r="I63" s="176"/>
      <c r="J63" s="177">
        <f>J156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408</v>
      </c>
      <c r="E64" s="176"/>
      <c r="F64" s="176"/>
      <c r="G64" s="176"/>
      <c r="H64" s="176"/>
      <c r="I64" s="176"/>
      <c r="J64" s="177">
        <f>J224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107</v>
      </c>
      <c r="E65" s="176"/>
      <c r="F65" s="176"/>
      <c r="G65" s="176"/>
      <c r="H65" s="176"/>
      <c r="I65" s="176"/>
      <c r="J65" s="177">
        <f>J238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108</v>
      </c>
      <c r="E66" s="176"/>
      <c r="F66" s="176"/>
      <c r="G66" s="176"/>
      <c r="H66" s="176"/>
      <c r="I66" s="176"/>
      <c r="J66" s="177">
        <f>J285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109</v>
      </c>
      <c r="E67" s="176"/>
      <c r="F67" s="176"/>
      <c r="G67" s="176"/>
      <c r="H67" s="176"/>
      <c r="I67" s="176"/>
      <c r="J67" s="177">
        <f>J329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110</v>
      </c>
      <c r="E68" s="170"/>
      <c r="F68" s="170"/>
      <c r="G68" s="170"/>
      <c r="H68" s="170"/>
      <c r="I68" s="170"/>
      <c r="J68" s="171">
        <f>J332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111</v>
      </c>
      <c r="E69" s="176"/>
      <c r="F69" s="176"/>
      <c r="G69" s="176"/>
      <c r="H69" s="176"/>
      <c r="I69" s="176"/>
      <c r="J69" s="177">
        <f>J333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112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Mariánské Lázně, oprava chodníku v Hlavní a Třebízského ulici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98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SKB6303 - Rekonstrukce ulice Třebízského - chodník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25. 3. 2026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25</v>
      </c>
      <c r="D85" s="42"/>
      <c r="E85" s="42"/>
      <c r="F85" s="29" t="str">
        <f>E15</f>
        <v>Město Mariánské Lázně</v>
      </c>
      <c r="G85" s="42"/>
      <c r="H85" s="42"/>
      <c r="I85" s="34" t="s">
        <v>32</v>
      </c>
      <c r="J85" s="38" t="str">
        <f>E21</f>
        <v>Projekční kancelář Ing. Škubalová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30</v>
      </c>
      <c r="D86" s="42"/>
      <c r="E86" s="42"/>
      <c r="F86" s="29" t="str">
        <f>IF(E18="","",E18)</f>
        <v>Vyplň údaj</v>
      </c>
      <c r="G86" s="42"/>
      <c r="H86" s="42"/>
      <c r="I86" s="34" t="s">
        <v>37</v>
      </c>
      <c r="J86" s="38" t="str">
        <f>E24</f>
        <v>Straka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113</v>
      </c>
      <c r="D88" s="182" t="s">
        <v>62</v>
      </c>
      <c r="E88" s="182" t="s">
        <v>58</v>
      </c>
      <c r="F88" s="182" t="s">
        <v>59</v>
      </c>
      <c r="G88" s="182" t="s">
        <v>114</v>
      </c>
      <c r="H88" s="182" t="s">
        <v>115</v>
      </c>
      <c r="I88" s="182" t="s">
        <v>116</v>
      </c>
      <c r="J88" s="182" t="s">
        <v>102</v>
      </c>
      <c r="K88" s="183" t="s">
        <v>117</v>
      </c>
      <c r="L88" s="184"/>
      <c r="M88" s="94" t="s">
        <v>19</v>
      </c>
      <c r="N88" s="95" t="s">
        <v>47</v>
      </c>
      <c r="O88" s="95" t="s">
        <v>118</v>
      </c>
      <c r="P88" s="95" t="s">
        <v>119</v>
      </c>
      <c r="Q88" s="95" t="s">
        <v>120</v>
      </c>
      <c r="R88" s="95" t="s">
        <v>121</v>
      </c>
      <c r="S88" s="95" t="s">
        <v>122</v>
      </c>
      <c r="T88" s="96" t="s">
        <v>123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124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P90+P332</f>
        <v>0</v>
      </c>
      <c r="Q89" s="98"/>
      <c r="R89" s="187">
        <f>R90+R332</f>
        <v>68.810546600000009</v>
      </c>
      <c r="S89" s="98"/>
      <c r="T89" s="188">
        <f>T90+T332</f>
        <v>5.6300000000000008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76</v>
      </c>
      <c r="AU89" s="19" t="s">
        <v>103</v>
      </c>
      <c r="BK89" s="189">
        <f>BK90+BK332</f>
        <v>0</v>
      </c>
    </row>
    <row r="90" s="12" customFormat="1" ht="25.92" customHeight="1">
      <c r="A90" s="12"/>
      <c r="B90" s="190"/>
      <c r="C90" s="191"/>
      <c r="D90" s="192" t="s">
        <v>76</v>
      </c>
      <c r="E90" s="193" t="s">
        <v>125</v>
      </c>
      <c r="F90" s="193" t="s">
        <v>126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P91+P150+P156+P224+P238+P285+P329</f>
        <v>0</v>
      </c>
      <c r="Q90" s="198"/>
      <c r="R90" s="199">
        <f>R91+R150+R156+R224+R238+R285+R329</f>
        <v>68.789146600000009</v>
      </c>
      <c r="S90" s="198"/>
      <c r="T90" s="200">
        <f>T91+T150+T156+T224+T238+T285+T329</f>
        <v>5.6300000000000008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85</v>
      </c>
      <c r="AT90" s="202" t="s">
        <v>76</v>
      </c>
      <c r="AU90" s="202" t="s">
        <v>77</v>
      </c>
      <c r="AY90" s="201" t="s">
        <v>127</v>
      </c>
      <c r="BK90" s="203">
        <f>BK91+BK150+BK156+BK224+BK238+BK285+BK329</f>
        <v>0</v>
      </c>
    </row>
    <row r="91" s="12" customFormat="1" ht="22.8" customHeight="1">
      <c r="A91" s="12"/>
      <c r="B91" s="190"/>
      <c r="C91" s="191"/>
      <c r="D91" s="192" t="s">
        <v>76</v>
      </c>
      <c r="E91" s="204" t="s">
        <v>85</v>
      </c>
      <c r="F91" s="204" t="s">
        <v>128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SUM(P92:P149)</f>
        <v>0</v>
      </c>
      <c r="Q91" s="198"/>
      <c r="R91" s="199">
        <f>SUM(R92:R149)</f>
        <v>14.12646</v>
      </c>
      <c r="S91" s="198"/>
      <c r="T91" s="200">
        <f>SUM(T92:T149)</f>
        <v>3.7800000000000002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85</v>
      </c>
      <c r="AT91" s="202" t="s">
        <v>76</v>
      </c>
      <c r="AU91" s="202" t="s">
        <v>85</v>
      </c>
      <c r="AY91" s="201" t="s">
        <v>127</v>
      </c>
      <c r="BK91" s="203">
        <f>SUM(BK92:BK149)</f>
        <v>0</v>
      </c>
    </row>
    <row r="92" s="2" customFormat="1" ht="37.8" customHeight="1">
      <c r="A92" s="40"/>
      <c r="B92" s="41"/>
      <c r="C92" s="206" t="s">
        <v>85</v>
      </c>
      <c r="D92" s="206" t="s">
        <v>129</v>
      </c>
      <c r="E92" s="207" t="s">
        <v>141</v>
      </c>
      <c r="F92" s="208" t="s">
        <v>142</v>
      </c>
      <c r="G92" s="209" t="s">
        <v>132</v>
      </c>
      <c r="H92" s="210">
        <v>194</v>
      </c>
      <c r="I92" s="211"/>
      <c r="J92" s="212">
        <f>ROUND(I92*H92,2)</f>
        <v>0</v>
      </c>
      <c r="K92" s="208" t="s">
        <v>133</v>
      </c>
      <c r="L92" s="46"/>
      <c r="M92" s="213" t="s">
        <v>19</v>
      </c>
      <c r="N92" s="214" t="s">
        <v>48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134</v>
      </c>
      <c r="AT92" s="217" t="s">
        <v>129</v>
      </c>
      <c r="AU92" s="217" t="s">
        <v>87</v>
      </c>
      <c r="AY92" s="19" t="s">
        <v>127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85</v>
      </c>
      <c r="BK92" s="218">
        <f>ROUND(I92*H92,2)</f>
        <v>0</v>
      </c>
      <c r="BL92" s="19" t="s">
        <v>134</v>
      </c>
      <c r="BM92" s="217" t="s">
        <v>87</v>
      </c>
    </row>
    <row r="93" s="2" customFormat="1">
      <c r="A93" s="40"/>
      <c r="B93" s="41"/>
      <c r="C93" s="42"/>
      <c r="D93" s="219" t="s">
        <v>135</v>
      </c>
      <c r="E93" s="42"/>
      <c r="F93" s="220" t="s">
        <v>143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135</v>
      </c>
      <c r="AU93" s="19" t="s">
        <v>87</v>
      </c>
    </row>
    <row r="94" s="13" customFormat="1">
      <c r="A94" s="13"/>
      <c r="B94" s="224"/>
      <c r="C94" s="225"/>
      <c r="D94" s="226" t="s">
        <v>137</v>
      </c>
      <c r="E94" s="227" t="s">
        <v>19</v>
      </c>
      <c r="F94" s="228" t="s">
        <v>409</v>
      </c>
      <c r="G94" s="225"/>
      <c r="H94" s="229">
        <v>194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137</v>
      </c>
      <c r="AU94" s="235" t="s">
        <v>87</v>
      </c>
      <c r="AV94" s="13" t="s">
        <v>87</v>
      </c>
      <c r="AW94" s="13" t="s">
        <v>36</v>
      </c>
      <c r="AX94" s="13" t="s">
        <v>77</v>
      </c>
      <c r="AY94" s="235" t="s">
        <v>127</v>
      </c>
    </row>
    <row r="95" s="14" customFormat="1">
      <c r="A95" s="14"/>
      <c r="B95" s="236"/>
      <c r="C95" s="237"/>
      <c r="D95" s="226" t="s">
        <v>137</v>
      </c>
      <c r="E95" s="238" t="s">
        <v>19</v>
      </c>
      <c r="F95" s="239" t="s">
        <v>410</v>
      </c>
      <c r="G95" s="237"/>
      <c r="H95" s="238" t="s">
        <v>19</v>
      </c>
      <c r="I95" s="240"/>
      <c r="J95" s="237"/>
      <c r="K95" s="237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137</v>
      </c>
      <c r="AU95" s="245" t="s">
        <v>87</v>
      </c>
      <c r="AV95" s="14" t="s">
        <v>85</v>
      </c>
      <c r="AW95" s="14" t="s">
        <v>36</v>
      </c>
      <c r="AX95" s="14" t="s">
        <v>77</v>
      </c>
      <c r="AY95" s="245" t="s">
        <v>127</v>
      </c>
    </row>
    <row r="96" s="15" customFormat="1">
      <c r="A96" s="15"/>
      <c r="B96" s="246"/>
      <c r="C96" s="247"/>
      <c r="D96" s="226" t="s">
        <v>137</v>
      </c>
      <c r="E96" s="248" t="s">
        <v>19</v>
      </c>
      <c r="F96" s="249" t="s">
        <v>140</v>
      </c>
      <c r="G96" s="247"/>
      <c r="H96" s="250">
        <v>194</v>
      </c>
      <c r="I96" s="251"/>
      <c r="J96" s="247"/>
      <c r="K96" s="247"/>
      <c r="L96" s="252"/>
      <c r="M96" s="253"/>
      <c r="N96" s="254"/>
      <c r="O96" s="254"/>
      <c r="P96" s="254"/>
      <c r="Q96" s="254"/>
      <c r="R96" s="254"/>
      <c r="S96" s="254"/>
      <c r="T96" s="25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56" t="s">
        <v>137</v>
      </c>
      <c r="AU96" s="256" t="s">
        <v>87</v>
      </c>
      <c r="AV96" s="15" t="s">
        <v>134</v>
      </c>
      <c r="AW96" s="15" t="s">
        <v>36</v>
      </c>
      <c r="AX96" s="15" t="s">
        <v>85</v>
      </c>
      <c r="AY96" s="256" t="s">
        <v>127</v>
      </c>
    </row>
    <row r="97" s="2" customFormat="1" ht="33" customHeight="1">
      <c r="A97" s="40"/>
      <c r="B97" s="41"/>
      <c r="C97" s="206" t="s">
        <v>87</v>
      </c>
      <c r="D97" s="206" t="s">
        <v>129</v>
      </c>
      <c r="E97" s="207" t="s">
        <v>411</v>
      </c>
      <c r="F97" s="208" t="s">
        <v>412</v>
      </c>
      <c r="G97" s="209" t="s">
        <v>132</v>
      </c>
      <c r="H97" s="210">
        <v>5</v>
      </c>
      <c r="I97" s="211"/>
      <c r="J97" s="212">
        <f>ROUND(I97*H97,2)</f>
        <v>0</v>
      </c>
      <c r="K97" s="208" t="s">
        <v>133</v>
      </c>
      <c r="L97" s="46"/>
      <c r="M97" s="213" t="s">
        <v>19</v>
      </c>
      <c r="N97" s="214" t="s">
        <v>48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0.44</v>
      </c>
      <c r="T97" s="216">
        <f>S97*H97</f>
        <v>2.2000000000000002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134</v>
      </c>
      <c r="AT97" s="217" t="s">
        <v>129</v>
      </c>
      <c r="AU97" s="217" t="s">
        <v>87</v>
      </c>
      <c r="AY97" s="19" t="s">
        <v>127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85</v>
      </c>
      <c r="BK97" s="218">
        <f>ROUND(I97*H97,2)</f>
        <v>0</v>
      </c>
      <c r="BL97" s="19" t="s">
        <v>134</v>
      </c>
      <c r="BM97" s="217" t="s">
        <v>134</v>
      </c>
    </row>
    <row r="98" s="2" customFormat="1">
      <c r="A98" s="40"/>
      <c r="B98" s="41"/>
      <c r="C98" s="42"/>
      <c r="D98" s="219" t="s">
        <v>135</v>
      </c>
      <c r="E98" s="42"/>
      <c r="F98" s="220" t="s">
        <v>413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135</v>
      </c>
      <c r="AU98" s="19" t="s">
        <v>87</v>
      </c>
    </row>
    <row r="99" s="13" customFormat="1">
      <c r="A99" s="13"/>
      <c r="B99" s="224"/>
      <c r="C99" s="225"/>
      <c r="D99" s="226" t="s">
        <v>137</v>
      </c>
      <c r="E99" s="227" t="s">
        <v>19</v>
      </c>
      <c r="F99" s="228" t="s">
        <v>162</v>
      </c>
      <c r="G99" s="225"/>
      <c r="H99" s="229">
        <v>5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137</v>
      </c>
      <c r="AU99" s="235" t="s">
        <v>87</v>
      </c>
      <c r="AV99" s="13" t="s">
        <v>87</v>
      </c>
      <c r="AW99" s="13" t="s">
        <v>36</v>
      </c>
      <c r="AX99" s="13" t="s">
        <v>77</v>
      </c>
      <c r="AY99" s="235" t="s">
        <v>127</v>
      </c>
    </row>
    <row r="100" s="14" customFormat="1">
      <c r="A100" s="14"/>
      <c r="B100" s="236"/>
      <c r="C100" s="237"/>
      <c r="D100" s="226" t="s">
        <v>137</v>
      </c>
      <c r="E100" s="238" t="s">
        <v>19</v>
      </c>
      <c r="F100" s="239" t="s">
        <v>414</v>
      </c>
      <c r="G100" s="237"/>
      <c r="H100" s="238" t="s">
        <v>19</v>
      </c>
      <c r="I100" s="240"/>
      <c r="J100" s="237"/>
      <c r="K100" s="237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137</v>
      </c>
      <c r="AU100" s="245" t="s">
        <v>87</v>
      </c>
      <c r="AV100" s="14" t="s">
        <v>85</v>
      </c>
      <c r="AW100" s="14" t="s">
        <v>36</v>
      </c>
      <c r="AX100" s="14" t="s">
        <v>77</v>
      </c>
      <c r="AY100" s="245" t="s">
        <v>127</v>
      </c>
    </row>
    <row r="101" s="15" customFormat="1">
      <c r="A101" s="15"/>
      <c r="B101" s="246"/>
      <c r="C101" s="247"/>
      <c r="D101" s="226" t="s">
        <v>137</v>
      </c>
      <c r="E101" s="248" t="s">
        <v>19</v>
      </c>
      <c r="F101" s="249" t="s">
        <v>140</v>
      </c>
      <c r="G101" s="247"/>
      <c r="H101" s="250">
        <v>5</v>
      </c>
      <c r="I101" s="251"/>
      <c r="J101" s="247"/>
      <c r="K101" s="247"/>
      <c r="L101" s="252"/>
      <c r="M101" s="253"/>
      <c r="N101" s="254"/>
      <c r="O101" s="254"/>
      <c r="P101" s="254"/>
      <c r="Q101" s="254"/>
      <c r="R101" s="254"/>
      <c r="S101" s="254"/>
      <c r="T101" s="25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6" t="s">
        <v>137</v>
      </c>
      <c r="AU101" s="256" t="s">
        <v>87</v>
      </c>
      <c r="AV101" s="15" t="s">
        <v>134</v>
      </c>
      <c r="AW101" s="15" t="s">
        <v>36</v>
      </c>
      <c r="AX101" s="15" t="s">
        <v>85</v>
      </c>
      <c r="AY101" s="256" t="s">
        <v>127</v>
      </c>
    </row>
    <row r="102" s="2" customFormat="1" ht="33" customHeight="1">
      <c r="A102" s="40"/>
      <c r="B102" s="41"/>
      <c r="C102" s="206" t="s">
        <v>148</v>
      </c>
      <c r="D102" s="206" t="s">
        <v>129</v>
      </c>
      <c r="E102" s="207" t="s">
        <v>415</v>
      </c>
      <c r="F102" s="208" t="s">
        <v>416</v>
      </c>
      <c r="G102" s="209" t="s">
        <v>132</v>
      </c>
      <c r="H102" s="210">
        <v>5</v>
      </c>
      <c r="I102" s="211"/>
      <c r="J102" s="212">
        <f>ROUND(I102*H102,2)</f>
        <v>0</v>
      </c>
      <c r="K102" s="208" t="s">
        <v>133</v>
      </c>
      <c r="L102" s="46"/>
      <c r="M102" s="213" t="s">
        <v>19</v>
      </c>
      <c r="N102" s="214" t="s">
        <v>48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0.316</v>
      </c>
      <c r="T102" s="216">
        <f>S102*H102</f>
        <v>1.5800000000000001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134</v>
      </c>
      <c r="AT102" s="217" t="s">
        <v>129</v>
      </c>
      <c r="AU102" s="217" t="s">
        <v>87</v>
      </c>
      <c r="AY102" s="19" t="s">
        <v>127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85</v>
      </c>
      <c r="BK102" s="218">
        <f>ROUND(I102*H102,2)</f>
        <v>0</v>
      </c>
      <c r="BL102" s="19" t="s">
        <v>134</v>
      </c>
      <c r="BM102" s="217" t="s">
        <v>152</v>
      </c>
    </row>
    <row r="103" s="2" customFormat="1">
      <c r="A103" s="40"/>
      <c r="B103" s="41"/>
      <c r="C103" s="42"/>
      <c r="D103" s="219" t="s">
        <v>135</v>
      </c>
      <c r="E103" s="42"/>
      <c r="F103" s="220" t="s">
        <v>417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135</v>
      </c>
      <c r="AU103" s="19" t="s">
        <v>87</v>
      </c>
    </row>
    <row r="104" s="13" customFormat="1">
      <c r="A104" s="13"/>
      <c r="B104" s="224"/>
      <c r="C104" s="225"/>
      <c r="D104" s="226" t="s">
        <v>137</v>
      </c>
      <c r="E104" s="227" t="s">
        <v>19</v>
      </c>
      <c r="F104" s="228" t="s">
        <v>162</v>
      </c>
      <c r="G104" s="225"/>
      <c r="H104" s="229">
        <v>5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137</v>
      </c>
      <c r="AU104" s="235" t="s">
        <v>87</v>
      </c>
      <c r="AV104" s="13" t="s">
        <v>87</v>
      </c>
      <c r="AW104" s="13" t="s">
        <v>36</v>
      </c>
      <c r="AX104" s="13" t="s">
        <v>77</v>
      </c>
      <c r="AY104" s="235" t="s">
        <v>127</v>
      </c>
    </row>
    <row r="105" s="14" customFormat="1">
      <c r="A105" s="14"/>
      <c r="B105" s="236"/>
      <c r="C105" s="237"/>
      <c r="D105" s="226" t="s">
        <v>137</v>
      </c>
      <c r="E105" s="238" t="s">
        <v>19</v>
      </c>
      <c r="F105" s="239" t="s">
        <v>410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137</v>
      </c>
      <c r="AU105" s="245" t="s">
        <v>87</v>
      </c>
      <c r="AV105" s="14" t="s">
        <v>85</v>
      </c>
      <c r="AW105" s="14" t="s">
        <v>36</v>
      </c>
      <c r="AX105" s="14" t="s">
        <v>77</v>
      </c>
      <c r="AY105" s="245" t="s">
        <v>127</v>
      </c>
    </row>
    <row r="106" s="15" customFormat="1">
      <c r="A106" s="15"/>
      <c r="B106" s="246"/>
      <c r="C106" s="247"/>
      <c r="D106" s="226" t="s">
        <v>137</v>
      </c>
      <c r="E106" s="248" t="s">
        <v>19</v>
      </c>
      <c r="F106" s="249" t="s">
        <v>140</v>
      </c>
      <c r="G106" s="247"/>
      <c r="H106" s="250">
        <v>5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6" t="s">
        <v>137</v>
      </c>
      <c r="AU106" s="256" t="s">
        <v>87</v>
      </c>
      <c r="AV106" s="15" t="s">
        <v>134</v>
      </c>
      <c r="AW106" s="15" t="s">
        <v>36</v>
      </c>
      <c r="AX106" s="15" t="s">
        <v>85</v>
      </c>
      <c r="AY106" s="256" t="s">
        <v>127</v>
      </c>
    </row>
    <row r="107" s="2" customFormat="1" ht="24.15" customHeight="1">
      <c r="A107" s="40"/>
      <c r="B107" s="41"/>
      <c r="C107" s="206" t="s">
        <v>134</v>
      </c>
      <c r="D107" s="206" t="s">
        <v>129</v>
      </c>
      <c r="E107" s="207" t="s">
        <v>156</v>
      </c>
      <c r="F107" s="208" t="s">
        <v>418</v>
      </c>
      <c r="G107" s="209" t="s">
        <v>151</v>
      </c>
      <c r="H107" s="210">
        <v>78</v>
      </c>
      <c r="I107" s="211"/>
      <c r="J107" s="212">
        <f>ROUND(I107*H107,2)</f>
        <v>0</v>
      </c>
      <c r="K107" s="208" t="s">
        <v>133</v>
      </c>
      <c r="L107" s="46"/>
      <c r="M107" s="213" t="s">
        <v>19</v>
      </c>
      <c r="N107" s="214" t="s">
        <v>48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134</v>
      </c>
      <c r="AT107" s="217" t="s">
        <v>129</v>
      </c>
      <c r="AU107" s="217" t="s">
        <v>87</v>
      </c>
      <c r="AY107" s="19" t="s">
        <v>127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85</v>
      </c>
      <c r="BK107" s="218">
        <f>ROUND(I107*H107,2)</f>
        <v>0</v>
      </c>
      <c r="BL107" s="19" t="s">
        <v>134</v>
      </c>
      <c r="BM107" s="217" t="s">
        <v>158</v>
      </c>
    </row>
    <row r="108" s="2" customFormat="1">
      <c r="A108" s="40"/>
      <c r="B108" s="41"/>
      <c r="C108" s="42"/>
      <c r="D108" s="219" t="s">
        <v>135</v>
      </c>
      <c r="E108" s="42"/>
      <c r="F108" s="220" t="s">
        <v>159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135</v>
      </c>
      <c r="AU108" s="19" t="s">
        <v>87</v>
      </c>
    </row>
    <row r="109" s="13" customFormat="1">
      <c r="A109" s="13"/>
      <c r="B109" s="224"/>
      <c r="C109" s="225"/>
      <c r="D109" s="226" t="s">
        <v>137</v>
      </c>
      <c r="E109" s="227" t="s">
        <v>19</v>
      </c>
      <c r="F109" s="228" t="s">
        <v>419</v>
      </c>
      <c r="G109" s="225"/>
      <c r="H109" s="229">
        <v>78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137</v>
      </c>
      <c r="AU109" s="235" t="s">
        <v>87</v>
      </c>
      <c r="AV109" s="13" t="s">
        <v>87</v>
      </c>
      <c r="AW109" s="13" t="s">
        <v>36</v>
      </c>
      <c r="AX109" s="13" t="s">
        <v>77</v>
      </c>
      <c r="AY109" s="235" t="s">
        <v>127</v>
      </c>
    </row>
    <row r="110" s="14" customFormat="1">
      <c r="A110" s="14"/>
      <c r="B110" s="236"/>
      <c r="C110" s="237"/>
      <c r="D110" s="226" t="s">
        <v>137</v>
      </c>
      <c r="E110" s="238" t="s">
        <v>19</v>
      </c>
      <c r="F110" s="239" t="s">
        <v>410</v>
      </c>
      <c r="G110" s="237"/>
      <c r="H110" s="238" t="s">
        <v>19</v>
      </c>
      <c r="I110" s="240"/>
      <c r="J110" s="237"/>
      <c r="K110" s="237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137</v>
      </c>
      <c r="AU110" s="245" t="s">
        <v>87</v>
      </c>
      <c r="AV110" s="14" t="s">
        <v>85</v>
      </c>
      <c r="AW110" s="14" t="s">
        <v>36</v>
      </c>
      <c r="AX110" s="14" t="s">
        <v>77</v>
      </c>
      <c r="AY110" s="245" t="s">
        <v>127</v>
      </c>
    </row>
    <row r="111" s="15" customFormat="1">
      <c r="A111" s="15"/>
      <c r="B111" s="246"/>
      <c r="C111" s="247"/>
      <c r="D111" s="226" t="s">
        <v>137</v>
      </c>
      <c r="E111" s="248" t="s">
        <v>19</v>
      </c>
      <c r="F111" s="249" t="s">
        <v>140</v>
      </c>
      <c r="G111" s="247"/>
      <c r="H111" s="250">
        <v>78</v>
      </c>
      <c r="I111" s="251"/>
      <c r="J111" s="247"/>
      <c r="K111" s="247"/>
      <c r="L111" s="252"/>
      <c r="M111" s="253"/>
      <c r="N111" s="254"/>
      <c r="O111" s="254"/>
      <c r="P111" s="254"/>
      <c r="Q111" s="254"/>
      <c r="R111" s="254"/>
      <c r="S111" s="254"/>
      <c r="T111" s="25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6" t="s">
        <v>137</v>
      </c>
      <c r="AU111" s="256" t="s">
        <v>87</v>
      </c>
      <c r="AV111" s="15" t="s">
        <v>134</v>
      </c>
      <c r="AW111" s="15" t="s">
        <v>36</v>
      </c>
      <c r="AX111" s="15" t="s">
        <v>85</v>
      </c>
      <c r="AY111" s="256" t="s">
        <v>127</v>
      </c>
    </row>
    <row r="112" s="2" customFormat="1" ht="21.75" customHeight="1">
      <c r="A112" s="40"/>
      <c r="B112" s="41"/>
      <c r="C112" s="206" t="s">
        <v>162</v>
      </c>
      <c r="D112" s="206" t="s">
        <v>129</v>
      </c>
      <c r="E112" s="207" t="s">
        <v>420</v>
      </c>
      <c r="F112" s="208" t="s">
        <v>421</v>
      </c>
      <c r="G112" s="209" t="s">
        <v>165</v>
      </c>
      <c r="H112" s="210">
        <v>39.795000000000002</v>
      </c>
      <c r="I112" s="211"/>
      <c r="J112" s="212">
        <f>ROUND(I112*H112,2)</f>
        <v>0</v>
      </c>
      <c r="K112" s="208" t="s">
        <v>133</v>
      </c>
      <c r="L112" s="46"/>
      <c r="M112" s="213" t="s">
        <v>19</v>
      </c>
      <c r="N112" s="214" t="s">
        <v>48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134</v>
      </c>
      <c r="AT112" s="217" t="s">
        <v>129</v>
      </c>
      <c r="AU112" s="217" t="s">
        <v>87</v>
      </c>
      <c r="AY112" s="19" t="s">
        <v>127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85</v>
      </c>
      <c r="BK112" s="218">
        <f>ROUND(I112*H112,2)</f>
        <v>0</v>
      </c>
      <c r="BL112" s="19" t="s">
        <v>134</v>
      </c>
      <c r="BM112" s="217" t="s">
        <v>172</v>
      </c>
    </row>
    <row r="113" s="2" customFormat="1">
      <c r="A113" s="40"/>
      <c r="B113" s="41"/>
      <c r="C113" s="42"/>
      <c r="D113" s="219" t="s">
        <v>135</v>
      </c>
      <c r="E113" s="42"/>
      <c r="F113" s="220" t="s">
        <v>422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135</v>
      </c>
      <c r="AU113" s="19" t="s">
        <v>87</v>
      </c>
    </row>
    <row r="114" s="13" customFormat="1">
      <c r="A114" s="13"/>
      <c r="B114" s="224"/>
      <c r="C114" s="225"/>
      <c r="D114" s="226" t="s">
        <v>137</v>
      </c>
      <c r="E114" s="227" t="s">
        <v>19</v>
      </c>
      <c r="F114" s="228" t="s">
        <v>423</v>
      </c>
      <c r="G114" s="225"/>
      <c r="H114" s="229">
        <v>39.795000000000002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137</v>
      </c>
      <c r="AU114" s="235" t="s">
        <v>87</v>
      </c>
      <c r="AV114" s="13" t="s">
        <v>87</v>
      </c>
      <c r="AW114" s="13" t="s">
        <v>36</v>
      </c>
      <c r="AX114" s="13" t="s">
        <v>77</v>
      </c>
      <c r="AY114" s="235" t="s">
        <v>127</v>
      </c>
    </row>
    <row r="115" s="14" customFormat="1">
      <c r="A115" s="14"/>
      <c r="B115" s="236"/>
      <c r="C115" s="237"/>
      <c r="D115" s="226" t="s">
        <v>137</v>
      </c>
      <c r="E115" s="238" t="s">
        <v>19</v>
      </c>
      <c r="F115" s="239" t="s">
        <v>410</v>
      </c>
      <c r="G115" s="237"/>
      <c r="H115" s="238" t="s">
        <v>19</v>
      </c>
      <c r="I115" s="240"/>
      <c r="J115" s="237"/>
      <c r="K115" s="237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137</v>
      </c>
      <c r="AU115" s="245" t="s">
        <v>87</v>
      </c>
      <c r="AV115" s="14" t="s">
        <v>85</v>
      </c>
      <c r="AW115" s="14" t="s">
        <v>36</v>
      </c>
      <c r="AX115" s="14" t="s">
        <v>77</v>
      </c>
      <c r="AY115" s="245" t="s">
        <v>127</v>
      </c>
    </row>
    <row r="116" s="15" customFormat="1">
      <c r="A116" s="15"/>
      <c r="B116" s="246"/>
      <c r="C116" s="247"/>
      <c r="D116" s="226" t="s">
        <v>137</v>
      </c>
      <c r="E116" s="248" t="s">
        <v>19</v>
      </c>
      <c r="F116" s="249" t="s">
        <v>140</v>
      </c>
      <c r="G116" s="247"/>
      <c r="H116" s="250">
        <v>39.795000000000002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6" t="s">
        <v>137</v>
      </c>
      <c r="AU116" s="256" t="s">
        <v>87</v>
      </c>
      <c r="AV116" s="15" t="s">
        <v>134</v>
      </c>
      <c r="AW116" s="15" t="s">
        <v>36</v>
      </c>
      <c r="AX116" s="15" t="s">
        <v>85</v>
      </c>
      <c r="AY116" s="256" t="s">
        <v>127</v>
      </c>
    </row>
    <row r="117" s="2" customFormat="1" ht="24.15" customHeight="1">
      <c r="A117" s="40"/>
      <c r="B117" s="41"/>
      <c r="C117" s="206" t="s">
        <v>152</v>
      </c>
      <c r="D117" s="206" t="s">
        <v>129</v>
      </c>
      <c r="E117" s="207" t="s">
        <v>424</v>
      </c>
      <c r="F117" s="208" t="s">
        <v>425</v>
      </c>
      <c r="G117" s="209" t="s">
        <v>165</v>
      </c>
      <c r="H117" s="210">
        <v>15.75</v>
      </c>
      <c r="I117" s="211"/>
      <c r="J117" s="212">
        <f>ROUND(I117*H117,2)</f>
        <v>0</v>
      </c>
      <c r="K117" s="208" t="s">
        <v>133</v>
      </c>
      <c r="L117" s="46"/>
      <c r="M117" s="213" t="s">
        <v>19</v>
      </c>
      <c r="N117" s="214" t="s">
        <v>48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134</v>
      </c>
      <c r="AT117" s="217" t="s">
        <v>129</v>
      </c>
      <c r="AU117" s="217" t="s">
        <v>87</v>
      </c>
      <c r="AY117" s="19" t="s">
        <v>127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85</v>
      </c>
      <c r="BK117" s="218">
        <f>ROUND(I117*H117,2)</f>
        <v>0</v>
      </c>
      <c r="BL117" s="19" t="s">
        <v>134</v>
      </c>
      <c r="BM117" s="217" t="s">
        <v>8</v>
      </c>
    </row>
    <row r="118" s="2" customFormat="1">
      <c r="A118" s="40"/>
      <c r="B118" s="41"/>
      <c r="C118" s="42"/>
      <c r="D118" s="219" t="s">
        <v>135</v>
      </c>
      <c r="E118" s="42"/>
      <c r="F118" s="220" t="s">
        <v>426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135</v>
      </c>
      <c r="AU118" s="19" t="s">
        <v>87</v>
      </c>
    </row>
    <row r="119" s="13" customFormat="1">
      <c r="A119" s="13"/>
      <c r="B119" s="224"/>
      <c r="C119" s="225"/>
      <c r="D119" s="226" t="s">
        <v>137</v>
      </c>
      <c r="E119" s="227" t="s">
        <v>19</v>
      </c>
      <c r="F119" s="228" t="s">
        <v>427</v>
      </c>
      <c r="G119" s="225"/>
      <c r="H119" s="229">
        <v>15.75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137</v>
      </c>
      <c r="AU119" s="235" t="s">
        <v>87</v>
      </c>
      <c r="AV119" s="13" t="s">
        <v>87</v>
      </c>
      <c r="AW119" s="13" t="s">
        <v>36</v>
      </c>
      <c r="AX119" s="13" t="s">
        <v>77</v>
      </c>
      <c r="AY119" s="235" t="s">
        <v>127</v>
      </c>
    </row>
    <row r="120" s="15" customFormat="1">
      <c r="A120" s="15"/>
      <c r="B120" s="246"/>
      <c r="C120" s="247"/>
      <c r="D120" s="226" t="s">
        <v>137</v>
      </c>
      <c r="E120" s="248" t="s">
        <v>19</v>
      </c>
      <c r="F120" s="249" t="s">
        <v>140</v>
      </c>
      <c r="G120" s="247"/>
      <c r="H120" s="250">
        <v>15.75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6" t="s">
        <v>137</v>
      </c>
      <c r="AU120" s="256" t="s">
        <v>87</v>
      </c>
      <c r="AV120" s="15" t="s">
        <v>134</v>
      </c>
      <c r="AW120" s="15" t="s">
        <v>36</v>
      </c>
      <c r="AX120" s="15" t="s">
        <v>85</v>
      </c>
      <c r="AY120" s="256" t="s">
        <v>127</v>
      </c>
    </row>
    <row r="121" s="2" customFormat="1" ht="21.75" customHeight="1">
      <c r="A121" s="40"/>
      <c r="B121" s="41"/>
      <c r="C121" s="206" t="s">
        <v>179</v>
      </c>
      <c r="D121" s="206" t="s">
        <v>129</v>
      </c>
      <c r="E121" s="207" t="s">
        <v>428</v>
      </c>
      <c r="F121" s="208" t="s">
        <v>429</v>
      </c>
      <c r="G121" s="209" t="s">
        <v>132</v>
      </c>
      <c r="H121" s="210">
        <v>31.5</v>
      </c>
      <c r="I121" s="211"/>
      <c r="J121" s="212">
        <f>ROUND(I121*H121,2)</f>
        <v>0</v>
      </c>
      <c r="K121" s="208" t="s">
        <v>133</v>
      </c>
      <c r="L121" s="46"/>
      <c r="M121" s="213" t="s">
        <v>19</v>
      </c>
      <c r="N121" s="214" t="s">
        <v>48</v>
      </c>
      <c r="O121" s="86"/>
      <c r="P121" s="215">
        <f>O121*H121</f>
        <v>0</v>
      </c>
      <c r="Q121" s="215">
        <v>0.00084000000000000003</v>
      </c>
      <c r="R121" s="215">
        <f>Q121*H121</f>
        <v>0.026460000000000001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134</v>
      </c>
      <c r="AT121" s="217" t="s">
        <v>129</v>
      </c>
      <c r="AU121" s="217" t="s">
        <v>87</v>
      </c>
      <c r="AY121" s="19" t="s">
        <v>127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85</v>
      </c>
      <c r="BK121" s="218">
        <f>ROUND(I121*H121,2)</f>
        <v>0</v>
      </c>
      <c r="BL121" s="19" t="s">
        <v>134</v>
      </c>
      <c r="BM121" s="217" t="s">
        <v>188</v>
      </c>
    </row>
    <row r="122" s="2" customFormat="1">
      <c r="A122" s="40"/>
      <c r="B122" s="41"/>
      <c r="C122" s="42"/>
      <c r="D122" s="219" t="s">
        <v>135</v>
      </c>
      <c r="E122" s="42"/>
      <c r="F122" s="220" t="s">
        <v>430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135</v>
      </c>
      <c r="AU122" s="19" t="s">
        <v>87</v>
      </c>
    </row>
    <row r="123" s="13" customFormat="1">
      <c r="A123" s="13"/>
      <c r="B123" s="224"/>
      <c r="C123" s="225"/>
      <c r="D123" s="226" t="s">
        <v>137</v>
      </c>
      <c r="E123" s="227" t="s">
        <v>19</v>
      </c>
      <c r="F123" s="228" t="s">
        <v>431</v>
      </c>
      <c r="G123" s="225"/>
      <c r="H123" s="229">
        <v>31.5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137</v>
      </c>
      <c r="AU123" s="235" t="s">
        <v>87</v>
      </c>
      <c r="AV123" s="13" t="s">
        <v>87</v>
      </c>
      <c r="AW123" s="13" t="s">
        <v>36</v>
      </c>
      <c r="AX123" s="13" t="s">
        <v>77</v>
      </c>
      <c r="AY123" s="235" t="s">
        <v>127</v>
      </c>
    </row>
    <row r="124" s="15" customFormat="1">
      <c r="A124" s="15"/>
      <c r="B124" s="246"/>
      <c r="C124" s="247"/>
      <c r="D124" s="226" t="s">
        <v>137</v>
      </c>
      <c r="E124" s="248" t="s">
        <v>19</v>
      </c>
      <c r="F124" s="249" t="s">
        <v>140</v>
      </c>
      <c r="G124" s="247"/>
      <c r="H124" s="250">
        <v>31.5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6" t="s">
        <v>137</v>
      </c>
      <c r="AU124" s="256" t="s">
        <v>87</v>
      </c>
      <c r="AV124" s="15" t="s">
        <v>134</v>
      </c>
      <c r="AW124" s="15" t="s">
        <v>36</v>
      </c>
      <c r="AX124" s="15" t="s">
        <v>85</v>
      </c>
      <c r="AY124" s="256" t="s">
        <v>127</v>
      </c>
    </row>
    <row r="125" s="2" customFormat="1" ht="24.15" customHeight="1">
      <c r="A125" s="40"/>
      <c r="B125" s="41"/>
      <c r="C125" s="206" t="s">
        <v>158</v>
      </c>
      <c r="D125" s="206" t="s">
        <v>129</v>
      </c>
      <c r="E125" s="207" t="s">
        <v>432</v>
      </c>
      <c r="F125" s="208" t="s">
        <v>433</v>
      </c>
      <c r="G125" s="209" t="s">
        <v>132</v>
      </c>
      <c r="H125" s="210">
        <v>31.5</v>
      </c>
      <c r="I125" s="211"/>
      <c r="J125" s="212">
        <f>ROUND(I125*H125,2)</f>
        <v>0</v>
      </c>
      <c r="K125" s="208" t="s">
        <v>133</v>
      </c>
      <c r="L125" s="46"/>
      <c r="M125" s="213" t="s">
        <v>19</v>
      </c>
      <c r="N125" s="214" t="s">
        <v>48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134</v>
      </c>
      <c r="AT125" s="217" t="s">
        <v>129</v>
      </c>
      <c r="AU125" s="217" t="s">
        <v>87</v>
      </c>
      <c r="AY125" s="19" t="s">
        <v>127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85</v>
      </c>
      <c r="BK125" s="218">
        <f>ROUND(I125*H125,2)</f>
        <v>0</v>
      </c>
      <c r="BL125" s="19" t="s">
        <v>134</v>
      </c>
      <c r="BM125" s="217" t="s">
        <v>193</v>
      </c>
    </row>
    <row r="126" s="2" customFormat="1">
      <c r="A126" s="40"/>
      <c r="B126" s="41"/>
      <c r="C126" s="42"/>
      <c r="D126" s="219" t="s">
        <v>135</v>
      </c>
      <c r="E126" s="42"/>
      <c r="F126" s="220" t="s">
        <v>434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135</v>
      </c>
      <c r="AU126" s="19" t="s">
        <v>87</v>
      </c>
    </row>
    <row r="127" s="2" customFormat="1" ht="24.15" customHeight="1">
      <c r="A127" s="40"/>
      <c r="B127" s="41"/>
      <c r="C127" s="206" t="s">
        <v>190</v>
      </c>
      <c r="D127" s="206" t="s">
        <v>129</v>
      </c>
      <c r="E127" s="207" t="s">
        <v>435</v>
      </c>
      <c r="F127" s="208" t="s">
        <v>436</v>
      </c>
      <c r="G127" s="209" t="s">
        <v>165</v>
      </c>
      <c r="H127" s="210">
        <v>3.8999999999999999</v>
      </c>
      <c r="I127" s="211"/>
      <c r="J127" s="212">
        <f>ROUND(I127*H127,2)</f>
        <v>0</v>
      </c>
      <c r="K127" s="208" t="s">
        <v>133</v>
      </c>
      <c r="L127" s="46"/>
      <c r="M127" s="213" t="s">
        <v>19</v>
      </c>
      <c r="N127" s="214" t="s">
        <v>48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134</v>
      </c>
      <c r="AT127" s="217" t="s">
        <v>129</v>
      </c>
      <c r="AU127" s="217" t="s">
        <v>87</v>
      </c>
      <c r="AY127" s="19" t="s">
        <v>127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85</v>
      </c>
      <c r="BK127" s="218">
        <f>ROUND(I127*H127,2)</f>
        <v>0</v>
      </c>
      <c r="BL127" s="19" t="s">
        <v>134</v>
      </c>
      <c r="BM127" s="217" t="s">
        <v>197</v>
      </c>
    </row>
    <row r="128" s="2" customFormat="1">
      <c r="A128" s="40"/>
      <c r="B128" s="41"/>
      <c r="C128" s="42"/>
      <c r="D128" s="219" t="s">
        <v>135</v>
      </c>
      <c r="E128" s="42"/>
      <c r="F128" s="220" t="s">
        <v>437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135</v>
      </c>
      <c r="AU128" s="19" t="s">
        <v>87</v>
      </c>
    </row>
    <row r="129" s="13" customFormat="1">
      <c r="A129" s="13"/>
      <c r="B129" s="224"/>
      <c r="C129" s="225"/>
      <c r="D129" s="226" t="s">
        <v>137</v>
      </c>
      <c r="E129" s="227" t="s">
        <v>19</v>
      </c>
      <c r="F129" s="228" t="s">
        <v>438</v>
      </c>
      <c r="G129" s="225"/>
      <c r="H129" s="229">
        <v>3.8999999999999999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137</v>
      </c>
      <c r="AU129" s="235" t="s">
        <v>87</v>
      </c>
      <c r="AV129" s="13" t="s">
        <v>87</v>
      </c>
      <c r="AW129" s="13" t="s">
        <v>36</v>
      </c>
      <c r="AX129" s="13" t="s">
        <v>77</v>
      </c>
      <c r="AY129" s="235" t="s">
        <v>127</v>
      </c>
    </row>
    <row r="130" s="14" customFormat="1">
      <c r="A130" s="14"/>
      <c r="B130" s="236"/>
      <c r="C130" s="237"/>
      <c r="D130" s="226" t="s">
        <v>137</v>
      </c>
      <c r="E130" s="238" t="s">
        <v>19</v>
      </c>
      <c r="F130" s="239" t="s">
        <v>439</v>
      </c>
      <c r="G130" s="237"/>
      <c r="H130" s="238" t="s">
        <v>19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137</v>
      </c>
      <c r="AU130" s="245" t="s">
        <v>87</v>
      </c>
      <c r="AV130" s="14" t="s">
        <v>85</v>
      </c>
      <c r="AW130" s="14" t="s">
        <v>36</v>
      </c>
      <c r="AX130" s="14" t="s">
        <v>77</v>
      </c>
      <c r="AY130" s="245" t="s">
        <v>127</v>
      </c>
    </row>
    <row r="131" s="15" customFormat="1">
      <c r="A131" s="15"/>
      <c r="B131" s="246"/>
      <c r="C131" s="247"/>
      <c r="D131" s="226" t="s">
        <v>137</v>
      </c>
      <c r="E131" s="248" t="s">
        <v>19</v>
      </c>
      <c r="F131" s="249" t="s">
        <v>140</v>
      </c>
      <c r="G131" s="247"/>
      <c r="H131" s="250">
        <v>3.8999999999999999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6" t="s">
        <v>137</v>
      </c>
      <c r="AU131" s="256" t="s">
        <v>87</v>
      </c>
      <c r="AV131" s="15" t="s">
        <v>134</v>
      </c>
      <c r="AW131" s="15" t="s">
        <v>36</v>
      </c>
      <c r="AX131" s="15" t="s">
        <v>85</v>
      </c>
      <c r="AY131" s="256" t="s">
        <v>127</v>
      </c>
    </row>
    <row r="132" s="2" customFormat="1" ht="16.5" customHeight="1">
      <c r="A132" s="40"/>
      <c r="B132" s="41"/>
      <c r="C132" s="257" t="s">
        <v>172</v>
      </c>
      <c r="D132" s="257" t="s">
        <v>225</v>
      </c>
      <c r="E132" s="258" t="s">
        <v>440</v>
      </c>
      <c r="F132" s="259" t="s">
        <v>441</v>
      </c>
      <c r="G132" s="260" t="s">
        <v>203</v>
      </c>
      <c r="H132" s="261">
        <v>7.7999999999999998</v>
      </c>
      <c r="I132" s="262"/>
      <c r="J132" s="263">
        <f>ROUND(I132*H132,2)</f>
        <v>0</v>
      </c>
      <c r="K132" s="259" t="s">
        <v>133</v>
      </c>
      <c r="L132" s="264"/>
      <c r="M132" s="265" t="s">
        <v>19</v>
      </c>
      <c r="N132" s="266" t="s">
        <v>48</v>
      </c>
      <c r="O132" s="86"/>
      <c r="P132" s="215">
        <f>O132*H132</f>
        <v>0</v>
      </c>
      <c r="Q132" s="215">
        <v>1</v>
      </c>
      <c r="R132" s="215">
        <f>Q132*H132</f>
        <v>7.7999999999999998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225</v>
      </c>
      <c r="AU132" s="217" t="s">
        <v>87</v>
      </c>
      <c r="AY132" s="19" t="s">
        <v>127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85</v>
      </c>
      <c r="BK132" s="218">
        <f>ROUND(I132*H132,2)</f>
        <v>0</v>
      </c>
      <c r="BL132" s="19" t="s">
        <v>134</v>
      </c>
      <c r="BM132" s="217" t="s">
        <v>204</v>
      </c>
    </row>
    <row r="133" s="13" customFormat="1">
      <c r="A133" s="13"/>
      <c r="B133" s="224"/>
      <c r="C133" s="225"/>
      <c r="D133" s="226" t="s">
        <v>137</v>
      </c>
      <c r="E133" s="227" t="s">
        <v>19</v>
      </c>
      <c r="F133" s="228" t="s">
        <v>442</v>
      </c>
      <c r="G133" s="225"/>
      <c r="H133" s="229">
        <v>7.7999999999999998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137</v>
      </c>
      <c r="AU133" s="235" t="s">
        <v>87</v>
      </c>
      <c r="AV133" s="13" t="s">
        <v>87</v>
      </c>
      <c r="AW133" s="13" t="s">
        <v>36</v>
      </c>
      <c r="AX133" s="13" t="s">
        <v>77</v>
      </c>
      <c r="AY133" s="235" t="s">
        <v>127</v>
      </c>
    </row>
    <row r="134" s="15" customFormat="1">
      <c r="A134" s="15"/>
      <c r="B134" s="246"/>
      <c r="C134" s="247"/>
      <c r="D134" s="226" t="s">
        <v>137</v>
      </c>
      <c r="E134" s="248" t="s">
        <v>19</v>
      </c>
      <c r="F134" s="249" t="s">
        <v>140</v>
      </c>
      <c r="G134" s="247"/>
      <c r="H134" s="250">
        <v>7.7999999999999998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6" t="s">
        <v>137</v>
      </c>
      <c r="AU134" s="256" t="s">
        <v>87</v>
      </c>
      <c r="AV134" s="15" t="s">
        <v>134</v>
      </c>
      <c r="AW134" s="15" t="s">
        <v>36</v>
      </c>
      <c r="AX134" s="15" t="s">
        <v>85</v>
      </c>
      <c r="AY134" s="256" t="s">
        <v>127</v>
      </c>
    </row>
    <row r="135" s="2" customFormat="1" ht="37.8" customHeight="1">
      <c r="A135" s="40"/>
      <c r="B135" s="41"/>
      <c r="C135" s="206" t="s">
        <v>200</v>
      </c>
      <c r="D135" s="206" t="s">
        <v>129</v>
      </c>
      <c r="E135" s="207" t="s">
        <v>443</v>
      </c>
      <c r="F135" s="208" t="s">
        <v>444</v>
      </c>
      <c r="G135" s="209" t="s">
        <v>165</v>
      </c>
      <c r="H135" s="210">
        <v>3.1499999999999999</v>
      </c>
      <c r="I135" s="211"/>
      <c r="J135" s="212">
        <f>ROUND(I135*H135,2)</f>
        <v>0</v>
      </c>
      <c r="K135" s="208" t="s">
        <v>133</v>
      </c>
      <c r="L135" s="46"/>
      <c r="M135" s="213" t="s">
        <v>19</v>
      </c>
      <c r="N135" s="214" t="s">
        <v>48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134</v>
      </c>
      <c r="AT135" s="217" t="s">
        <v>129</v>
      </c>
      <c r="AU135" s="217" t="s">
        <v>87</v>
      </c>
      <c r="AY135" s="19" t="s">
        <v>127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85</v>
      </c>
      <c r="BK135" s="218">
        <f>ROUND(I135*H135,2)</f>
        <v>0</v>
      </c>
      <c r="BL135" s="19" t="s">
        <v>134</v>
      </c>
      <c r="BM135" s="217" t="s">
        <v>209</v>
      </c>
    </row>
    <row r="136" s="2" customFormat="1">
      <c r="A136" s="40"/>
      <c r="B136" s="41"/>
      <c r="C136" s="42"/>
      <c r="D136" s="219" t="s">
        <v>135</v>
      </c>
      <c r="E136" s="42"/>
      <c r="F136" s="220" t="s">
        <v>445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135</v>
      </c>
      <c r="AU136" s="19" t="s">
        <v>87</v>
      </c>
    </row>
    <row r="137" s="13" customFormat="1">
      <c r="A137" s="13"/>
      <c r="B137" s="224"/>
      <c r="C137" s="225"/>
      <c r="D137" s="226" t="s">
        <v>137</v>
      </c>
      <c r="E137" s="227" t="s">
        <v>19</v>
      </c>
      <c r="F137" s="228" t="s">
        <v>446</v>
      </c>
      <c r="G137" s="225"/>
      <c r="H137" s="229">
        <v>3.1499999999999999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137</v>
      </c>
      <c r="AU137" s="235" t="s">
        <v>87</v>
      </c>
      <c r="AV137" s="13" t="s">
        <v>87</v>
      </c>
      <c r="AW137" s="13" t="s">
        <v>36</v>
      </c>
      <c r="AX137" s="13" t="s">
        <v>77</v>
      </c>
      <c r="AY137" s="235" t="s">
        <v>127</v>
      </c>
    </row>
    <row r="138" s="15" customFormat="1">
      <c r="A138" s="15"/>
      <c r="B138" s="246"/>
      <c r="C138" s="247"/>
      <c r="D138" s="226" t="s">
        <v>137</v>
      </c>
      <c r="E138" s="248" t="s">
        <v>19</v>
      </c>
      <c r="F138" s="249" t="s">
        <v>140</v>
      </c>
      <c r="G138" s="247"/>
      <c r="H138" s="250">
        <v>3.1499999999999999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6" t="s">
        <v>137</v>
      </c>
      <c r="AU138" s="256" t="s">
        <v>87</v>
      </c>
      <c r="AV138" s="15" t="s">
        <v>134</v>
      </c>
      <c r="AW138" s="15" t="s">
        <v>36</v>
      </c>
      <c r="AX138" s="15" t="s">
        <v>85</v>
      </c>
      <c r="AY138" s="256" t="s">
        <v>127</v>
      </c>
    </row>
    <row r="139" s="2" customFormat="1" ht="16.5" customHeight="1">
      <c r="A139" s="40"/>
      <c r="B139" s="41"/>
      <c r="C139" s="257" t="s">
        <v>8</v>
      </c>
      <c r="D139" s="257" t="s">
        <v>225</v>
      </c>
      <c r="E139" s="258" t="s">
        <v>440</v>
      </c>
      <c r="F139" s="259" t="s">
        <v>441</v>
      </c>
      <c r="G139" s="260" t="s">
        <v>203</v>
      </c>
      <c r="H139" s="261">
        <v>6.2999999999999998</v>
      </c>
      <c r="I139" s="262"/>
      <c r="J139" s="263">
        <f>ROUND(I139*H139,2)</f>
        <v>0</v>
      </c>
      <c r="K139" s="259" t="s">
        <v>133</v>
      </c>
      <c r="L139" s="264"/>
      <c r="M139" s="265" t="s">
        <v>19</v>
      </c>
      <c r="N139" s="266" t="s">
        <v>48</v>
      </c>
      <c r="O139" s="86"/>
      <c r="P139" s="215">
        <f>O139*H139</f>
        <v>0</v>
      </c>
      <c r="Q139" s="215">
        <v>1</v>
      </c>
      <c r="R139" s="215">
        <f>Q139*H139</f>
        <v>6.2999999999999998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225</v>
      </c>
      <c r="AU139" s="217" t="s">
        <v>87</v>
      </c>
      <c r="AY139" s="19" t="s">
        <v>127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85</v>
      </c>
      <c r="BK139" s="218">
        <f>ROUND(I139*H139,2)</f>
        <v>0</v>
      </c>
      <c r="BL139" s="19" t="s">
        <v>134</v>
      </c>
      <c r="BM139" s="217" t="s">
        <v>213</v>
      </c>
    </row>
    <row r="140" s="13" customFormat="1">
      <c r="A140" s="13"/>
      <c r="B140" s="224"/>
      <c r="C140" s="225"/>
      <c r="D140" s="226" t="s">
        <v>137</v>
      </c>
      <c r="E140" s="227" t="s">
        <v>19</v>
      </c>
      <c r="F140" s="228" t="s">
        <v>447</v>
      </c>
      <c r="G140" s="225"/>
      <c r="H140" s="229">
        <v>6.2999999999999998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137</v>
      </c>
      <c r="AU140" s="235" t="s">
        <v>87</v>
      </c>
      <c r="AV140" s="13" t="s">
        <v>87</v>
      </c>
      <c r="AW140" s="13" t="s">
        <v>36</v>
      </c>
      <c r="AX140" s="13" t="s">
        <v>77</v>
      </c>
      <c r="AY140" s="235" t="s">
        <v>127</v>
      </c>
    </row>
    <row r="141" s="15" customFormat="1">
      <c r="A141" s="15"/>
      <c r="B141" s="246"/>
      <c r="C141" s="247"/>
      <c r="D141" s="226" t="s">
        <v>137</v>
      </c>
      <c r="E141" s="248" t="s">
        <v>19</v>
      </c>
      <c r="F141" s="249" t="s">
        <v>140</v>
      </c>
      <c r="G141" s="247"/>
      <c r="H141" s="250">
        <v>6.2999999999999998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6" t="s">
        <v>137</v>
      </c>
      <c r="AU141" s="256" t="s">
        <v>87</v>
      </c>
      <c r="AV141" s="15" t="s">
        <v>134</v>
      </c>
      <c r="AW141" s="15" t="s">
        <v>36</v>
      </c>
      <c r="AX141" s="15" t="s">
        <v>85</v>
      </c>
      <c r="AY141" s="256" t="s">
        <v>127</v>
      </c>
    </row>
    <row r="142" s="2" customFormat="1" ht="21.75" customHeight="1">
      <c r="A142" s="40"/>
      <c r="B142" s="41"/>
      <c r="C142" s="206" t="s">
        <v>160</v>
      </c>
      <c r="D142" s="206" t="s">
        <v>129</v>
      </c>
      <c r="E142" s="207" t="s">
        <v>448</v>
      </c>
      <c r="F142" s="208" t="s">
        <v>449</v>
      </c>
      <c r="G142" s="209" t="s">
        <v>132</v>
      </c>
      <c r="H142" s="210">
        <v>196</v>
      </c>
      <c r="I142" s="211"/>
      <c r="J142" s="212">
        <f>ROUND(I142*H142,2)</f>
        <v>0</v>
      </c>
      <c r="K142" s="208" t="s">
        <v>133</v>
      </c>
      <c r="L142" s="46"/>
      <c r="M142" s="213" t="s">
        <v>19</v>
      </c>
      <c r="N142" s="214" t="s">
        <v>48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134</v>
      </c>
      <c r="AT142" s="217" t="s">
        <v>129</v>
      </c>
      <c r="AU142" s="217" t="s">
        <v>87</v>
      </c>
      <c r="AY142" s="19" t="s">
        <v>127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85</v>
      </c>
      <c r="BK142" s="218">
        <f>ROUND(I142*H142,2)</f>
        <v>0</v>
      </c>
      <c r="BL142" s="19" t="s">
        <v>134</v>
      </c>
      <c r="BM142" s="217" t="s">
        <v>218</v>
      </c>
    </row>
    <row r="143" s="2" customFormat="1">
      <c r="A143" s="40"/>
      <c r="B143" s="41"/>
      <c r="C143" s="42"/>
      <c r="D143" s="219" t="s">
        <v>135</v>
      </c>
      <c r="E143" s="42"/>
      <c r="F143" s="220" t="s">
        <v>450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135</v>
      </c>
      <c r="AU143" s="19" t="s">
        <v>87</v>
      </c>
    </row>
    <row r="144" s="13" customFormat="1">
      <c r="A144" s="13"/>
      <c r="B144" s="224"/>
      <c r="C144" s="225"/>
      <c r="D144" s="226" t="s">
        <v>137</v>
      </c>
      <c r="E144" s="227" t="s">
        <v>19</v>
      </c>
      <c r="F144" s="228" t="s">
        <v>451</v>
      </c>
      <c r="G144" s="225"/>
      <c r="H144" s="229">
        <v>189.5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137</v>
      </c>
      <c r="AU144" s="235" t="s">
        <v>87</v>
      </c>
      <c r="AV144" s="13" t="s">
        <v>87</v>
      </c>
      <c r="AW144" s="13" t="s">
        <v>36</v>
      </c>
      <c r="AX144" s="13" t="s">
        <v>77</v>
      </c>
      <c r="AY144" s="235" t="s">
        <v>127</v>
      </c>
    </row>
    <row r="145" s="14" customFormat="1">
      <c r="A145" s="14"/>
      <c r="B145" s="236"/>
      <c r="C145" s="237"/>
      <c r="D145" s="226" t="s">
        <v>137</v>
      </c>
      <c r="E145" s="238" t="s">
        <v>19</v>
      </c>
      <c r="F145" s="239" t="s">
        <v>452</v>
      </c>
      <c r="G145" s="237"/>
      <c r="H145" s="238" t="s">
        <v>19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137</v>
      </c>
      <c r="AU145" s="245" t="s">
        <v>87</v>
      </c>
      <c r="AV145" s="14" t="s">
        <v>85</v>
      </c>
      <c r="AW145" s="14" t="s">
        <v>36</v>
      </c>
      <c r="AX145" s="14" t="s">
        <v>77</v>
      </c>
      <c r="AY145" s="245" t="s">
        <v>127</v>
      </c>
    </row>
    <row r="146" s="13" customFormat="1">
      <c r="A146" s="13"/>
      <c r="B146" s="224"/>
      <c r="C146" s="225"/>
      <c r="D146" s="226" t="s">
        <v>137</v>
      </c>
      <c r="E146" s="227" t="s">
        <v>19</v>
      </c>
      <c r="F146" s="228" t="s">
        <v>453</v>
      </c>
      <c r="G146" s="225"/>
      <c r="H146" s="229">
        <v>6.5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137</v>
      </c>
      <c r="AU146" s="235" t="s">
        <v>87</v>
      </c>
      <c r="AV146" s="13" t="s">
        <v>87</v>
      </c>
      <c r="AW146" s="13" t="s">
        <v>36</v>
      </c>
      <c r="AX146" s="13" t="s">
        <v>77</v>
      </c>
      <c r="AY146" s="235" t="s">
        <v>127</v>
      </c>
    </row>
    <row r="147" s="14" customFormat="1">
      <c r="A147" s="14"/>
      <c r="B147" s="236"/>
      <c r="C147" s="237"/>
      <c r="D147" s="226" t="s">
        <v>137</v>
      </c>
      <c r="E147" s="238" t="s">
        <v>19</v>
      </c>
      <c r="F147" s="239" t="s">
        <v>454</v>
      </c>
      <c r="G147" s="237"/>
      <c r="H147" s="238" t="s">
        <v>19</v>
      </c>
      <c r="I147" s="240"/>
      <c r="J147" s="237"/>
      <c r="K147" s="237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137</v>
      </c>
      <c r="AU147" s="245" t="s">
        <v>87</v>
      </c>
      <c r="AV147" s="14" t="s">
        <v>85</v>
      </c>
      <c r="AW147" s="14" t="s">
        <v>36</v>
      </c>
      <c r="AX147" s="14" t="s">
        <v>77</v>
      </c>
      <c r="AY147" s="245" t="s">
        <v>127</v>
      </c>
    </row>
    <row r="148" s="14" customFormat="1">
      <c r="A148" s="14"/>
      <c r="B148" s="236"/>
      <c r="C148" s="237"/>
      <c r="D148" s="226" t="s">
        <v>137</v>
      </c>
      <c r="E148" s="238" t="s">
        <v>19</v>
      </c>
      <c r="F148" s="239" t="s">
        <v>410</v>
      </c>
      <c r="G148" s="237"/>
      <c r="H148" s="238" t="s">
        <v>19</v>
      </c>
      <c r="I148" s="240"/>
      <c r="J148" s="237"/>
      <c r="K148" s="237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137</v>
      </c>
      <c r="AU148" s="245" t="s">
        <v>87</v>
      </c>
      <c r="AV148" s="14" t="s">
        <v>85</v>
      </c>
      <c r="AW148" s="14" t="s">
        <v>36</v>
      </c>
      <c r="AX148" s="14" t="s">
        <v>77</v>
      </c>
      <c r="AY148" s="245" t="s">
        <v>127</v>
      </c>
    </row>
    <row r="149" s="15" customFormat="1">
      <c r="A149" s="15"/>
      <c r="B149" s="246"/>
      <c r="C149" s="247"/>
      <c r="D149" s="226" t="s">
        <v>137</v>
      </c>
      <c r="E149" s="248" t="s">
        <v>19</v>
      </c>
      <c r="F149" s="249" t="s">
        <v>140</v>
      </c>
      <c r="G149" s="247"/>
      <c r="H149" s="250">
        <v>196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6" t="s">
        <v>137</v>
      </c>
      <c r="AU149" s="256" t="s">
        <v>87</v>
      </c>
      <c r="AV149" s="15" t="s">
        <v>134</v>
      </c>
      <c r="AW149" s="15" t="s">
        <v>36</v>
      </c>
      <c r="AX149" s="15" t="s">
        <v>85</v>
      </c>
      <c r="AY149" s="256" t="s">
        <v>127</v>
      </c>
    </row>
    <row r="150" s="12" customFormat="1" ht="22.8" customHeight="1">
      <c r="A150" s="12"/>
      <c r="B150" s="190"/>
      <c r="C150" s="191"/>
      <c r="D150" s="192" t="s">
        <v>76</v>
      </c>
      <c r="E150" s="204" t="s">
        <v>134</v>
      </c>
      <c r="F150" s="204" t="s">
        <v>455</v>
      </c>
      <c r="G150" s="191"/>
      <c r="H150" s="191"/>
      <c r="I150" s="194"/>
      <c r="J150" s="205">
        <f>BK150</f>
        <v>0</v>
      </c>
      <c r="K150" s="191"/>
      <c r="L150" s="196"/>
      <c r="M150" s="197"/>
      <c r="N150" s="198"/>
      <c r="O150" s="198"/>
      <c r="P150" s="199">
        <f>SUM(P151:P155)</f>
        <v>0</v>
      </c>
      <c r="Q150" s="198"/>
      <c r="R150" s="199">
        <f>SUM(R151:R155)</f>
        <v>0</v>
      </c>
      <c r="S150" s="198"/>
      <c r="T150" s="200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85</v>
      </c>
      <c r="AT150" s="202" t="s">
        <v>76</v>
      </c>
      <c r="AU150" s="202" t="s">
        <v>85</v>
      </c>
      <c r="AY150" s="201" t="s">
        <v>127</v>
      </c>
      <c r="BK150" s="203">
        <f>SUM(BK151:BK155)</f>
        <v>0</v>
      </c>
    </row>
    <row r="151" s="2" customFormat="1" ht="16.5" customHeight="1">
      <c r="A151" s="40"/>
      <c r="B151" s="41"/>
      <c r="C151" s="206" t="s">
        <v>188</v>
      </c>
      <c r="D151" s="206" t="s">
        <v>129</v>
      </c>
      <c r="E151" s="207" t="s">
        <v>456</v>
      </c>
      <c r="F151" s="208" t="s">
        <v>457</v>
      </c>
      <c r="G151" s="209" t="s">
        <v>165</v>
      </c>
      <c r="H151" s="210">
        <v>2.1000000000000001</v>
      </c>
      <c r="I151" s="211"/>
      <c r="J151" s="212">
        <f>ROUND(I151*H151,2)</f>
        <v>0</v>
      </c>
      <c r="K151" s="208" t="s">
        <v>133</v>
      </c>
      <c r="L151" s="46"/>
      <c r="M151" s="213" t="s">
        <v>19</v>
      </c>
      <c r="N151" s="214" t="s">
        <v>48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134</v>
      </c>
      <c r="AT151" s="217" t="s">
        <v>129</v>
      </c>
      <c r="AU151" s="217" t="s">
        <v>87</v>
      </c>
      <c r="AY151" s="19" t="s">
        <v>127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85</v>
      </c>
      <c r="BK151" s="218">
        <f>ROUND(I151*H151,2)</f>
        <v>0</v>
      </c>
      <c r="BL151" s="19" t="s">
        <v>134</v>
      </c>
      <c r="BM151" s="217" t="s">
        <v>222</v>
      </c>
    </row>
    <row r="152" s="2" customFormat="1">
      <c r="A152" s="40"/>
      <c r="B152" s="41"/>
      <c r="C152" s="42"/>
      <c r="D152" s="219" t="s">
        <v>135</v>
      </c>
      <c r="E152" s="42"/>
      <c r="F152" s="220" t="s">
        <v>458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135</v>
      </c>
      <c r="AU152" s="19" t="s">
        <v>87</v>
      </c>
    </row>
    <row r="153" s="13" customFormat="1">
      <c r="A153" s="13"/>
      <c r="B153" s="224"/>
      <c r="C153" s="225"/>
      <c r="D153" s="226" t="s">
        <v>137</v>
      </c>
      <c r="E153" s="227" t="s">
        <v>19</v>
      </c>
      <c r="F153" s="228" t="s">
        <v>459</v>
      </c>
      <c r="G153" s="225"/>
      <c r="H153" s="229">
        <v>2.1000000000000001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137</v>
      </c>
      <c r="AU153" s="235" t="s">
        <v>87</v>
      </c>
      <c r="AV153" s="13" t="s">
        <v>87</v>
      </c>
      <c r="AW153" s="13" t="s">
        <v>36</v>
      </c>
      <c r="AX153" s="13" t="s">
        <v>77</v>
      </c>
      <c r="AY153" s="235" t="s">
        <v>127</v>
      </c>
    </row>
    <row r="154" s="14" customFormat="1">
      <c r="A154" s="14"/>
      <c r="B154" s="236"/>
      <c r="C154" s="237"/>
      <c r="D154" s="226" t="s">
        <v>137</v>
      </c>
      <c r="E154" s="238" t="s">
        <v>19</v>
      </c>
      <c r="F154" s="239" t="s">
        <v>410</v>
      </c>
      <c r="G154" s="237"/>
      <c r="H154" s="238" t="s">
        <v>19</v>
      </c>
      <c r="I154" s="240"/>
      <c r="J154" s="237"/>
      <c r="K154" s="237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137</v>
      </c>
      <c r="AU154" s="245" t="s">
        <v>87</v>
      </c>
      <c r="AV154" s="14" t="s">
        <v>85</v>
      </c>
      <c r="AW154" s="14" t="s">
        <v>36</v>
      </c>
      <c r="AX154" s="14" t="s">
        <v>77</v>
      </c>
      <c r="AY154" s="245" t="s">
        <v>127</v>
      </c>
    </row>
    <row r="155" s="15" customFormat="1">
      <c r="A155" s="15"/>
      <c r="B155" s="246"/>
      <c r="C155" s="247"/>
      <c r="D155" s="226" t="s">
        <v>137</v>
      </c>
      <c r="E155" s="248" t="s">
        <v>19</v>
      </c>
      <c r="F155" s="249" t="s">
        <v>140</v>
      </c>
      <c r="G155" s="247"/>
      <c r="H155" s="250">
        <v>2.1000000000000001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6" t="s">
        <v>137</v>
      </c>
      <c r="AU155" s="256" t="s">
        <v>87</v>
      </c>
      <c r="AV155" s="15" t="s">
        <v>134</v>
      </c>
      <c r="AW155" s="15" t="s">
        <v>36</v>
      </c>
      <c r="AX155" s="15" t="s">
        <v>85</v>
      </c>
      <c r="AY155" s="256" t="s">
        <v>127</v>
      </c>
    </row>
    <row r="156" s="12" customFormat="1" ht="22.8" customHeight="1">
      <c r="A156" s="12"/>
      <c r="B156" s="190"/>
      <c r="C156" s="191"/>
      <c r="D156" s="192" t="s">
        <v>76</v>
      </c>
      <c r="E156" s="204" t="s">
        <v>162</v>
      </c>
      <c r="F156" s="204" t="s">
        <v>250</v>
      </c>
      <c r="G156" s="191"/>
      <c r="H156" s="191"/>
      <c r="I156" s="194"/>
      <c r="J156" s="205">
        <f>BK156</f>
        <v>0</v>
      </c>
      <c r="K156" s="191"/>
      <c r="L156" s="196"/>
      <c r="M156" s="197"/>
      <c r="N156" s="198"/>
      <c r="O156" s="198"/>
      <c r="P156" s="199">
        <f>SUM(P157:P223)</f>
        <v>0</v>
      </c>
      <c r="Q156" s="198"/>
      <c r="R156" s="199">
        <f>SUM(R157:R223)</f>
        <v>30.759195000000002</v>
      </c>
      <c r="S156" s="198"/>
      <c r="T156" s="200">
        <f>SUM(T157:T223)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1" t="s">
        <v>85</v>
      </c>
      <c r="AT156" s="202" t="s">
        <v>76</v>
      </c>
      <c r="AU156" s="202" t="s">
        <v>85</v>
      </c>
      <c r="AY156" s="201" t="s">
        <v>127</v>
      </c>
      <c r="BK156" s="203">
        <f>SUM(BK157:BK223)</f>
        <v>0</v>
      </c>
    </row>
    <row r="157" s="2" customFormat="1" ht="24.15" customHeight="1">
      <c r="A157" s="40"/>
      <c r="B157" s="41"/>
      <c r="C157" s="206" t="s">
        <v>219</v>
      </c>
      <c r="D157" s="206" t="s">
        <v>129</v>
      </c>
      <c r="E157" s="207" t="s">
        <v>460</v>
      </c>
      <c r="F157" s="208" t="s">
        <v>461</v>
      </c>
      <c r="G157" s="209" t="s">
        <v>132</v>
      </c>
      <c r="H157" s="210">
        <v>190.5</v>
      </c>
      <c r="I157" s="211"/>
      <c r="J157" s="212">
        <f>ROUND(I157*H157,2)</f>
        <v>0</v>
      </c>
      <c r="K157" s="208" t="s">
        <v>133</v>
      </c>
      <c r="L157" s="46"/>
      <c r="M157" s="213" t="s">
        <v>19</v>
      </c>
      <c r="N157" s="214" t="s">
        <v>48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134</v>
      </c>
      <c r="AT157" s="217" t="s">
        <v>129</v>
      </c>
      <c r="AU157" s="217" t="s">
        <v>87</v>
      </c>
      <c r="AY157" s="19" t="s">
        <v>127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85</v>
      </c>
      <c r="BK157" s="218">
        <f>ROUND(I157*H157,2)</f>
        <v>0</v>
      </c>
      <c r="BL157" s="19" t="s">
        <v>134</v>
      </c>
      <c r="BM157" s="217" t="s">
        <v>228</v>
      </c>
    </row>
    <row r="158" s="2" customFormat="1">
      <c r="A158" s="40"/>
      <c r="B158" s="41"/>
      <c r="C158" s="42"/>
      <c r="D158" s="219" t="s">
        <v>135</v>
      </c>
      <c r="E158" s="42"/>
      <c r="F158" s="220" t="s">
        <v>462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135</v>
      </c>
      <c r="AU158" s="19" t="s">
        <v>87</v>
      </c>
    </row>
    <row r="159" s="13" customFormat="1">
      <c r="A159" s="13"/>
      <c r="B159" s="224"/>
      <c r="C159" s="225"/>
      <c r="D159" s="226" t="s">
        <v>137</v>
      </c>
      <c r="E159" s="227" t="s">
        <v>19</v>
      </c>
      <c r="F159" s="228" t="s">
        <v>463</v>
      </c>
      <c r="G159" s="225"/>
      <c r="H159" s="229">
        <v>190.5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137</v>
      </c>
      <c r="AU159" s="235" t="s">
        <v>87</v>
      </c>
      <c r="AV159" s="13" t="s">
        <v>87</v>
      </c>
      <c r="AW159" s="13" t="s">
        <v>36</v>
      </c>
      <c r="AX159" s="13" t="s">
        <v>77</v>
      </c>
      <c r="AY159" s="235" t="s">
        <v>127</v>
      </c>
    </row>
    <row r="160" s="14" customFormat="1">
      <c r="A160" s="14"/>
      <c r="B160" s="236"/>
      <c r="C160" s="237"/>
      <c r="D160" s="226" t="s">
        <v>137</v>
      </c>
      <c r="E160" s="238" t="s">
        <v>19</v>
      </c>
      <c r="F160" s="239" t="s">
        <v>464</v>
      </c>
      <c r="G160" s="237"/>
      <c r="H160" s="238" t="s">
        <v>19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137</v>
      </c>
      <c r="AU160" s="245" t="s">
        <v>87</v>
      </c>
      <c r="AV160" s="14" t="s">
        <v>85</v>
      </c>
      <c r="AW160" s="14" t="s">
        <v>36</v>
      </c>
      <c r="AX160" s="14" t="s">
        <v>77</v>
      </c>
      <c r="AY160" s="245" t="s">
        <v>127</v>
      </c>
    </row>
    <row r="161" s="15" customFormat="1">
      <c r="A161" s="15"/>
      <c r="B161" s="246"/>
      <c r="C161" s="247"/>
      <c r="D161" s="226" t="s">
        <v>137</v>
      </c>
      <c r="E161" s="248" t="s">
        <v>19</v>
      </c>
      <c r="F161" s="249" t="s">
        <v>140</v>
      </c>
      <c r="G161" s="247"/>
      <c r="H161" s="250">
        <v>190.5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6" t="s">
        <v>137</v>
      </c>
      <c r="AU161" s="256" t="s">
        <v>87</v>
      </c>
      <c r="AV161" s="15" t="s">
        <v>134</v>
      </c>
      <c r="AW161" s="15" t="s">
        <v>36</v>
      </c>
      <c r="AX161" s="15" t="s">
        <v>85</v>
      </c>
      <c r="AY161" s="256" t="s">
        <v>127</v>
      </c>
    </row>
    <row r="162" s="2" customFormat="1" ht="24.15" customHeight="1">
      <c r="A162" s="40"/>
      <c r="B162" s="41"/>
      <c r="C162" s="206" t="s">
        <v>193</v>
      </c>
      <c r="D162" s="206" t="s">
        <v>129</v>
      </c>
      <c r="E162" s="207" t="s">
        <v>256</v>
      </c>
      <c r="F162" s="208" t="s">
        <v>465</v>
      </c>
      <c r="G162" s="209" t="s">
        <v>132</v>
      </c>
      <c r="H162" s="210">
        <v>190.5</v>
      </c>
      <c r="I162" s="211"/>
      <c r="J162" s="212">
        <f>ROUND(I162*H162,2)</f>
        <v>0</v>
      </c>
      <c r="K162" s="208" t="s">
        <v>19</v>
      </c>
      <c r="L162" s="46"/>
      <c r="M162" s="213" t="s">
        <v>19</v>
      </c>
      <c r="N162" s="214" t="s">
        <v>48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134</v>
      </c>
      <c r="AT162" s="217" t="s">
        <v>129</v>
      </c>
      <c r="AU162" s="217" t="s">
        <v>87</v>
      </c>
      <c r="AY162" s="19" t="s">
        <v>127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85</v>
      </c>
      <c r="BK162" s="218">
        <f>ROUND(I162*H162,2)</f>
        <v>0</v>
      </c>
      <c r="BL162" s="19" t="s">
        <v>134</v>
      </c>
      <c r="BM162" s="217" t="s">
        <v>233</v>
      </c>
    </row>
    <row r="163" s="13" customFormat="1">
      <c r="A163" s="13"/>
      <c r="B163" s="224"/>
      <c r="C163" s="225"/>
      <c r="D163" s="226" t="s">
        <v>137</v>
      </c>
      <c r="E163" s="227" t="s">
        <v>19</v>
      </c>
      <c r="F163" s="228" t="s">
        <v>463</v>
      </c>
      <c r="G163" s="225"/>
      <c r="H163" s="229">
        <v>190.5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137</v>
      </c>
      <c r="AU163" s="235" t="s">
        <v>87</v>
      </c>
      <c r="AV163" s="13" t="s">
        <v>87</v>
      </c>
      <c r="AW163" s="13" t="s">
        <v>36</v>
      </c>
      <c r="AX163" s="13" t="s">
        <v>77</v>
      </c>
      <c r="AY163" s="235" t="s">
        <v>127</v>
      </c>
    </row>
    <row r="164" s="14" customFormat="1">
      <c r="A164" s="14"/>
      <c r="B164" s="236"/>
      <c r="C164" s="237"/>
      <c r="D164" s="226" t="s">
        <v>137</v>
      </c>
      <c r="E164" s="238" t="s">
        <v>19</v>
      </c>
      <c r="F164" s="239" t="s">
        <v>410</v>
      </c>
      <c r="G164" s="237"/>
      <c r="H164" s="238" t="s">
        <v>19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137</v>
      </c>
      <c r="AU164" s="245" t="s">
        <v>87</v>
      </c>
      <c r="AV164" s="14" t="s">
        <v>85</v>
      </c>
      <c r="AW164" s="14" t="s">
        <v>36</v>
      </c>
      <c r="AX164" s="14" t="s">
        <v>77</v>
      </c>
      <c r="AY164" s="245" t="s">
        <v>127</v>
      </c>
    </row>
    <row r="165" s="15" customFormat="1">
      <c r="A165" s="15"/>
      <c r="B165" s="246"/>
      <c r="C165" s="247"/>
      <c r="D165" s="226" t="s">
        <v>137</v>
      </c>
      <c r="E165" s="248" t="s">
        <v>19</v>
      </c>
      <c r="F165" s="249" t="s">
        <v>140</v>
      </c>
      <c r="G165" s="247"/>
      <c r="H165" s="250">
        <v>190.5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6" t="s">
        <v>137</v>
      </c>
      <c r="AU165" s="256" t="s">
        <v>87</v>
      </c>
      <c r="AV165" s="15" t="s">
        <v>134</v>
      </c>
      <c r="AW165" s="15" t="s">
        <v>36</v>
      </c>
      <c r="AX165" s="15" t="s">
        <v>85</v>
      </c>
      <c r="AY165" s="256" t="s">
        <v>127</v>
      </c>
    </row>
    <row r="166" s="2" customFormat="1" ht="21.75" customHeight="1">
      <c r="A166" s="40"/>
      <c r="B166" s="41"/>
      <c r="C166" s="206" t="s">
        <v>230</v>
      </c>
      <c r="D166" s="206" t="s">
        <v>129</v>
      </c>
      <c r="E166" s="207" t="s">
        <v>466</v>
      </c>
      <c r="F166" s="208" t="s">
        <v>467</v>
      </c>
      <c r="G166" s="209" t="s">
        <v>132</v>
      </c>
      <c r="H166" s="210">
        <v>13</v>
      </c>
      <c r="I166" s="211"/>
      <c r="J166" s="212">
        <f>ROUND(I166*H166,2)</f>
        <v>0</v>
      </c>
      <c r="K166" s="208" t="s">
        <v>133</v>
      </c>
      <c r="L166" s="46"/>
      <c r="M166" s="213" t="s">
        <v>19</v>
      </c>
      <c r="N166" s="214" t="s">
        <v>48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134</v>
      </c>
      <c r="AT166" s="217" t="s">
        <v>129</v>
      </c>
      <c r="AU166" s="217" t="s">
        <v>87</v>
      </c>
      <c r="AY166" s="19" t="s">
        <v>127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85</v>
      </c>
      <c r="BK166" s="218">
        <f>ROUND(I166*H166,2)</f>
        <v>0</v>
      </c>
      <c r="BL166" s="19" t="s">
        <v>134</v>
      </c>
      <c r="BM166" s="217" t="s">
        <v>238</v>
      </c>
    </row>
    <row r="167" s="2" customFormat="1">
      <c r="A167" s="40"/>
      <c r="B167" s="41"/>
      <c r="C167" s="42"/>
      <c r="D167" s="219" t="s">
        <v>135</v>
      </c>
      <c r="E167" s="42"/>
      <c r="F167" s="220" t="s">
        <v>468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135</v>
      </c>
      <c r="AU167" s="19" t="s">
        <v>87</v>
      </c>
    </row>
    <row r="168" s="13" customFormat="1">
      <c r="A168" s="13"/>
      <c r="B168" s="224"/>
      <c r="C168" s="225"/>
      <c r="D168" s="226" t="s">
        <v>137</v>
      </c>
      <c r="E168" s="227" t="s">
        <v>19</v>
      </c>
      <c r="F168" s="228" t="s">
        <v>469</v>
      </c>
      <c r="G168" s="225"/>
      <c r="H168" s="229">
        <v>13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137</v>
      </c>
      <c r="AU168" s="235" t="s">
        <v>87</v>
      </c>
      <c r="AV168" s="13" t="s">
        <v>87</v>
      </c>
      <c r="AW168" s="13" t="s">
        <v>36</v>
      </c>
      <c r="AX168" s="13" t="s">
        <v>77</v>
      </c>
      <c r="AY168" s="235" t="s">
        <v>127</v>
      </c>
    </row>
    <row r="169" s="14" customFormat="1">
      <c r="A169" s="14"/>
      <c r="B169" s="236"/>
      <c r="C169" s="237"/>
      <c r="D169" s="226" t="s">
        <v>137</v>
      </c>
      <c r="E169" s="238" t="s">
        <v>19</v>
      </c>
      <c r="F169" s="239" t="s">
        <v>470</v>
      </c>
      <c r="G169" s="237"/>
      <c r="H169" s="238" t="s">
        <v>19</v>
      </c>
      <c r="I169" s="240"/>
      <c r="J169" s="237"/>
      <c r="K169" s="237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137</v>
      </c>
      <c r="AU169" s="245" t="s">
        <v>87</v>
      </c>
      <c r="AV169" s="14" t="s">
        <v>85</v>
      </c>
      <c r="AW169" s="14" t="s">
        <v>36</v>
      </c>
      <c r="AX169" s="14" t="s">
        <v>77</v>
      </c>
      <c r="AY169" s="245" t="s">
        <v>127</v>
      </c>
    </row>
    <row r="170" s="15" customFormat="1">
      <c r="A170" s="15"/>
      <c r="B170" s="246"/>
      <c r="C170" s="247"/>
      <c r="D170" s="226" t="s">
        <v>137</v>
      </c>
      <c r="E170" s="248" t="s">
        <v>19</v>
      </c>
      <c r="F170" s="249" t="s">
        <v>140</v>
      </c>
      <c r="G170" s="247"/>
      <c r="H170" s="250">
        <v>13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6" t="s">
        <v>137</v>
      </c>
      <c r="AU170" s="256" t="s">
        <v>87</v>
      </c>
      <c r="AV170" s="15" t="s">
        <v>134</v>
      </c>
      <c r="AW170" s="15" t="s">
        <v>36</v>
      </c>
      <c r="AX170" s="15" t="s">
        <v>85</v>
      </c>
      <c r="AY170" s="256" t="s">
        <v>127</v>
      </c>
    </row>
    <row r="171" s="2" customFormat="1" ht="21.75" customHeight="1">
      <c r="A171" s="40"/>
      <c r="B171" s="41"/>
      <c r="C171" s="206" t="s">
        <v>197</v>
      </c>
      <c r="D171" s="206" t="s">
        <v>129</v>
      </c>
      <c r="E171" s="207" t="s">
        <v>261</v>
      </c>
      <c r="F171" s="208" t="s">
        <v>471</v>
      </c>
      <c r="G171" s="209" t="s">
        <v>132</v>
      </c>
      <c r="H171" s="210">
        <v>190.5</v>
      </c>
      <c r="I171" s="211"/>
      <c r="J171" s="212">
        <f>ROUND(I171*H171,2)</f>
        <v>0</v>
      </c>
      <c r="K171" s="208" t="s">
        <v>133</v>
      </c>
      <c r="L171" s="46"/>
      <c r="M171" s="213" t="s">
        <v>19</v>
      </c>
      <c r="N171" s="214" t="s">
        <v>48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134</v>
      </c>
      <c r="AT171" s="217" t="s">
        <v>129</v>
      </c>
      <c r="AU171" s="217" t="s">
        <v>87</v>
      </c>
      <c r="AY171" s="19" t="s">
        <v>127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85</v>
      </c>
      <c r="BK171" s="218">
        <f>ROUND(I171*H171,2)</f>
        <v>0</v>
      </c>
      <c r="BL171" s="19" t="s">
        <v>134</v>
      </c>
      <c r="BM171" s="217" t="s">
        <v>243</v>
      </c>
    </row>
    <row r="172" s="2" customFormat="1">
      <c r="A172" s="40"/>
      <c r="B172" s="41"/>
      <c r="C172" s="42"/>
      <c r="D172" s="219" t="s">
        <v>135</v>
      </c>
      <c r="E172" s="42"/>
      <c r="F172" s="220" t="s">
        <v>264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135</v>
      </c>
      <c r="AU172" s="19" t="s">
        <v>87</v>
      </c>
    </row>
    <row r="173" s="13" customFormat="1">
      <c r="A173" s="13"/>
      <c r="B173" s="224"/>
      <c r="C173" s="225"/>
      <c r="D173" s="226" t="s">
        <v>137</v>
      </c>
      <c r="E173" s="227" t="s">
        <v>19</v>
      </c>
      <c r="F173" s="228" t="s">
        <v>463</v>
      </c>
      <c r="G173" s="225"/>
      <c r="H173" s="229">
        <v>190.5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137</v>
      </c>
      <c r="AU173" s="235" t="s">
        <v>87</v>
      </c>
      <c r="AV173" s="13" t="s">
        <v>87</v>
      </c>
      <c r="AW173" s="13" t="s">
        <v>36</v>
      </c>
      <c r="AX173" s="13" t="s">
        <v>77</v>
      </c>
      <c r="AY173" s="235" t="s">
        <v>127</v>
      </c>
    </row>
    <row r="174" s="14" customFormat="1">
      <c r="A174" s="14"/>
      <c r="B174" s="236"/>
      <c r="C174" s="237"/>
      <c r="D174" s="226" t="s">
        <v>137</v>
      </c>
      <c r="E174" s="238" t="s">
        <v>19</v>
      </c>
      <c r="F174" s="239" t="s">
        <v>472</v>
      </c>
      <c r="G174" s="237"/>
      <c r="H174" s="238" t="s">
        <v>19</v>
      </c>
      <c r="I174" s="240"/>
      <c r="J174" s="237"/>
      <c r="K174" s="237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137</v>
      </c>
      <c r="AU174" s="245" t="s">
        <v>87</v>
      </c>
      <c r="AV174" s="14" t="s">
        <v>85</v>
      </c>
      <c r="AW174" s="14" t="s">
        <v>36</v>
      </c>
      <c r="AX174" s="14" t="s">
        <v>77</v>
      </c>
      <c r="AY174" s="245" t="s">
        <v>127</v>
      </c>
    </row>
    <row r="175" s="15" customFormat="1">
      <c r="A175" s="15"/>
      <c r="B175" s="246"/>
      <c r="C175" s="247"/>
      <c r="D175" s="226" t="s">
        <v>137</v>
      </c>
      <c r="E175" s="248" t="s">
        <v>19</v>
      </c>
      <c r="F175" s="249" t="s">
        <v>140</v>
      </c>
      <c r="G175" s="247"/>
      <c r="H175" s="250">
        <v>190.5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6" t="s">
        <v>137</v>
      </c>
      <c r="AU175" s="256" t="s">
        <v>87</v>
      </c>
      <c r="AV175" s="15" t="s">
        <v>134</v>
      </c>
      <c r="AW175" s="15" t="s">
        <v>36</v>
      </c>
      <c r="AX175" s="15" t="s">
        <v>85</v>
      </c>
      <c r="AY175" s="256" t="s">
        <v>127</v>
      </c>
    </row>
    <row r="176" s="2" customFormat="1" ht="24.15" customHeight="1">
      <c r="A176" s="40"/>
      <c r="B176" s="41"/>
      <c r="C176" s="206" t="s">
        <v>240</v>
      </c>
      <c r="D176" s="206" t="s">
        <v>129</v>
      </c>
      <c r="E176" s="207" t="s">
        <v>473</v>
      </c>
      <c r="F176" s="208" t="s">
        <v>474</v>
      </c>
      <c r="G176" s="209" t="s">
        <v>132</v>
      </c>
      <c r="H176" s="210">
        <v>190.5</v>
      </c>
      <c r="I176" s="211"/>
      <c r="J176" s="212">
        <f>ROUND(I176*H176,2)</f>
        <v>0</v>
      </c>
      <c r="K176" s="208" t="s">
        <v>19</v>
      </c>
      <c r="L176" s="46"/>
      <c r="M176" s="213" t="s">
        <v>19</v>
      </c>
      <c r="N176" s="214" t="s">
        <v>48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134</v>
      </c>
      <c r="AT176" s="217" t="s">
        <v>129</v>
      </c>
      <c r="AU176" s="217" t="s">
        <v>87</v>
      </c>
      <c r="AY176" s="19" t="s">
        <v>127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85</v>
      </c>
      <c r="BK176" s="218">
        <f>ROUND(I176*H176,2)</f>
        <v>0</v>
      </c>
      <c r="BL176" s="19" t="s">
        <v>134</v>
      </c>
      <c r="BM176" s="217" t="s">
        <v>247</v>
      </c>
    </row>
    <row r="177" s="13" customFormat="1">
      <c r="A177" s="13"/>
      <c r="B177" s="224"/>
      <c r="C177" s="225"/>
      <c r="D177" s="226" t="s">
        <v>137</v>
      </c>
      <c r="E177" s="227" t="s">
        <v>19</v>
      </c>
      <c r="F177" s="228" t="s">
        <v>463</v>
      </c>
      <c r="G177" s="225"/>
      <c r="H177" s="229">
        <v>190.5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137</v>
      </c>
      <c r="AU177" s="235" t="s">
        <v>87</v>
      </c>
      <c r="AV177" s="13" t="s">
        <v>87</v>
      </c>
      <c r="AW177" s="13" t="s">
        <v>36</v>
      </c>
      <c r="AX177" s="13" t="s">
        <v>77</v>
      </c>
      <c r="AY177" s="235" t="s">
        <v>127</v>
      </c>
    </row>
    <row r="178" s="14" customFormat="1">
      <c r="A178" s="14"/>
      <c r="B178" s="236"/>
      <c r="C178" s="237"/>
      <c r="D178" s="226" t="s">
        <v>137</v>
      </c>
      <c r="E178" s="238" t="s">
        <v>19</v>
      </c>
      <c r="F178" s="239" t="s">
        <v>475</v>
      </c>
      <c r="G178" s="237"/>
      <c r="H178" s="238" t="s">
        <v>19</v>
      </c>
      <c r="I178" s="240"/>
      <c r="J178" s="237"/>
      <c r="K178" s="237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137</v>
      </c>
      <c r="AU178" s="245" t="s">
        <v>87</v>
      </c>
      <c r="AV178" s="14" t="s">
        <v>85</v>
      </c>
      <c r="AW178" s="14" t="s">
        <v>36</v>
      </c>
      <c r="AX178" s="14" t="s">
        <v>77</v>
      </c>
      <c r="AY178" s="245" t="s">
        <v>127</v>
      </c>
    </row>
    <row r="179" s="15" customFormat="1">
      <c r="A179" s="15"/>
      <c r="B179" s="246"/>
      <c r="C179" s="247"/>
      <c r="D179" s="226" t="s">
        <v>137</v>
      </c>
      <c r="E179" s="248" t="s">
        <v>19</v>
      </c>
      <c r="F179" s="249" t="s">
        <v>140</v>
      </c>
      <c r="G179" s="247"/>
      <c r="H179" s="250">
        <v>190.5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6" t="s">
        <v>137</v>
      </c>
      <c r="AU179" s="256" t="s">
        <v>87</v>
      </c>
      <c r="AV179" s="15" t="s">
        <v>134</v>
      </c>
      <c r="AW179" s="15" t="s">
        <v>36</v>
      </c>
      <c r="AX179" s="15" t="s">
        <v>85</v>
      </c>
      <c r="AY179" s="256" t="s">
        <v>127</v>
      </c>
    </row>
    <row r="180" s="2" customFormat="1" ht="24.15" customHeight="1">
      <c r="A180" s="40"/>
      <c r="B180" s="41"/>
      <c r="C180" s="206" t="s">
        <v>204</v>
      </c>
      <c r="D180" s="206" t="s">
        <v>129</v>
      </c>
      <c r="E180" s="207" t="s">
        <v>476</v>
      </c>
      <c r="F180" s="208" t="s">
        <v>477</v>
      </c>
      <c r="G180" s="209" t="s">
        <v>132</v>
      </c>
      <c r="H180" s="210">
        <v>6.5</v>
      </c>
      <c r="I180" s="211"/>
      <c r="J180" s="212">
        <f>ROUND(I180*H180,2)</f>
        <v>0</v>
      </c>
      <c r="K180" s="208" t="s">
        <v>133</v>
      </c>
      <c r="L180" s="46"/>
      <c r="M180" s="213" t="s">
        <v>19</v>
      </c>
      <c r="N180" s="214" t="s">
        <v>48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134</v>
      </c>
      <c r="AT180" s="217" t="s">
        <v>129</v>
      </c>
      <c r="AU180" s="217" t="s">
        <v>87</v>
      </c>
      <c r="AY180" s="19" t="s">
        <v>127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85</v>
      </c>
      <c r="BK180" s="218">
        <f>ROUND(I180*H180,2)</f>
        <v>0</v>
      </c>
      <c r="BL180" s="19" t="s">
        <v>134</v>
      </c>
      <c r="BM180" s="217" t="s">
        <v>253</v>
      </c>
    </row>
    <row r="181" s="2" customFormat="1">
      <c r="A181" s="40"/>
      <c r="B181" s="41"/>
      <c r="C181" s="42"/>
      <c r="D181" s="219" t="s">
        <v>135</v>
      </c>
      <c r="E181" s="42"/>
      <c r="F181" s="220" t="s">
        <v>478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135</v>
      </c>
      <c r="AU181" s="19" t="s">
        <v>87</v>
      </c>
    </row>
    <row r="182" s="13" customFormat="1">
      <c r="A182" s="13"/>
      <c r="B182" s="224"/>
      <c r="C182" s="225"/>
      <c r="D182" s="226" t="s">
        <v>137</v>
      </c>
      <c r="E182" s="227" t="s">
        <v>19</v>
      </c>
      <c r="F182" s="228" t="s">
        <v>453</v>
      </c>
      <c r="G182" s="225"/>
      <c r="H182" s="229">
        <v>6.5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137</v>
      </c>
      <c r="AU182" s="235" t="s">
        <v>87</v>
      </c>
      <c r="AV182" s="13" t="s">
        <v>87</v>
      </c>
      <c r="AW182" s="13" t="s">
        <v>36</v>
      </c>
      <c r="AX182" s="13" t="s">
        <v>77</v>
      </c>
      <c r="AY182" s="235" t="s">
        <v>127</v>
      </c>
    </row>
    <row r="183" s="14" customFormat="1">
      <c r="A183" s="14"/>
      <c r="B183" s="236"/>
      <c r="C183" s="237"/>
      <c r="D183" s="226" t="s">
        <v>137</v>
      </c>
      <c r="E183" s="238" t="s">
        <v>19</v>
      </c>
      <c r="F183" s="239" t="s">
        <v>479</v>
      </c>
      <c r="G183" s="237"/>
      <c r="H183" s="238" t="s">
        <v>19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137</v>
      </c>
      <c r="AU183" s="245" t="s">
        <v>87</v>
      </c>
      <c r="AV183" s="14" t="s">
        <v>85</v>
      </c>
      <c r="AW183" s="14" t="s">
        <v>36</v>
      </c>
      <c r="AX183" s="14" t="s">
        <v>77</v>
      </c>
      <c r="AY183" s="245" t="s">
        <v>127</v>
      </c>
    </row>
    <row r="184" s="15" customFormat="1">
      <c r="A184" s="15"/>
      <c r="B184" s="246"/>
      <c r="C184" s="247"/>
      <c r="D184" s="226" t="s">
        <v>137</v>
      </c>
      <c r="E184" s="248" t="s">
        <v>19</v>
      </c>
      <c r="F184" s="249" t="s">
        <v>140</v>
      </c>
      <c r="G184" s="247"/>
      <c r="H184" s="250">
        <v>6.5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6" t="s">
        <v>137</v>
      </c>
      <c r="AU184" s="256" t="s">
        <v>87</v>
      </c>
      <c r="AV184" s="15" t="s">
        <v>134</v>
      </c>
      <c r="AW184" s="15" t="s">
        <v>36</v>
      </c>
      <c r="AX184" s="15" t="s">
        <v>85</v>
      </c>
      <c r="AY184" s="256" t="s">
        <v>127</v>
      </c>
    </row>
    <row r="185" s="2" customFormat="1" ht="16.5" customHeight="1">
      <c r="A185" s="40"/>
      <c r="B185" s="41"/>
      <c r="C185" s="206" t="s">
        <v>7</v>
      </c>
      <c r="D185" s="206" t="s">
        <v>129</v>
      </c>
      <c r="E185" s="207" t="s">
        <v>480</v>
      </c>
      <c r="F185" s="208" t="s">
        <v>481</v>
      </c>
      <c r="G185" s="209" t="s">
        <v>132</v>
      </c>
      <c r="H185" s="210">
        <v>13</v>
      </c>
      <c r="I185" s="211"/>
      <c r="J185" s="212">
        <f>ROUND(I185*H185,2)</f>
        <v>0</v>
      </c>
      <c r="K185" s="208" t="s">
        <v>133</v>
      </c>
      <c r="L185" s="46"/>
      <c r="M185" s="213" t="s">
        <v>19</v>
      </c>
      <c r="N185" s="214" t="s">
        <v>48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134</v>
      </c>
      <c r="AT185" s="217" t="s">
        <v>129</v>
      </c>
      <c r="AU185" s="217" t="s">
        <v>87</v>
      </c>
      <c r="AY185" s="19" t="s">
        <v>127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85</v>
      </c>
      <c r="BK185" s="218">
        <f>ROUND(I185*H185,2)</f>
        <v>0</v>
      </c>
      <c r="BL185" s="19" t="s">
        <v>134</v>
      </c>
      <c r="BM185" s="217" t="s">
        <v>258</v>
      </c>
    </row>
    <row r="186" s="2" customFormat="1">
      <c r="A186" s="40"/>
      <c r="B186" s="41"/>
      <c r="C186" s="42"/>
      <c r="D186" s="219" t="s">
        <v>135</v>
      </c>
      <c r="E186" s="42"/>
      <c r="F186" s="220" t="s">
        <v>482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135</v>
      </c>
      <c r="AU186" s="19" t="s">
        <v>87</v>
      </c>
    </row>
    <row r="187" s="13" customFormat="1">
      <c r="A187" s="13"/>
      <c r="B187" s="224"/>
      <c r="C187" s="225"/>
      <c r="D187" s="226" t="s">
        <v>137</v>
      </c>
      <c r="E187" s="227" t="s">
        <v>19</v>
      </c>
      <c r="F187" s="228" t="s">
        <v>469</v>
      </c>
      <c r="G187" s="225"/>
      <c r="H187" s="229">
        <v>13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137</v>
      </c>
      <c r="AU187" s="235" t="s">
        <v>87</v>
      </c>
      <c r="AV187" s="13" t="s">
        <v>87</v>
      </c>
      <c r="AW187" s="13" t="s">
        <v>36</v>
      </c>
      <c r="AX187" s="13" t="s">
        <v>77</v>
      </c>
      <c r="AY187" s="235" t="s">
        <v>127</v>
      </c>
    </row>
    <row r="188" s="14" customFormat="1">
      <c r="A188" s="14"/>
      <c r="B188" s="236"/>
      <c r="C188" s="237"/>
      <c r="D188" s="226" t="s">
        <v>137</v>
      </c>
      <c r="E188" s="238" t="s">
        <v>19</v>
      </c>
      <c r="F188" s="239" t="s">
        <v>483</v>
      </c>
      <c r="G188" s="237"/>
      <c r="H188" s="238" t="s">
        <v>19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137</v>
      </c>
      <c r="AU188" s="245" t="s">
        <v>87</v>
      </c>
      <c r="AV188" s="14" t="s">
        <v>85</v>
      </c>
      <c r="AW188" s="14" t="s">
        <v>36</v>
      </c>
      <c r="AX188" s="14" t="s">
        <v>77</v>
      </c>
      <c r="AY188" s="245" t="s">
        <v>127</v>
      </c>
    </row>
    <row r="189" s="15" customFormat="1">
      <c r="A189" s="15"/>
      <c r="B189" s="246"/>
      <c r="C189" s="247"/>
      <c r="D189" s="226" t="s">
        <v>137</v>
      </c>
      <c r="E189" s="248" t="s">
        <v>19</v>
      </c>
      <c r="F189" s="249" t="s">
        <v>140</v>
      </c>
      <c r="G189" s="247"/>
      <c r="H189" s="250">
        <v>13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6" t="s">
        <v>137</v>
      </c>
      <c r="AU189" s="256" t="s">
        <v>87</v>
      </c>
      <c r="AV189" s="15" t="s">
        <v>134</v>
      </c>
      <c r="AW189" s="15" t="s">
        <v>36</v>
      </c>
      <c r="AX189" s="15" t="s">
        <v>85</v>
      </c>
      <c r="AY189" s="256" t="s">
        <v>127</v>
      </c>
    </row>
    <row r="190" s="2" customFormat="1" ht="24.15" customHeight="1">
      <c r="A190" s="40"/>
      <c r="B190" s="41"/>
      <c r="C190" s="206" t="s">
        <v>209</v>
      </c>
      <c r="D190" s="206" t="s">
        <v>129</v>
      </c>
      <c r="E190" s="207" t="s">
        <v>484</v>
      </c>
      <c r="F190" s="208" t="s">
        <v>485</v>
      </c>
      <c r="G190" s="209" t="s">
        <v>132</v>
      </c>
      <c r="H190" s="210">
        <v>6.5</v>
      </c>
      <c r="I190" s="211"/>
      <c r="J190" s="212">
        <f>ROUND(I190*H190,2)</f>
        <v>0</v>
      </c>
      <c r="K190" s="208" t="s">
        <v>133</v>
      </c>
      <c r="L190" s="46"/>
      <c r="M190" s="213" t="s">
        <v>19</v>
      </c>
      <c r="N190" s="214" t="s">
        <v>48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134</v>
      </c>
      <c r="AT190" s="217" t="s">
        <v>129</v>
      </c>
      <c r="AU190" s="217" t="s">
        <v>87</v>
      </c>
      <c r="AY190" s="19" t="s">
        <v>127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85</v>
      </c>
      <c r="BK190" s="218">
        <f>ROUND(I190*H190,2)</f>
        <v>0</v>
      </c>
      <c r="BL190" s="19" t="s">
        <v>134</v>
      </c>
      <c r="BM190" s="217" t="s">
        <v>373</v>
      </c>
    </row>
    <row r="191" s="2" customFormat="1">
      <c r="A191" s="40"/>
      <c r="B191" s="41"/>
      <c r="C191" s="42"/>
      <c r="D191" s="219" t="s">
        <v>135</v>
      </c>
      <c r="E191" s="42"/>
      <c r="F191" s="220" t="s">
        <v>486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135</v>
      </c>
      <c r="AU191" s="19" t="s">
        <v>87</v>
      </c>
    </row>
    <row r="192" s="13" customFormat="1">
      <c r="A192" s="13"/>
      <c r="B192" s="224"/>
      <c r="C192" s="225"/>
      <c r="D192" s="226" t="s">
        <v>137</v>
      </c>
      <c r="E192" s="227" t="s">
        <v>19</v>
      </c>
      <c r="F192" s="228" t="s">
        <v>453</v>
      </c>
      <c r="G192" s="225"/>
      <c r="H192" s="229">
        <v>6.5</v>
      </c>
      <c r="I192" s="230"/>
      <c r="J192" s="225"/>
      <c r="K192" s="225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137</v>
      </c>
      <c r="AU192" s="235" t="s">
        <v>87</v>
      </c>
      <c r="AV192" s="13" t="s">
        <v>87</v>
      </c>
      <c r="AW192" s="13" t="s">
        <v>36</v>
      </c>
      <c r="AX192" s="13" t="s">
        <v>77</v>
      </c>
      <c r="AY192" s="235" t="s">
        <v>127</v>
      </c>
    </row>
    <row r="193" s="14" customFormat="1">
      <c r="A193" s="14"/>
      <c r="B193" s="236"/>
      <c r="C193" s="237"/>
      <c r="D193" s="226" t="s">
        <v>137</v>
      </c>
      <c r="E193" s="238" t="s">
        <v>19</v>
      </c>
      <c r="F193" s="239" t="s">
        <v>410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137</v>
      </c>
      <c r="AU193" s="245" t="s">
        <v>87</v>
      </c>
      <c r="AV193" s="14" t="s">
        <v>85</v>
      </c>
      <c r="AW193" s="14" t="s">
        <v>36</v>
      </c>
      <c r="AX193" s="14" t="s">
        <v>77</v>
      </c>
      <c r="AY193" s="245" t="s">
        <v>127</v>
      </c>
    </row>
    <row r="194" s="15" customFormat="1">
      <c r="A194" s="15"/>
      <c r="B194" s="246"/>
      <c r="C194" s="247"/>
      <c r="D194" s="226" t="s">
        <v>137</v>
      </c>
      <c r="E194" s="248" t="s">
        <v>19</v>
      </c>
      <c r="F194" s="249" t="s">
        <v>140</v>
      </c>
      <c r="G194" s="247"/>
      <c r="H194" s="250">
        <v>6.5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6" t="s">
        <v>137</v>
      </c>
      <c r="AU194" s="256" t="s">
        <v>87</v>
      </c>
      <c r="AV194" s="15" t="s">
        <v>134</v>
      </c>
      <c r="AW194" s="15" t="s">
        <v>36</v>
      </c>
      <c r="AX194" s="15" t="s">
        <v>85</v>
      </c>
      <c r="AY194" s="256" t="s">
        <v>127</v>
      </c>
    </row>
    <row r="195" s="2" customFormat="1" ht="24.15" customHeight="1">
      <c r="A195" s="40"/>
      <c r="B195" s="41"/>
      <c r="C195" s="206" t="s">
        <v>260</v>
      </c>
      <c r="D195" s="206" t="s">
        <v>129</v>
      </c>
      <c r="E195" s="207" t="s">
        <v>487</v>
      </c>
      <c r="F195" s="208" t="s">
        <v>488</v>
      </c>
      <c r="G195" s="209" t="s">
        <v>132</v>
      </c>
      <c r="H195" s="210">
        <v>6.5</v>
      </c>
      <c r="I195" s="211"/>
      <c r="J195" s="212">
        <f>ROUND(I195*H195,2)</f>
        <v>0</v>
      </c>
      <c r="K195" s="208" t="s">
        <v>133</v>
      </c>
      <c r="L195" s="46"/>
      <c r="M195" s="213" t="s">
        <v>19</v>
      </c>
      <c r="N195" s="214" t="s">
        <v>48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134</v>
      </c>
      <c r="AT195" s="217" t="s">
        <v>129</v>
      </c>
      <c r="AU195" s="217" t="s">
        <v>87</v>
      </c>
      <c r="AY195" s="19" t="s">
        <v>127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85</v>
      </c>
      <c r="BK195" s="218">
        <f>ROUND(I195*H195,2)</f>
        <v>0</v>
      </c>
      <c r="BL195" s="19" t="s">
        <v>134</v>
      </c>
      <c r="BM195" s="217" t="s">
        <v>263</v>
      </c>
    </row>
    <row r="196" s="2" customFormat="1">
      <c r="A196" s="40"/>
      <c r="B196" s="41"/>
      <c r="C196" s="42"/>
      <c r="D196" s="219" t="s">
        <v>135</v>
      </c>
      <c r="E196" s="42"/>
      <c r="F196" s="220" t="s">
        <v>489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135</v>
      </c>
      <c r="AU196" s="19" t="s">
        <v>87</v>
      </c>
    </row>
    <row r="197" s="13" customFormat="1">
      <c r="A197" s="13"/>
      <c r="B197" s="224"/>
      <c r="C197" s="225"/>
      <c r="D197" s="226" t="s">
        <v>137</v>
      </c>
      <c r="E197" s="227" t="s">
        <v>19</v>
      </c>
      <c r="F197" s="228" t="s">
        <v>453</v>
      </c>
      <c r="G197" s="225"/>
      <c r="H197" s="229">
        <v>6.5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137</v>
      </c>
      <c r="AU197" s="235" t="s">
        <v>87</v>
      </c>
      <c r="AV197" s="13" t="s">
        <v>87</v>
      </c>
      <c r="AW197" s="13" t="s">
        <v>36</v>
      </c>
      <c r="AX197" s="13" t="s">
        <v>77</v>
      </c>
      <c r="AY197" s="235" t="s">
        <v>127</v>
      </c>
    </row>
    <row r="198" s="14" customFormat="1">
      <c r="A198" s="14"/>
      <c r="B198" s="236"/>
      <c r="C198" s="237"/>
      <c r="D198" s="226" t="s">
        <v>137</v>
      </c>
      <c r="E198" s="238" t="s">
        <v>19</v>
      </c>
      <c r="F198" s="239" t="s">
        <v>479</v>
      </c>
      <c r="G198" s="237"/>
      <c r="H198" s="238" t="s">
        <v>19</v>
      </c>
      <c r="I198" s="240"/>
      <c r="J198" s="237"/>
      <c r="K198" s="237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137</v>
      </c>
      <c r="AU198" s="245" t="s">
        <v>87</v>
      </c>
      <c r="AV198" s="14" t="s">
        <v>85</v>
      </c>
      <c r="AW198" s="14" t="s">
        <v>36</v>
      </c>
      <c r="AX198" s="14" t="s">
        <v>77</v>
      </c>
      <c r="AY198" s="245" t="s">
        <v>127</v>
      </c>
    </row>
    <row r="199" s="15" customFormat="1">
      <c r="A199" s="15"/>
      <c r="B199" s="246"/>
      <c r="C199" s="247"/>
      <c r="D199" s="226" t="s">
        <v>137</v>
      </c>
      <c r="E199" s="248" t="s">
        <v>19</v>
      </c>
      <c r="F199" s="249" t="s">
        <v>140</v>
      </c>
      <c r="G199" s="247"/>
      <c r="H199" s="250">
        <v>6.5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6" t="s">
        <v>137</v>
      </c>
      <c r="AU199" s="256" t="s">
        <v>87</v>
      </c>
      <c r="AV199" s="15" t="s">
        <v>134</v>
      </c>
      <c r="AW199" s="15" t="s">
        <v>36</v>
      </c>
      <c r="AX199" s="15" t="s">
        <v>85</v>
      </c>
      <c r="AY199" s="256" t="s">
        <v>127</v>
      </c>
    </row>
    <row r="200" s="2" customFormat="1" ht="44.25" customHeight="1">
      <c r="A200" s="40"/>
      <c r="B200" s="41"/>
      <c r="C200" s="206" t="s">
        <v>213</v>
      </c>
      <c r="D200" s="206" t="s">
        <v>129</v>
      </c>
      <c r="E200" s="207" t="s">
        <v>490</v>
      </c>
      <c r="F200" s="208" t="s">
        <v>491</v>
      </c>
      <c r="G200" s="209" t="s">
        <v>132</v>
      </c>
      <c r="H200" s="210">
        <v>4.5</v>
      </c>
      <c r="I200" s="211"/>
      <c r="J200" s="212">
        <f>ROUND(I200*H200,2)</f>
        <v>0</v>
      </c>
      <c r="K200" s="208" t="s">
        <v>133</v>
      </c>
      <c r="L200" s="46"/>
      <c r="M200" s="213" t="s">
        <v>19</v>
      </c>
      <c r="N200" s="214" t="s">
        <v>48</v>
      </c>
      <c r="O200" s="86"/>
      <c r="P200" s="215">
        <f>O200*H200</f>
        <v>0</v>
      </c>
      <c r="Q200" s="215">
        <v>0.089219999999999994</v>
      </c>
      <c r="R200" s="215">
        <f>Q200*H200</f>
        <v>0.40148999999999996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134</v>
      </c>
      <c r="AT200" s="217" t="s">
        <v>129</v>
      </c>
      <c r="AU200" s="217" t="s">
        <v>87</v>
      </c>
      <c r="AY200" s="19" t="s">
        <v>127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85</v>
      </c>
      <c r="BK200" s="218">
        <f>ROUND(I200*H200,2)</f>
        <v>0</v>
      </c>
      <c r="BL200" s="19" t="s">
        <v>134</v>
      </c>
      <c r="BM200" s="217" t="s">
        <v>280</v>
      </c>
    </row>
    <row r="201" s="2" customFormat="1">
      <c r="A201" s="40"/>
      <c r="B201" s="41"/>
      <c r="C201" s="42"/>
      <c r="D201" s="219" t="s">
        <v>135</v>
      </c>
      <c r="E201" s="42"/>
      <c r="F201" s="220" t="s">
        <v>492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135</v>
      </c>
      <c r="AU201" s="19" t="s">
        <v>87</v>
      </c>
    </row>
    <row r="202" s="13" customFormat="1">
      <c r="A202" s="13"/>
      <c r="B202" s="224"/>
      <c r="C202" s="225"/>
      <c r="D202" s="226" t="s">
        <v>137</v>
      </c>
      <c r="E202" s="227" t="s">
        <v>19</v>
      </c>
      <c r="F202" s="228" t="s">
        <v>493</v>
      </c>
      <c r="G202" s="225"/>
      <c r="H202" s="229">
        <v>4.5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137</v>
      </c>
      <c r="AU202" s="235" t="s">
        <v>87</v>
      </c>
      <c r="AV202" s="13" t="s">
        <v>87</v>
      </c>
      <c r="AW202" s="13" t="s">
        <v>36</v>
      </c>
      <c r="AX202" s="13" t="s">
        <v>77</v>
      </c>
      <c r="AY202" s="235" t="s">
        <v>127</v>
      </c>
    </row>
    <row r="203" s="14" customFormat="1">
      <c r="A203" s="14"/>
      <c r="B203" s="236"/>
      <c r="C203" s="237"/>
      <c r="D203" s="226" t="s">
        <v>137</v>
      </c>
      <c r="E203" s="238" t="s">
        <v>19</v>
      </c>
      <c r="F203" s="239" t="s">
        <v>410</v>
      </c>
      <c r="G203" s="237"/>
      <c r="H203" s="238" t="s">
        <v>19</v>
      </c>
      <c r="I203" s="240"/>
      <c r="J203" s="237"/>
      <c r="K203" s="237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137</v>
      </c>
      <c r="AU203" s="245" t="s">
        <v>87</v>
      </c>
      <c r="AV203" s="14" t="s">
        <v>85</v>
      </c>
      <c r="AW203" s="14" t="s">
        <v>36</v>
      </c>
      <c r="AX203" s="14" t="s">
        <v>77</v>
      </c>
      <c r="AY203" s="245" t="s">
        <v>127</v>
      </c>
    </row>
    <row r="204" s="15" customFormat="1">
      <c r="A204" s="15"/>
      <c r="B204" s="246"/>
      <c r="C204" s="247"/>
      <c r="D204" s="226" t="s">
        <v>137</v>
      </c>
      <c r="E204" s="248" t="s">
        <v>19</v>
      </c>
      <c r="F204" s="249" t="s">
        <v>140</v>
      </c>
      <c r="G204" s="247"/>
      <c r="H204" s="250">
        <v>4.5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6" t="s">
        <v>137</v>
      </c>
      <c r="AU204" s="256" t="s">
        <v>87</v>
      </c>
      <c r="AV204" s="15" t="s">
        <v>134</v>
      </c>
      <c r="AW204" s="15" t="s">
        <v>36</v>
      </c>
      <c r="AX204" s="15" t="s">
        <v>85</v>
      </c>
      <c r="AY204" s="256" t="s">
        <v>127</v>
      </c>
    </row>
    <row r="205" s="2" customFormat="1" ht="16.5" customHeight="1">
      <c r="A205" s="40"/>
      <c r="B205" s="41"/>
      <c r="C205" s="257" t="s">
        <v>277</v>
      </c>
      <c r="D205" s="257" t="s">
        <v>225</v>
      </c>
      <c r="E205" s="258" t="s">
        <v>494</v>
      </c>
      <c r="F205" s="259" t="s">
        <v>495</v>
      </c>
      <c r="G205" s="260" t="s">
        <v>132</v>
      </c>
      <c r="H205" s="261">
        <v>4.6349999999999998</v>
      </c>
      <c r="I205" s="262"/>
      <c r="J205" s="263">
        <f>ROUND(I205*H205,2)</f>
        <v>0</v>
      </c>
      <c r="K205" s="259" t="s">
        <v>133</v>
      </c>
      <c r="L205" s="264"/>
      <c r="M205" s="265" t="s">
        <v>19</v>
      </c>
      <c r="N205" s="266" t="s">
        <v>48</v>
      </c>
      <c r="O205" s="86"/>
      <c r="P205" s="215">
        <f>O205*H205</f>
        <v>0</v>
      </c>
      <c r="Q205" s="215">
        <v>0.13100000000000001</v>
      </c>
      <c r="R205" s="215">
        <f>Q205*H205</f>
        <v>0.60718499999999997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158</v>
      </c>
      <c r="AT205" s="217" t="s">
        <v>225</v>
      </c>
      <c r="AU205" s="217" t="s">
        <v>87</v>
      </c>
      <c r="AY205" s="19" t="s">
        <v>127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85</v>
      </c>
      <c r="BK205" s="218">
        <f>ROUND(I205*H205,2)</f>
        <v>0</v>
      </c>
      <c r="BL205" s="19" t="s">
        <v>134</v>
      </c>
      <c r="BM205" s="217" t="s">
        <v>168</v>
      </c>
    </row>
    <row r="206" s="13" customFormat="1">
      <c r="A206" s="13"/>
      <c r="B206" s="224"/>
      <c r="C206" s="225"/>
      <c r="D206" s="226" t="s">
        <v>137</v>
      </c>
      <c r="E206" s="227" t="s">
        <v>19</v>
      </c>
      <c r="F206" s="228" t="s">
        <v>496</v>
      </c>
      <c r="G206" s="225"/>
      <c r="H206" s="229">
        <v>4.6349999999999998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137</v>
      </c>
      <c r="AU206" s="235" t="s">
        <v>87</v>
      </c>
      <c r="AV206" s="13" t="s">
        <v>87</v>
      </c>
      <c r="AW206" s="13" t="s">
        <v>36</v>
      </c>
      <c r="AX206" s="13" t="s">
        <v>77</v>
      </c>
      <c r="AY206" s="235" t="s">
        <v>127</v>
      </c>
    </row>
    <row r="207" s="15" customFormat="1">
      <c r="A207" s="15"/>
      <c r="B207" s="246"/>
      <c r="C207" s="247"/>
      <c r="D207" s="226" t="s">
        <v>137</v>
      </c>
      <c r="E207" s="248" t="s">
        <v>19</v>
      </c>
      <c r="F207" s="249" t="s">
        <v>140</v>
      </c>
      <c r="G207" s="247"/>
      <c r="H207" s="250">
        <v>4.6349999999999998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6" t="s">
        <v>137</v>
      </c>
      <c r="AU207" s="256" t="s">
        <v>87</v>
      </c>
      <c r="AV207" s="15" t="s">
        <v>134</v>
      </c>
      <c r="AW207" s="15" t="s">
        <v>36</v>
      </c>
      <c r="AX207" s="15" t="s">
        <v>85</v>
      </c>
      <c r="AY207" s="256" t="s">
        <v>127</v>
      </c>
    </row>
    <row r="208" s="2" customFormat="1" ht="52.2" customHeight="1">
      <c r="A208" s="40"/>
      <c r="B208" s="41"/>
      <c r="C208" s="206" t="s">
        <v>218</v>
      </c>
      <c r="D208" s="206" t="s">
        <v>129</v>
      </c>
      <c r="E208" s="207" t="s">
        <v>282</v>
      </c>
      <c r="F208" s="208" t="s">
        <v>497</v>
      </c>
      <c r="G208" s="209" t="s">
        <v>132</v>
      </c>
      <c r="H208" s="210">
        <v>15.5</v>
      </c>
      <c r="I208" s="211"/>
      <c r="J208" s="212">
        <f>ROUND(I208*H208,2)</f>
        <v>0</v>
      </c>
      <c r="K208" s="208" t="s">
        <v>133</v>
      </c>
      <c r="L208" s="46"/>
      <c r="M208" s="213" t="s">
        <v>19</v>
      </c>
      <c r="N208" s="214" t="s">
        <v>48</v>
      </c>
      <c r="O208" s="86"/>
      <c r="P208" s="215">
        <f>O208*H208</f>
        <v>0</v>
      </c>
      <c r="Q208" s="215">
        <v>0.088800000000000004</v>
      </c>
      <c r="R208" s="215">
        <f>Q208*H208</f>
        <v>1.3764000000000001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134</v>
      </c>
      <c r="AT208" s="217" t="s">
        <v>129</v>
      </c>
      <c r="AU208" s="217" t="s">
        <v>87</v>
      </c>
      <c r="AY208" s="19" t="s">
        <v>127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85</v>
      </c>
      <c r="BK208" s="218">
        <f>ROUND(I208*H208,2)</f>
        <v>0</v>
      </c>
      <c r="BL208" s="19" t="s">
        <v>134</v>
      </c>
      <c r="BM208" s="217" t="s">
        <v>290</v>
      </c>
    </row>
    <row r="209" s="2" customFormat="1">
      <c r="A209" s="40"/>
      <c r="B209" s="41"/>
      <c r="C209" s="42"/>
      <c r="D209" s="219" t="s">
        <v>135</v>
      </c>
      <c r="E209" s="42"/>
      <c r="F209" s="220" t="s">
        <v>284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135</v>
      </c>
      <c r="AU209" s="19" t="s">
        <v>87</v>
      </c>
    </row>
    <row r="210" s="13" customFormat="1">
      <c r="A210" s="13"/>
      <c r="B210" s="224"/>
      <c r="C210" s="225"/>
      <c r="D210" s="226" t="s">
        <v>137</v>
      </c>
      <c r="E210" s="227" t="s">
        <v>19</v>
      </c>
      <c r="F210" s="228" t="s">
        <v>498</v>
      </c>
      <c r="G210" s="225"/>
      <c r="H210" s="229">
        <v>15.5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137</v>
      </c>
      <c r="AU210" s="235" t="s">
        <v>87</v>
      </c>
      <c r="AV210" s="13" t="s">
        <v>87</v>
      </c>
      <c r="AW210" s="13" t="s">
        <v>36</v>
      </c>
      <c r="AX210" s="13" t="s">
        <v>77</v>
      </c>
      <c r="AY210" s="235" t="s">
        <v>127</v>
      </c>
    </row>
    <row r="211" s="14" customFormat="1">
      <c r="A211" s="14"/>
      <c r="B211" s="236"/>
      <c r="C211" s="237"/>
      <c r="D211" s="226" t="s">
        <v>137</v>
      </c>
      <c r="E211" s="238" t="s">
        <v>19</v>
      </c>
      <c r="F211" s="239" t="s">
        <v>410</v>
      </c>
      <c r="G211" s="237"/>
      <c r="H211" s="238" t="s">
        <v>19</v>
      </c>
      <c r="I211" s="240"/>
      <c r="J211" s="237"/>
      <c r="K211" s="237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137</v>
      </c>
      <c r="AU211" s="245" t="s">
        <v>87</v>
      </c>
      <c r="AV211" s="14" t="s">
        <v>85</v>
      </c>
      <c r="AW211" s="14" t="s">
        <v>36</v>
      </c>
      <c r="AX211" s="14" t="s">
        <v>77</v>
      </c>
      <c r="AY211" s="245" t="s">
        <v>127</v>
      </c>
    </row>
    <row r="212" s="15" customFormat="1">
      <c r="A212" s="15"/>
      <c r="B212" s="246"/>
      <c r="C212" s="247"/>
      <c r="D212" s="226" t="s">
        <v>137</v>
      </c>
      <c r="E212" s="248" t="s">
        <v>19</v>
      </c>
      <c r="F212" s="249" t="s">
        <v>140</v>
      </c>
      <c r="G212" s="247"/>
      <c r="H212" s="250">
        <v>15.5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6" t="s">
        <v>137</v>
      </c>
      <c r="AU212" s="256" t="s">
        <v>87</v>
      </c>
      <c r="AV212" s="15" t="s">
        <v>134</v>
      </c>
      <c r="AW212" s="15" t="s">
        <v>36</v>
      </c>
      <c r="AX212" s="15" t="s">
        <v>85</v>
      </c>
      <c r="AY212" s="256" t="s">
        <v>127</v>
      </c>
    </row>
    <row r="213" s="2" customFormat="1" ht="16.5" customHeight="1">
      <c r="A213" s="40"/>
      <c r="B213" s="41"/>
      <c r="C213" s="257" t="s">
        <v>287</v>
      </c>
      <c r="D213" s="257" t="s">
        <v>225</v>
      </c>
      <c r="E213" s="258" t="s">
        <v>499</v>
      </c>
      <c r="F213" s="259" t="s">
        <v>500</v>
      </c>
      <c r="G213" s="260" t="s">
        <v>132</v>
      </c>
      <c r="H213" s="261">
        <v>15.965</v>
      </c>
      <c r="I213" s="262"/>
      <c r="J213" s="263">
        <f>ROUND(I213*H213,2)</f>
        <v>0</v>
      </c>
      <c r="K213" s="259" t="s">
        <v>19</v>
      </c>
      <c r="L213" s="264"/>
      <c r="M213" s="265" t="s">
        <v>19</v>
      </c>
      <c r="N213" s="266" t="s">
        <v>48</v>
      </c>
      <c r="O213" s="86"/>
      <c r="P213" s="215">
        <f>O213*H213</f>
        <v>0</v>
      </c>
      <c r="Q213" s="215">
        <v>0.053999999999999999</v>
      </c>
      <c r="R213" s="215">
        <f>Q213*H213</f>
        <v>0.86210999999999993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158</v>
      </c>
      <c r="AT213" s="217" t="s">
        <v>225</v>
      </c>
      <c r="AU213" s="217" t="s">
        <v>87</v>
      </c>
      <c r="AY213" s="19" t="s">
        <v>127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85</v>
      </c>
      <c r="BK213" s="218">
        <f>ROUND(I213*H213,2)</f>
        <v>0</v>
      </c>
      <c r="BL213" s="19" t="s">
        <v>134</v>
      </c>
      <c r="BM213" s="217" t="s">
        <v>292</v>
      </c>
    </row>
    <row r="214" s="13" customFormat="1">
      <c r="A214" s="13"/>
      <c r="B214" s="224"/>
      <c r="C214" s="225"/>
      <c r="D214" s="226" t="s">
        <v>137</v>
      </c>
      <c r="E214" s="227" t="s">
        <v>19</v>
      </c>
      <c r="F214" s="228" t="s">
        <v>501</v>
      </c>
      <c r="G214" s="225"/>
      <c r="H214" s="229">
        <v>15.965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137</v>
      </c>
      <c r="AU214" s="235" t="s">
        <v>87</v>
      </c>
      <c r="AV214" s="13" t="s">
        <v>87</v>
      </c>
      <c r="AW214" s="13" t="s">
        <v>36</v>
      </c>
      <c r="AX214" s="13" t="s">
        <v>77</v>
      </c>
      <c r="AY214" s="235" t="s">
        <v>127</v>
      </c>
    </row>
    <row r="215" s="15" customFormat="1">
      <c r="A215" s="15"/>
      <c r="B215" s="246"/>
      <c r="C215" s="247"/>
      <c r="D215" s="226" t="s">
        <v>137</v>
      </c>
      <c r="E215" s="248" t="s">
        <v>19</v>
      </c>
      <c r="F215" s="249" t="s">
        <v>140</v>
      </c>
      <c r="G215" s="247"/>
      <c r="H215" s="250">
        <v>15.965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6" t="s">
        <v>137</v>
      </c>
      <c r="AU215" s="256" t="s">
        <v>87</v>
      </c>
      <c r="AV215" s="15" t="s">
        <v>134</v>
      </c>
      <c r="AW215" s="15" t="s">
        <v>36</v>
      </c>
      <c r="AX215" s="15" t="s">
        <v>85</v>
      </c>
      <c r="AY215" s="256" t="s">
        <v>127</v>
      </c>
    </row>
    <row r="216" s="2" customFormat="1" ht="52.2" customHeight="1">
      <c r="A216" s="40"/>
      <c r="B216" s="41"/>
      <c r="C216" s="206" t="s">
        <v>222</v>
      </c>
      <c r="D216" s="206" t="s">
        <v>129</v>
      </c>
      <c r="E216" s="207" t="s">
        <v>502</v>
      </c>
      <c r="F216" s="208" t="s">
        <v>503</v>
      </c>
      <c r="G216" s="209" t="s">
        <v>132</v>
      </c>
      <c r="H216" s="210">
        <v>190.5</v>
      </c>
      <c r="I216" s="211"/>
      <c r="J216" s="212">
        <f>ROUND(I216*H216,2)</f>
        <v>0</v>
      </c>
      <c r="K216" s="208" t="s">
        <v>133</v>
      </c>
      <c r="L216" s="46"/>
      <c r="M216" s="213" t="s">
        <v>19</v>
      </c>
      <c r="N216" s="214" t="s">
        <v>48</v>
      </c>
      <c r="O216" s="86"/>
      <c r="P216" s="215">
        <f>O216*H216</f>
        <v>0</v>
      </c>
      <c r="Q216" s="215">
        <v>0.088800000000000004</v>
      </c>
      <c r="R216" s="215">
        <f>Q216*H216</f>
        <v>16.916399999999999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134</v>
      </c>
      <c r="AT216" s="217" t="s">
        <v>129</v>
      </c>
      <c r="AU216" s="217" t="s">
        <v>87</v>
      </c>
      <c r="AY216" s="19" t="s">
        <v>127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85</v>
      </c>
      <c r="BK216" s="218">
        <f>ROUND(I216*H216,2)</f>
        <v>0</v>
      </c>
      <c r="BL216" s="19" t="s">
        <v>134</v>
      </c>
      <c r="BM216" s="217" t="s">
        <v>297</v>
      </c>
    </row>
    <row r="217" s="2" customFormat="1">
      <c r="A217" s="40"/>
      <c r="B217" s="41"/>
      <c r="C217" s="42"/>
      <c r="D217" s="219" t="s">
        <v>135</v>
      </c>
      <c r="E217" s="42"/>
      <c r="F217" s="220" t="s">
        <v>504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135</v>
      </c>
      <c r="AU217" s="19" t="s">
        <v>87</v>
      </c>
    </row>
    <row r="218" s="13" customFormat="1">
      <c r="A218" s="13"/>
      <c r="B218" s="224"/>
      <c r="C218" s="225"/>
      <c r="D218" s="226" t="s">
        <v>137</v>
      </c>
      <c r="E218" s="227" t="s">
        <v>19</v>
      </c>
      <c r="F218" s="228" t="s">
        <v>463</v>
      </c>
      <c r="G218" s="225"/>
      <c r="H218" s="229">
        <v>190.5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137</v>
      </c>
      <c r="AU218" s="235" t="s">
        <v>87</v>
      </c>
      <c r="AV218" s="13" t="s">
        <v>87</v>
      </c>
      <c r="AW218" s="13" t="s">
        <v>36</v>
      </c>
      <c r="AX218" s="13" t="s">
        <v>77</v>
      </c>
      <c r="AY218" s="235" t="s">
        <v>127</v>
      </c>
    </row>
    <row r="219" s="14" customFormat="1">
      <c r="A219" s="14"/>
      <c r="B219" s="236"/>
      <c r="C219" s="237"/>
      <c r="D219" s="226" t="s">
        <v>137</v>
      </c>
      <c r="E219" s="238" t="s">
        <v>19</v>
      </c>
      <c r="F219" s="239" t="s">
        <v>464</v>
      </c>
      <c r="G219" s="237"/>
      <c r="H219" s="238" t="s">
        <v>19</v>
      </c>
      <c r="I219" s="240"/>
      <c r="J219" s="237"/>
      <c r="K219" s="237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137</v>
      </c>
      <c r="AU219" s="245" t="s">
        <v>87</v>
      </c>
      <c r="AV219" s="14" t="s">
        <v>85</v>
      </c>
      <c r="AW219" s="14" t="s">
        <v>36</v>
      </c>
      <c r="AX219" s="14" t="s">
        <v>77</v>
      </c>
      <c r="AY219" s="245" t="s">
        <v>127</v>
      </c>
    </row>
    <row r="220" s="15" customFormat="1">
      <c r="A220" s="15"/>
      <c r="B220" s="246"/>
      <c r="C220" s="247"/>
      <c r="D220" s="226" t="s">
        <v>137</v>
      </c>
      <c r="E220" s="248" t="s">
        <v>19</v>
      </c>
      <c r="F220" s="249" t="s">
        <v>140</v>
      </c>
      <c r="G220" s="247"/>
      <c r="H220" s="250">
        <v>190.5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6" t="s">
        <v>137</v>
      </c>
      <c r="AU220" s="256" t="s">
        <v>87</v>
      </c>
      <c r="AV220" s="15" t="s">
        <v>134</v>
      </c>
      <c r="AW220" s="15" t="s">
        <v>36</v>
      </c>
      <c r="AX220" s="15" t="s">
        <v>85</v>
      </c>
      <c r="AY220" s="256" t="s">
        <v>127</v>
      </c>
    </row>
    <row r="221" s="2" customFormat="1" ht="16.5" customHeight="1">
      <c r="A221" s="40"/>
      <c r="B221" s="41"/>
      <c r="C221" s="257" t="s">
        <v>294</v>
      </c>
      <c r="D221" s="257" t="s">
        <v>225</v>
      </c>
      <c r="E221" s="258" t="s">
        <v>505</v>
      </c>
      <c r="F221" s="259" t="s">
        <v>506</v>
      </c>
      <c r="G221" s="260" t="s">
        <v>132</v>
      </c>
      <c r="H221" s="261">
        <v>196.215</v>
      </c>
      <c r="I221" s="262"/>
      <c r="J221" s="263">
        <f>ROUND(I221*H221,2)</f>
        <v>0</v>
      </c>
      <c r="K221" s="259" t="s">
        <v>19</v>
      </c>
      <c r="L221" s="264"/>
      <c r="M221" s="265" t="s">
        <v>19</v>
      </c>
      <c r="N221" s="266" t="s">
        <v>48</v>
      </c>
      <c r="O221" s="86"/>
      <c r="P221" s="215">
        <f>O221*H221</f>
        <v>0</v>
      </c>
      <c r="Q221" s="215">
        <v>0.053999999999999999</v>
      </c>
      <c r="R221" s="215">
        <f>Q221*H221</f>
        <v>10.595610000000001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158</v>
      </c>
      <c r="AT221" s="217" t="s">
        <v>225</v>
      </c>
      <c r="AU221" s="217" t="s">
        <v>87</v>
      </c>
      <c r="AY221" s="19" t="s">
        <v>127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85</v>
      </c>
      <c r="BK221" s="218">
        <f>ROUND(I221*H221,2)</f>
        <v>0</v>
      </c>
      <c r="BL221" s="19" t="s">
        <v>134</v>
      </c>
      <c r="BM221" s="217" t="s">
        <v>301</v>
      </c>
    </row>
    <row r="222" s="13" customFormat="1">
      <c r="A222" s="13"/>
      <c r="B222" s="224"/>
      <c r="C222" s="225"/>
      <c r="D222" s="226" t="s">
        <v>137</v>
      </c>
      <c r="E222" s="227" t="s">
        <v>19</v>
      </c>
      <c r="F222" s="228" t="s">
        <v>507</v>
      </c>
      <c r="G222" s="225"/>
      <c r="H222" s="229">
        <v>196.215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137</v>
      </c>
      <c r="AU222" s="235" t="s">
        <v>87</v>
      </c>
      <c r="AV222" s="13" t="s">
        <v>87</v>
      </c>
      <c r="AW222" s="13" t="s">
        <v>36</v>
      </c>
      <c r="AX222" s="13" t="s">
        <v>77</v>
      </c>
      <c r="AY222" s="235" t="s">
        <v>127</v>
      </c>
    </row>
    <row r="223" s="15" customFormat="1">
      <c r="A223" s="15"/>
      <c r="B223" s="246"/>
      <c r="C223" s="247"/>
      <c r="D223" s="226" t="s">
        <v>137</v>
      </c>
      <c r="E223" s="248" t="s">
        <v>19</v>
      </c>
      <c r="F223" s="249" t="s">
        <v>140</v>
      </c>
      <c r="G223" s="247"/>
      <c r="H223" s="250">
        <v>196.215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6" t="s">
        <v>137</v>
      </c>
      <c r="AU223" s="256" t="s">
        <v>87</v>
      </c>
      <c r="AV223" s="15" t="s">
        <v>134</v>
      </c>
      <c r="AW223" s="15" t="s">
        <v>36</v>
      </c>
      <c r="AX223" s="15" t="s">
        <v>85</v>
      </c>
      <c r="AY223" s="256" t="s">
        <v>127</v>
      </c>
    </row>
    <row r="224" s="12" customFormat="1" ht="22.8" customHeight="1">
      <c r="A224" s="12"/>
      <c r="B224" s="190"/>
      <c r="C224" s="191"/>
      <c r="D224" s="192" t="s">
        <v>76</v>
      </c>
      <c r="E224" s="204" t="s">
        <v>158</v>
      </c>
      <c r="F224" s="204" t="s">
        <v>508</v>
      </c>
      <c r="G224" s="191"/>
      <c r="H224" s="191"/>
      <c r="I224" s="194"/>
      <c r="J224" s="205">
        <f>BK224</f>
        <v>0</v>
      </c>
      <c r="K224" s="191"/>
      <c r="L224" s="196"/>
      <c r="M224" s="197"/>
      <c r="N224" s="198"/>
      <c r="O224" s="198"/>
      <c r="P224" s="199">
        <f>SUM(P225:P237)</f>
        <v>0</v>
      </c>
      <c r="Q224" s="198"/>
      <c r="R224" s="199">
        <f>SUM(R225:R237)</f>
        <v>0.24453759999999999</v>
      </c>
      <c r="S224" s="198"/>
      <c r="T224" s="200">
        <f>SUM(T225:T237)</f>
        <v>0.20000000000000001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85</v>
      </c>
      <c r="AT224" s="202" t="s">
        <v>76</v>
      </c>
      <c r="AU224" s="202" t="s">
        <v>85</v>
      </c>
      <c r="AY224" s="201" t="s">
        <v>127</v>
      </c>
      <c r="BK224" s="203">
        <f>SUM(BK225:BK237)</f>
        <v>0</v>
      </c>
    </row>
    <row r="225" s="2" customFormat="1" ht="16.5" customHeight="1">
      <c r="A225" s="40"/>
      <c r="B225" s="41"/>
      <c r="C225" s="206" t="s">
        <v>228</v>
      </c>
      <c r="D225" s="206" t="s">
        <v>129</v>
      </c>
      <c r="E225" s="207" t="s">
        <v>509</v>
      </c>
      <c r="F225" s="208" t="s">
        <v>510</v>
      </c>
      <c r="G225" s="209" t="s">
        <v>151</v>
      </c>
      <c r="H225" s="210">
        <v>10.5</v>
      </c>
      <c r="I225" s="211"/>
      <c r="J225" s="212">
        <f>ROUND(I225*H225,2)</f>
        <v>0</v>
      </c>
      <c r="K225" s="208" t="s">
        <v>133</v>
      </c>
      <c r="L225" s="46"/>
      <c r="M225" s="213" t="s">
        <v>19</v>
      </c>
      <c r="N225" s="214" t="s">
        <v>48</v>
      </c>
      <c r="O225" s="86"/>
      <c r="P225" s="215">
        <f>O225*H225</f>
        <v>0</v>
      </c>
      <c r="Q225" s="215">
        <v>1.0000000000000001E-05</v>
      </c>
      <c r="R225" s="215">
        <f>Q225*H225</f>
        <v>0.000105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134</v>
      </c>
      <c r="AT225" s="217" t="s">
        <v>129</v>
      </c>
      <c r="AU225" s="217" t="s">
        <v>87</v>
      </c>
      <c r="AY225" s="19" t="s">
        <v>127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85</v>
      </c>
      <c r="BK225" s="218">
        <f>ROUND(I225*H225,2)</f>
        <v>0</v>
      </c>
      <c r="BL225" s="19" t="s">
        <v>134</v>
      </c>
      <c r="BM225" s="217" t="s">
        <v>266</v>
      </c>
    </row>
    <row r="226" s="2" customFormat="1">
      <c r="A226" s="40"/>
      <c r="B226" s="41"/>
      <c r="C226" s="42"/>
      <c r="D226" s="219" t="s">
        <v>135</v>
      </c>
      <c r="E226" s="42"/>
      <c r="F226" s="220" t="s">
        <v>511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135</v>
      </c>
      <c r="AU226" s="19" t="s">
        <v>87</v>
      </c>
    </row>
    <row r="227" s="13" customFormat="1">
      <c r="A227" s="13"/>
      <c r="B227" s="224"/>
      <c r="C227" s="225"/>
      <c r="D227" s="226" t="s">
        <v>137</v>
      </c>
      <c r="E227" s="227" t="s">
        <v>19</v>
      </c>
      <c r="F227" s="228" t="s">
        <v>512</v>
      </c>
      <c r="G227" s="225"/>
      <c r="H227" s="229">
        <v>10.5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137</v>
      </c>
      <c r="AU227" s="235" t="s">
        <v>87</v>
      </c>
      <c r="AV227" s="13" t="s">
        <v>87</v>
      </c>
      <c r="AW227" s="13" t="s">
        <v>36</v>
      </c>
      <c r="AX227" s="13" t="s">
        <v>77</v>
      </c>
      <c r="AY227" s="235" t="s">
        <v>127</v>
      </c>
    </row>
    <row r="228" s="14" customFormat="1">
      <c r="A228" s="14"/>
      <c r="B228" s="236"/>
      <c r="C228" s="237"/>
      <c r="D228" s="226" t="s">
        <v>137</v>
      </c>
      <c r="E228" s="238" t="s">
        <v>19</v>
      </c>
      <c r="F228" s="239" t="s">
        <v>410</v>
      </c>
      <c r="G228" s="237"/>
      <c r="H228" s="238" t="s">
        <v>19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137</v>
      </c>
      <c r="AU228" s="245" t="s">
        <v>87</v>
      </c>
      <c r="AV228" s="14" t="s">
        <v>85</v>
      </c>
      <c r="AW228" s="14" t="s">
        <v>36</v>
      </c>
      <c r="AX228" s="14" t="s">
        <v>77</v>
      </c>
      <c r="AY228" s="245" t="s">
        <v>127</v>
      </c>
    </row>
    <row r="229" s="15" customFormat="1">
      <c r="A229" s="15"/>
      <c r="B229" s="246"/>
      <c r="C229" s="247"/>
      <c r="D229" s="226" t="s">
        <v>137</v>
      </c>
      <c r="E229" s="248" t="s">
        <v>19</v>
      </c>
      <c r="F229" s="249" t="s">
        <v>140</v>
      </c>
      <c r="G229" s="247"/>
      <c r="H229" s="250">
        <v>10.5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6" t="s">
        <v>137</v>
      </c>
      <c r="AU229" s="256" t="s">
        <v>87</v>
      </c>
      <c r="AV229" s="15" t="s">
        <v>134</v>
      </c>
      <c r="AW229" s="15" t="s">
        <v>36</v>
      </c>
      <c r="AX229" s="15" t="s">
        <v>85</v>
      </c>
      <c r="AY229" s="256" t="s">
        <v>127</v>
      </c>
    </row>
    <row r="230" s="2" customFormat="1" ht="16.5" customHeight="1">
      <c r="A230" s="40"/>
      <c r="B230" s="41"/>
      <c r="C230" s="257" t="s">
        <v>303</v>
      </c>
      <c r="D230" s="257" t="s">
        <v>225</v>
      </c>
      <c r="E230" s="258" t="s">
        <v>513</v>
      </c>
      <c r="F230" s="259" t="s">
        <v>514</v>
      </c>
      <c r="G230" s="260" t="s">
        <v>151</v>
      </c>
      <c r="H230" s="261">
        <v>10.815</v>
      </c>
      <c r="I230" s="262"/>
      <c r="J230" s="263">
        <f>ROUND(I230*H230,2)</f>
        <v>0</v>
      </c>
      <c r="K230" s="259" t="s">
        <v>133</v>
      </c>
      <c r="L230" s="264"/>
      <c r="M230" s="265" t="s">
        <v>19</v>
      </c>
      <c r="N230" s="266" t="s">
        <v>48</v>
      </c>
      <c r="O230" s="86"/>
      <c r="P230" s="215">
        <f>O230*H230</f>
        <v>0</v>
      </c>
      <c r="Q230" s="215">
        <v>0.0040400000000000002</v>
      </c>
      <c r="R230" s="215">
        <f>Q230*H230</f>
        <v>0.043692599999999998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158</v>
      </c>
      <c r="AT230" s="217" t="s">
        <v>225</v>
      </c>
      <c r="AU230" s="217" t="s">
        <v>87</v>
      </c>
      <c r="AY230" s="19" t="s">
        <v>127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85</v>
      </c>
      <c r="BK230" s="218">
        <f>ROUND(I230*H230,2)</f>
        <v>0</v>
      </c>
      <c r="BL230" s="19" t="s">
        <v>134</v>
      </c>
      <c r="BM230" s="217" t="s">
        <v>310</v>
      </c>
    </row>
    <row r="231" s="13" customFormat="1">
      <c r="A231" s="13"/>
      <c r="B231" s="224"/>
      <c r="C231" s="225"/>
      <c r="D231" s="226" t="s">
        <v>137</v>
      </c>
      <c r="E231" s="227" t="s">
        <v>19</v>
      </c>
      <c r="F231" s="228" t="s">
        <v>515</v>
      </c>
      <c r="G231" s="225"/>
      <c r="H231" s="229">
        <v>10.815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137</v>
      </c>
      <c r="AU231" s="235" t="s">
        <v>87</v>
      </c>
      <c r="AV231" s="13" t="s">
        <v>87</v>
      </c>
      <c r="AW231" s="13" t="s">
        <v>36</v>
      </c>
      <c r="AX231" s="13" t="s">
        <v>77</v>
      </c>
      <c r="AY231" s="235" t="s">
        <v>127</v>
      </c>
    </row>
    <row r="232" s="15" customFormat="1">
      <c r="A232" s="15"/>
      <c r="B232" s="246"/>
      <c r="C232" s="247"/>
      <c r="D232" s="226" t="s">
        <v>137</v>
      </c>
      <c r="E232" s="248" t="s">
        <v>19</v>
      </c>
      <c r="F232" s="249" t="s">
        <v>140</v>
      </c>
      <c r="G232" s="247"/>
      <c r="H232" s="250">
        <v>10.815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6" t="s">
        <v>137</v>
      </c>
      <c r="AU232" s="256" t="s">
        <v>87</v>
      </c>
      <c r="AV232" s="15" t="s">
        <v>134</v>
      </c>
      <c r="AW232" s="15" t="s">
        <v>36</v>
      </c>
      <c r="AX232" s="15" t="s">
        <v>85</v>
      </c>
      <c r="AY232" s="256" t="s">
        <v>127</v>
      </c>
    </row>
    <row r="233" s="2" customFormat="1" ht="16.5" customHeight="1">
      <c r="A233" s="40"/>
      <c r="B233" s="41"/>
      <c r="C233" s="206" t="s">
        <v>233</v>
      </c>
      <c r="D233" s="206" t="s">
        <v>129</v>
      </c>
      <c r="E233" s="207" t="s">
        <v>516</v>
      </c>
      <c r="F233" s="208" t="s">
        <v>517</v>
      </c>
      <c r="G233" s="209" t="s">
        <v>518</v>
      </c>
      <c r="H233" s="210">
        <v>2</v>
      </c>
      <c r="I233" s="211"/>
      <c r="J233" s="212">
        <f>ROUND(I233*H233,2)</f>
        <v>0</v>
      </c>
      <c r="K233" s="208" t="s">
        <v>133</v>
      </c>
      <c r="L233" s="46"/>
      <c r="M233" s="213" t="s">
        <v>19</v>
      </c>
      <c r="N233" s="214" t="s">
        <v>48</v>
      </c>
      <c r="O233" s="86"/>
      <c r="P233" s="215">
        <f>O233*H233</f>
        <v>0</v>
      </c>
      <c r="Q233" s="215">
        <v>0.10037</v>
      </c>
      <c r="R233" s="215">
        <f>Q233*H233</f>
        <v>0.20074</v>
      </c>
      <c r="S233" s="215">
        <v>0.10000000000000001</v>
      </c>
      <c r="T233" s="216">
        <f>S233*H233</f>
        <v>0.20000000000000001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134</v>
      </c>
      <c r="AT233" s="217" t="s">
        <v>129</v>
      </c>
      <c r="AU233" s="217" t="s">
        <v>87</v>
      </c>
      <c r="AY233" s="19" t="s">
        <v>127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85</v>
      </c>
      <c r="BK233" s="218">
        <f>ROUND(I233*H233,2)</f>
        <v>0</v>
      </c>
      <c r="BL233" s="19" t="s">
        <v>134</v>
      </c>
      <c r="BM233" s="217" t="s">
        <v>315</v>
      </c>
    </row>
    <row r="234" s="2" customFormat="1">
      <c r="A234" s="40"/>
      <c r="B234" s="41"/>
      <c r="C234" s="42"/>
      <c r="D234" s="219" t="s">
        <v>135</v>
      </c>
      <c r="E234" s="42"/>
      <c r="F234" s="220" t="s">
        <v>519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135</v>
      </c>
      <c r="AU234" s="19" t="s">
        <v>87</v>
      </c>
    </row>
    <row r="235" s="13" customFormat="1">
      <c r="A235" s="13"/>
      <c r="B235" s="224"/>
      <c r="C235" s="225"/>
      <c r="D235" s="226" t="s">
        <v>137</v>
      </c>
      <c r="E235" s="227" t="s">
        <v>19</v>
      </c>
      <c r="F235" s="228" t="s">
        <v>87</v>
      </c>
      <c r="G235" s="225"/>
      <c r="H235" s="229">
        <v>2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137</v>
      </c>
      <c r="AU235" s="235" t="s">
        <v>87</v>
      </c>
      <c r="AV235" s="13" t="s">
        <v>87</v>
      </c>
      <c r="AW235" s="13" t="s">
        <v>36</v>
      </c>
      <c r="AX235" s="13" t="s">
        <v>77</v>
      </c>
      <c r="AY235" s="235" t="s">
        <v>127</v>
      </c>
    </row>
    <row r="236" s="14" customFormat="1">
      <c r="A236" s="14"/>
      <c r="B236" s="236"/>
      <c r="C236" s="237"/>
      <c r="D236" s="226" t="s">
        <v>137</v>
      </c>
      <c r="E236" s="238" t="s">
        <v>19</v>
      </c>
      <c r="F236" s="239" t="s">
        <v>410</v>
      </c>
      <c r="G236" s="237"/>
      <c r="H236" s="238" t="s">
        <v>19</v>
      </c>
      <c r="I236" s="240"/>
      <c r="J236" s="237"/>
      <c r="K236" s="237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137</v>
      </c>
      <c r="AU236" s="245" t="s">
        <v>87</v>
      </c>
      <c r="AV236" s="14" t="s">
        <v>85</v>
      </c>
      <c r="AW236" s="14" t="s">
        <v>36</v>
      </c>
      <c r="AX236" s="14" t="s">
        <v>77</v>
      </c>
      <c r="AY236" s="245" t="s">
        <v>127</v>
      </c>
    </row>
    <row r="237" s="15" customFormat="1">
      <c r="A237" s="15"/>
      <c r="B237" s="246"/>
      <c r="C237" s="247"/>
      <c r="D237" s="226" t="s">
        <v>137</v>
      </c>
      <c r="E237" s="248" t="s">
        <v>19</v>
      </c>
      <c r="F237" s="249" t="s">
        <v>140</v>
      </c>
      <c r="G237" s="247"/>
      <c r="H237" s="250">
        <v>2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6" t="s">
        <v>137</v>
      </c>
      <c r="AU237" s="256" t="s">
        <v>87</v>
      </c>
      <c r="AV237" s="15" t="s">
        <v>134</v>
      </c>
      <c r="AW237" s="15" t="s">
        <v>36</v>
      </c>
      <c r="AX237" s="15" t="s">
        <v>85</v>
      </c>
      <c r="AY237" s="256" t="s">
        <v>127</v>
      </c>
    </row>
    <row r="238" s="12" customFormat="1" ht="22.8" customHeight="1">
      <c r="A238" s="12"/>
      <c r="B238" s="190"/>
      <c r="C238" s="191"/>
      <c r="D238" s="192" t="s">
        <v>76</v>
      </c>
      <c r="E238" s="204" t="s">
        <v>190</v>
      </c>
      <c r="F238" s="204" t="s">
        <v>307</v>
      </c>
      <c r="G238" s="191"/>
      <c r="H238" s="191"/>
      <c r="I238" s="194"/>
      <c r="J238" s="205">
        <f>BK238</f>
        <v>0</v>
      </c>
      <c r="K238" s="191"/>
      <c r="L238" s="196"/>
      <c r="M238" s="197"/>
      <c r="N238" s="198"/>
      <c r="O238" s="198"/>
      <c r="P238" s="199">
        <f>SUM(P239:P284)</f>
        <v>0</v>
      </c>
      <c r="Q238" s="198"/>
      <c r="R238" s="199">
        <f>SUM(R239:R284)</f>
        <v>23.658954000000001</v>
      </c>
      <c r="S238" s="198"/>
      <c r="T238" s="200">
        <f>SUM(T239:T284)</f>
        <v>1.6500000000000001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1" t="s">
        <v>85</v>
      </c>
      <c r="AT238" s="202" t="s">
        <v>76</v>
      </c>
      <c r="AU238" s="202" t="s">
        <v>85</v>
      </c>
      <c r="AY238" s="201" t="s">
        <v>127</v>
      </c>
      <c r="BK238" s="203">
        <f>SUM(BK239:BK284)</f>
        <v>0</v>
      </c>
    </row>
    <row r="239" s="2" customFormat="1" ht="24.15" customHeight="1">
      <c r="A239" s="40"/>
      <c r="B239" s="41"/>
      <c r="C239" s="206" t="s">
        <v>312</v>
      </c>
      <c r="D239" s="206" t="s">
        <v>129</v>
      </c>
      <c r="E239" s="207" t="s">
        <v>520</v>
      </c>
      <c r="F239" s="208" t="s">
        <v>521</v>
      </c>
      <c r="G239" s="209" t="s">
        <v>151</v>
      </c>
      <c r="H239" s="210">
        <v>68</v>
      </c>
      <c r="I239" s="211"/>
      <c r="J239" s="212">
        <f>ROUND(I239*H239,2)</f>
        <v>0</v>
      </c>
      <c r="K239" s="208" t="s">
        <v>133</v>
      </c>
      <c r="L239" s="46"/>
      <c r="M239" s="213" t="s">
        <v>19</v>
      </c>
      <c r="N239" s="214" t="s">
        <v>48</v>
      </c>
      <c r="O239" s="86"/>
      <c r="P239" s="215">
        <f>O239*H239</f>
        <v>0</v>
      </c>
      <c r="Q239" s="215">
        <v>0.18292</v>
      </c>
      <c r="R239" s="215">
        <f>Q239*H239</f>
        <v>12.438560000000001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134</v>
      </c>
      <c r="AT239" s="217" t="s">
        <v>129</v>
      </c>
      <c r="AU239" s="217" t="s">
        <v>87</v>
      </c>
      <c r="AY239" s="19" t="s">
        <v>127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85</v>
      </c>
      <c r="BK239" s="218">
        <f>ROUND(I239*H239,2)</f>
        <v>0</v>
      </c>
      <c r="BL239" s="19" t="s">
        <v>134</v>
      </c>
      <c r="BM239" s="217" t="s">
        <v>319</v>
      </c>
    </row>
    <row r="240" s="2" customFormat="1">
      <c r="A240" s="40"/>
      <c r="B240" s="41"/>
      <c r="C240" s="42"/>
      <c r="D240" s="219" t="s">
        <v>135</v>
      </c>
      <c r="E240" s="42"/>
      <c r="F240" s="220" t="s">
        <v>522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135</v>
      </c>
      <c r="AU240" s="19" t="s">
        <v>87</v>
      </c>
    </row>
    <row r="241" s="13" customFormat="1">
      <c r="A241" s="13"/>
      <c r="B241" s="224"/>
      <c r="C241" s="225"/>
      <c r="D241" s="226" t="s">
        <v>137</v>
      </c>
      <c r="E241" s="227" t="s">
        <v>19</v>
      </c>
      <c r="F241" s="228" t="s">
        <v>327</v>
      </c>
      <c r="G241" s="225"/>
      <c r="H241" s="229">
        <v>68</v>
      </c>
      <c r="I241" s="230"/>
      <c r="J241" s="225"/>
      <c r="K241" s="225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137</v>
      </c>
      <c r="AU241" s="235" t="s">
        <v>87</v>
      </c>
      <c r="AV241" s="13" t="s">
        <v>87</v>
      </c>
      <c r="AW241" s="13" t="s">
        <v>36</v>
      </c>
      <c r="AX241" s="13" t="s">
        <v>77</v>
      </c>
      <c r="AY241" s="235" t="s">
        <v>127</v>
      </c>
    </row>
    <row r="242" s="14" customFormat="1">
      <c r="A242" s="14"/>
      <c r="B242" s="236"/>
      <c r="C242" s="237"/>
      <c r="D242" s="226" t="s">
        <v>137</v>
      </c>
      <c r="E242" s="238" t="s">
        <v>19</v>
      </c>
      <c r="F242" s="239" t="s">
        <v>523</v>
      </c>
      <c r="G242" s="237"/>
      <c r="H242" s="238" t="s">
        <v>19</v>
      </c>
      <c r="I242" s="240"/>
      <c r="J242" s="237"/>
      <c r="K242" s="237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137</v>
      </c>
      <c r="AU242" s="245" t="s">
        <v>87</v>
      </c>
      <c r="AV242" s="14" t="s">
        <v>85</v>
      </c>
      <c r="AW242" s="14" t="s">
        <v>36</v>
      </c>
      <c r="AX242" s="14" t="s">
        <v>77</v>
      </c>
      <c r="AY242" s="245" t="s">
        <v>127</v>
      </c>
    </row>
    <row r="243" s="15" customFormat="1">
      <c r="A243" s="15"/>
      <c r="B243" s="246"/>
      <c r="C243" s="247"/>
      <c r="D243" s="226" t="s">
        <v>137</v>
      </c>
      <c r="E243" s="248" t="s">
        <v>19</v>
      </c>
      <c r="F243" s="249" t="s">
        <v>140</v>
      </c>
      <c r="G243" s="247"/>
      <c r="H243" s="250">
        <v>68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6" t="s">
        <v>137</v>
      </c>
      <c r="AU243" s="256" t="s">
        <v>87</v>
      </c>
      <c r="AV243" s="15" t="s">
        <v>134</v>
      </c>
      <c r="AW243" s="15" t="s">
        <v>36</v>
      </c>
      <c r="AX243" s="15" t="s">
        <v>85</v>
      </c>
      <c r="AY243" s="256" t="s">
        <v>127</v>
      </c>
    </row>
    <row r="244" s="2" customFormat="1" ht="24.15" customHeight="1">
      <c r="A244" s="40"/>
      <c r="B244" s="41"/>
      <c r="C244" s="206" t="s">
        <v>238</v>
      </c>
      <c r="D244" s="206" t="s">
        <v>129</v>
      </c>
      <c r="E244" s="207" t="s">
        <v>520</v>
      </c>
      <c r="F244" s="208" t="s">
        <v>521</v>
      </c>
      <c r="G244" s="209" t="s">
        <v>151</v>
      </c>
      <c r="H244" s="210">
        <v>10</v>
      </c>
      <c r="I244" s="211"/>
      <c r="J244" s="212">
        <f>ROUND(I244*H244,2)</f>
        <v>0</v>
      </c>
      <c r="K244" s="208" t="s">
        <v>133</v>
      </c>
      <c r="L244" s="46"/>
      <c r="M244" s="213" t="s">
        <v>19</v>
      </c>
      <c r="N244" s="214" t="s">
        <v>48</v>
      </c>
      <c r="O244" s="86"/>
      <c r="P244" s="215">
        <f>O244*H244</f>
        <v>0</v>
      </c>
      <c r="Q244" s="215">
        <v>0.18292</v>
      </c>
      <c r="R244" s="215">
        <f>Q244*H244</f>
        <v>1.8291999999999999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134</v>
      </c>
      <c r="AT244" s="217" t="s">
        <v>129</v>
      </c>
      <c r="AU244" s="217" t="s">
        <v>87</v>
      </c>
      <c r="AY244" s="19" t="s">
        <v>127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85</v>
      </c>
      <c r="BK244" s="218">
        <f>ROUND(I244*H244,2)</f>
        <v>0</v>
      </c>
      <c r="BL244" s="19" t="s">
        <v>134</v>
      </c>
      <c r="BM244" s="217" t="s">
        <v>327</v>
      </c>
    </row>
    <row r="245" s="2" customFormat="1">
      <c r="A245" s="40"/>
      <c r="B245" s="41"/>
      <c r="C245" s="42"/>
      <c r="D245" s="219" t="s">
        <v>135</v>
      </c>
      <c r="E245" s="42"/>
      <c r="F245" s="220" t="s">
        <v>522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135</v>
      </c>
      <c r="AU245" s="19" t="s">
        <v>87</v>
      </c>
    </row>
    <row r="246" s="13" customFormat="1">
      <c r="A246" s="13"/>
      <c r="B246" s="224"/>
      <c r="C246" s="225"/>
      <c r="D246" s="226" t="s">
        <v>137</v>
      </c>
      <c r="E246" s="227" t="s">
        <v>19</v>
      </c>
      <c r="F246" s="228" t="s">
        <v>172</v>
      </c>
      <c r="G246" s="225"/>
      <c r="H246" s="229">
        <v>10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137</v>
      </c>
      <c r="AU246" s="235" t="s">
        <v>87</v>
      </c>
      <c r="AV246" s="13" t="s">
        <v>87</v>
      </c>
      <c r="AW246" s="13" t="s">
        <v>36</v>
      </c>
      <c r="AX246" s="13" t="s">
        <v>77</v>
      </c>
      <c r="AY246" s="235" t="s">
        <v>127</v>
      </c>
    </row>
    <row r="247" s="14" customFormat="1">
      <c r="A247" s="14"/>
      <c r="B247" s="236"/>
      <c r="C247" s="237"/>
      <c r="D247" s="226" t="s">
        <v>137</v>
      </c>
      <c r="E247" s="238" t="s">
        <v>19</v>
      </c>
      <c r="F247" s="239" t="s">
        <v>524</v>
      </c>
      <c r="G247" s="237"/>
      <c r="H247" s="238" t="s">
        <v>19</v>
      </c>
      <c r="I247" s="240"/>
      <c r="J247" s="237"/>
      <c r="K247" s="237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137</v>
      </c>
      <c r="AU247" s="245" t="s">
        <v>87</v>
      </c>
      <c r="AV247" s="14" t="s">
        <v>85</v>
      </c>
      <c r="AW247" s="14" t="s">
        <v>36</v>
      </c>
      <c r="AX247" s="14" t="s">
        <v>77</v>
      </c>
      <c r="AY247" s="245" t="s">
        <v>127</v>
      </c>
    </row>
    <row r="248" s="15" customFormat="1">
      <c r="A248" s="15"/>
      <c r="B248" s="246"/>
      <c r="C248" s="247"/>
      <c r="D248" s="226" t="s">
        <v>137</v>
      </c>
      <c r="E248" s="248" t="s">
        <v>19</v>
      </c>
      <c r="F248" s="249" t="s">
        <v>140</v>
      </c>
      <c r="G248" s="247"/>
      <c r="H248" s="250">
        <v>10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6" t="s">
        <v>137</v>
      </c>
      <c r="AU248" s="256" t="s">
        <v>87</v>
      </c>
      <c r="AV248" s="15" t="s">
        <v>134</v>
      </c>
      <c r="AW248" s="15" t="s">
        <v>36</v>
      </c>
      <c r="AX248" s="15" t="s">
        <v>85</v>
      </c>
      <c r="AY248" s="256" t="s">
        <v>127</v>
      </c>
    </row>
    <row r="249" s="2" customFormat="1" ht="16.5" customHeight="1">
      <c r="A249" s="40"/>
      <c r="B249" s="41"/>
      <c r="C249" s="257" t="s">
        <v>324</v>
      </c>
      <c r="D249" s="257" t="s">
        <v>225</v>
      </c>
      <c r="E249" s="258" t="s">
        <v>313</v>
      </c>
      <c r="F249" s="259" t="s">
        <v>314</v>
      </c>
      <c r="G249" s="260" t="s">
        <v>151</v>
      </c>
      <c r="H249" s="261">
        <v>10.199999999999999</v>
      </c>
      <c r="I249" s="262"/>
      <c r="J249" s="263">
        <f>ROUND(I249*H249,2)</f>
        <v>0</v>
      </c>
      <c r="K249" s="259" t="s">
        <v>133</v>
      </c>
      <c r="L249" s="264"/>
      <c r="M249" s="265" t="s">
        <v>19</v>
      </c>
      <c r="N249" s="266" t="s">
        <v>48</v>
      </c>
      <c r="O249" s="86"/>
      <c r="P249" s="215">
        <f>O249*H249</f>
        <v>0</v>
      </c>
      <c r="Q249" s="215">
        <v>0.14999999999999999</v>
      </c>
      <c r="R249" s="215">
        <f>Q249*H249</f>
        <v>1.5299999999999998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158</v>
      </c>
      <c r="AT249" s="217" t="s">
        <v>225</v>
      </c>
      <c r="AU249" s="217" t="s">
        <v>87</v>
      </c>
      <c r="AY249" s="19" t="s">
        <v>127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85</v>
      </c>
      <c r="BK249" s="218">
        <f>ROUND(I249*H249,2)</f>
        <v>0</v>
      </c>
      <c r="BL249" s="19" t="s">
        <v>134</v>
      </c>
      <c r="BM249" s="217" t="s">
        <v>331</v>
      </c>
    </row>
    <row r="250" s="13" customFormat="1">
      <c r="A250" s="13"/>
      <c r="B250" s="224"/>
      <c r="C250" s="225"/>
      <c r="D250" s="226" t="s">
        <v>137</v>
      </c>
      <c r="E250" s="227" t="s">
        <v>19</v>
      </c>
      <c r="F250" s="228" t="s">
        <v>525</v>
      </c>
      <c r="G250" s="225"/>
      <c r="H250" s="229">
        <v>10.199999999999999</v>
      </c>
      <c r="I250" s="230"/>
      <c r="J250" s="225"/>
      <c r="K250" s="225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137</v>
      </c>
      <c r="AU250" s="235" t="s">
        <v>87</v>
      </c>
      <c r="AV250" s="13" t="s">
        <v>87</v>
      </c>
      <c r="AW250" s="13" t="s">
        <v>36</v>
      </c>
      <c r="AX250" s="13" t="s">
        <v>77</v>
      </c>
      <c r="AY250" s="235" t="s">
        <v>127</v>
      </c>
    </row>
    <row r="251" s="15" customFormat="1">
      <c r="A251" s="15"/>
      <c r="B251" s="246"/>
      <c r="C251" s="247"/>
      <c r="D251" s="226" t="s">
        <v>137</v>
      </c>
      <c r="E251" s="248" t="s">
        <v>19</v>
      </c>
      <c r="F251" s="249" t="s">
        <v>140</v>
      </c>
      <c r="G251" s="247"/>
      <c r="H251" s="250">
        <v>10.199999999999999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6" t="s">
        <v>137</v>
      </c>
      <c r="AU251" s="256" t="s">
        <v>87</v>
      </c>
      <c r="AV251" s="15" t="s">
        <v>134</v>
      </c>
      <c r="AW251" s="15" t="s">
        <v>36</v>
      </c>
      <c r="AX251" s="15" t="s">
        <v>85</v>
      </c>
      <c r="AY251" s="256" t="s">
        <v>127</v>
      </c>
    </row>
    <row r="252" s="2" customFormat="1" ht="16.5" customHeight="1">
      <c r="A252" s="40"/>
      <c r="B252" s="41"/>
      <c r="C252" s="206" t="s">
        <v>243</v>
      </c>
      <c r="D252" s="206" t="s">
        <v>129</v>
      </c>
      <c r="E252" s="207" t="s">
        <v>526</v>
      </c>
      <c r="F252" s="208" t="s">
        <v>527</v>
      </c>
      <c r="G252" s="209" t="s">
        <v>132</v>
      </c>
      <c r="H252" s="210">
        <v>227.40000000000001</v>
      </c>
      <c r="I252" s="211"/>
      <c r="J252" s="212">
        <f>ROUND(I252*H252,2)</f>
        <v>0</v>
      </c>
      <c r="K252" s="208" t="s">
        <v>133</v>
      </c>
      <c r="L252" s="46"/>
      <c r="M252" s="213" t="s">
        <v>19</v>
      </c>
      <c r="N252" s="214" t="s">
        <v>48</v>
      </c>
      <c r="O252" s="86"/>
      <c r="P252" s="215">
        <f>O252*H252</f>
        <v>0</v>
      </c>
      <c r="Q252" s="215">
        <v>0.00036000000000000002</v>
      </c>
      <c r="R252" s="215">
        <f>Q252*H252</f>
        <v>0.081864000000000006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134</v>
      </c>
      <c r="AT252" s="217" t="s">
        <v>129</v>
      </c>
      <c r="AU252" s="217" t="s">
        <v>87</v>
      </c>
      <c r="AY252" s="19" t="s">
        <v>127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85</v>
      </c>
      <c r="BK252" s="218">
        <f>ROUND(I252*H252,2)</f>
        <v>0</v>
      </c>
      <c r="BL252" s="19" t="s">
        <v>134</v>
      </c>
      <c r="BM252" s="217" t="s">
        <v>336</v>
      </c>
    </row>
    <row r="253" s="2" customFormat="1">
      <c r="A253" s="40"/>
      <c r="B253" s="41"/>
      <c r="C253" s="42"/>
      <c r="D253" s="219" t="s">
        <v>135</v>
      </c>
      <c r="E253" s="42"/>
      <c r="F253" s="220" t="s">
        <v>528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135</v>
      </c>
      <c r="AU253" s="19" t="s">
        <v>87</v>
      </c>
    </row>
    <row r="254" s="13" customFormat="1">
      <c r="A254" s="13"/>
      <c r="B254" s="224"/>
      <c r="C254" s="225"/>
      <c r="D254" s="226" t="s">
        <v>137</v>
      </c>
      <c r="E254" s="227" t="s">
        <v>19</v>
      </c>
      <c r="F254" s="228" t="s">
        <v>529</v>
      </c>
      <c r="G254" s="225"/>
      <c r="H254" s="229">
        <v>227.40000000000001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137</v>
      </c>
      <c r="AU254" s="235" t="s">
        <v>87</v>
      </c>
      <c r="AV254" s="13" t="s">
        <v>87</v>
      </c>
      <c r="AW254" s="13" t="s">
        <v>36</v>
      </c>
      <c r="AX254" s="13" t="s">
        <v>77</v>
      </c>
      <c r="AY254" s="235" t="s">
        <v>127</v>
      </c>
    </row>
    <row r="255" s="15" customFormat="1">
      <c r="A255" s="15"/>
      <c r="B255" s="246"/>
      <c r="C255" s="247"/>
      <c r="D255" s="226" t="s">
        <v>137</v>
      </c>
      <c r="E255" s="248" t="s">
        <v>19</v>
      </c>
      <c r="F255" s="249" t="s">
        <v>140</v>
      </c>
      <c r="G255" s="247"/>
      <c r="H255" s="250">
        <v>227.40000000000001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56" t="s">
        <v>137</v>
      </c>
      <c r="AU255" s="256" t="s">
        <v>87</v>
      </c>
      <c r="AV255" s="15" t="s">
        <v>134</v>
      </c>
      <c r="AW255" s="15" t="s">
        <v>36</v>
      </c>
      <c r="AX255" s="15" t="s">
        <v>85</v>
      </c>
      <c r="AY255" s="256" t="s">
        <v>127</v>
      </c>
    </row>
    <row r="256" s="2" customFormat="1" ht="16.5" customHeight="1">
      <c r="A256" s="40"/>
      <c r="B256" s="41"/>
      <c r="C256" s="206" t="s">
        <v>333</v>
      </c>
      <c r="D256" s="206" t="s">
        <v>129</v>
      </c>
      <c r="E256" s="207" t="s">
        <v>530</v>
      </c>
      <c r="F256" s="208" t="s">
        <v>531</v>
      </c>
      <c r="G256" s="209" t="s">
        <v>151</v>
      </c>
      <c r="H256" s="210">
        <v>84.5</v>
      </c>
      <c r="I256" s="211"/>
      <c r="J256" s="212">
        <f>ROUND(I256*H256,2)</f>
        <v>0</v>
      </c>
      <c r="K256" s="208" t="s">
        <v>133</v>
      </c>
      <c r="L256" s="46"/>
      <c r="M256" s="213" t="s">
        <v>19</v>
      </c>
      <c r="N256" s="214" t="s">
        <v>48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134</v>
      </c>
      <c r="AT256" s="217" t="s">
        <v>129</v>
      </c>
      <c r="AU256" s="217" t="s">
        <v>87</v>
      </c>
      <c r="AY256" s="19" t="s">
        <v>127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85</v>
      </c>
      <c r="BK256" s="218">
        <f>ROUND(I256*H256,2)</f>
        <v>0</v>
      </c>
      <c r="BL256" s="19" t="s">
        <v>134</v>
      </c>
      <c r="BM256" s="217" t="s">
        <v>341</v>
      </c>
    </row>
    <row r="257" s="2" customFormat="1">
      <c r="A257" s="40"/>
      <c r="B257" s="41"/>
      <c r="C257" s="42"/>
      <c r="D257" s="219" t="s">
        <v>135</v>
      </c>
      <c r="E257" s="42"/>
      <c r="F257" s="220" t="s">
        <v>532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135</v>
      </c>
      <c r="AU257" s="19" t="s">
        <v>87</v>
      </c>
    </row>
    <row r="258" s="13" customFormat="1">
      <c r="A258" s="13"/>
      <c r="B258" s="224"/>
      <c r="C258" s="225"/>
      <c r="D258" s="226" t="s">
        <v>137</v>
      </c>
      <c r="E258" s="227" t="s">
        <v>19</v>
      </c>
      <c r="F258" s="228" t="s">
        <v>533</v>
      </c>
      <c r="G258" s="225"/>
      <c r="H258" s="229">
        <v>84.5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137</v>
      </c>
      <c r="AU258" s="235" t="s">
        <v>87</v>
      </c>
      <c r="AV258" s="13" t="s">
        <v>87</v>
      </c>
      <c r="AW258" s="13" t="s">
        <v>36</v>
      </c>
      <c r="AX258" s="13" t="s">
        <v>77</v>
      </c>
      <c r="AY258" s="235" t="s">
        <v>127</v>
      </c>
    </row>
    <row r="259" s="14" customFormat="1">
      <c r="A259" s="14"/>
      <c r="B259" s="236"/>
      <c r="C259" s="237"/>
      <c r="D259" s="226" t="s">
        <v>137</v>
      </c>
      <c r="E259" s="238" t="s">
        <v>19</v>
      </c>
      <c r="F259" s="239" t="s">
        <v>410</v>
      </c>
      <c r="G259" s="237"/>
      <c r="H259" s="238" t="s">
        <v>19</v>
      </c>
      <c r="I259" s="240"/>
      <c r="J259" s="237"/>
      <c r="K259" s="237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137</v>
      </c>
      <c r="AU259" s="245" t="s">
        <v>87</v>
      </c>
      <c r="AV259" s="14" t="s">
        <v>85</v>
      </c>
      <c r="AW259" s="14" t="s">
        <v>36</v>
      </c>
      <c r="AX259" s="14" t="s">
        <v>77</v>
      </c>
      <c r="AY259" s="245" t="s">
        <v>127</v>
      </c>
    </row>
    <row r="260" s="15" customFormat="1">
      <c r="A260" s="15"/>
      <c r="B260" s="246"/>
      <c r="C260" s="247"/>
      <c r="D260" s="226" t="s">
        <v>137</v>
      </c>
      <c r="E260" s="248" t="s">
        <v>19</v>
      </c>
      <c r="F260" s="249" t="s">
        <v>140</v>
      </c>
      <c r="G260" s="247"/>
      <c r="H260" s="250">
        <v>84.5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6" t="s">
        <v>137</v>
      </c>
      <c r="AU260" s="256" t="s">
        <v>87</v>
      </c>
      <c r="AV260" s="15" t="s">
        <v>134</v>
      </c>
      <c r="AW260" s="15" t="s">
        <v>36</v>
      </c>
      <c r="AX260" s="15" t="s">
        <v>85</v>
      </c>
      <c r="AY260" s="256" t="s">
        <v>127</v>
      </c>
    </row>
    <row r="261" s="2" customFormat="1" ht="16.5" customHeight="1">
      <c r="A261" s="40"/>
      <c r="B261" s="41"/>
      <c r="C261" s="206" t="s">
        <v>247</v>
      </c>
      <c r="D261" s="206" t="s">
        <v>129</v>
      </c>
      <c r="E261" s="207" t="s">
        <v>334</v>
      </c>
      <c r="F261" s="208" t="s">
        <v>335</v>
      </c>
      <c r="G261" s="209" t="s">
        <v>151</v>
      </c>
      <c r="H261" s="210">
        <v>3</v>
      </c>
      <c r="I261" s="211"/>
      <c r="J261" s="212">
        <f>ROUND(I261*H261,2)</f>
        <v>0</v>
      </c>
      <c r="K261" s="208" t="s">
        <v>133</v>
      </c>
      <c r="L261" s="46"/>
      <c r="M261" s="213" t="s">
        <v>19</v>
      </c>
      <c r="N261" s="214" t="s">
        <v>48</v>
      </c>
      <c r="O261" s="86"/>
      <c r="P261" s="215">
        <f>O261*H261</f>
        <v>0</v>
      </c>
      <c r="Q261" s="215">
        <v>0.29221000000000003</v>
      </c>
      <c r="R261" s="215">
        <f>Q261*H261</f>
        <v>0.87663000000000002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134</v>
      </c>
      <c r="AT261" s="217" t="s">
        <v>129</v>
      </c>
      <c r="AU261" s="217" t="s">
        <v>87</v>
      </c>
      <c r="AY261" s="19" t="s">
        <v>127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85</v>
      </c>
      <c r="BK261" s="218">
        <f>ROUND(I261*H261,2)</f>
        <v>0</v>
      </c>
      <c r="BL261" s="19" t="s">
        <v>134</v>
      </c>
      <c r="BM261" s="217" t="s">
        <v>345</v>
      </c>
    </row>
    <row r="262" s="2" customFormat="1">
      <c r="A262" s="40"/>
      <c r="B262" s="41"/>
      <c r="C262" s="42"/>
      <c r="D262" s="219" t="s">
        <v>135</v>
      </c>
      <c r="E262" s="42"/>
      <c r="F262" s="220" t="s">
        <v>337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135</v>
      </c>
      <c r="AU262" s="19" t="s">
        <v>87</v>
      </c>
    </row>
    <row r="263" s="13" customFormat="1">
      <c r="A263" s="13"/>
      <c r="B263" s="224"/>
      <c r="C263" s="225"/>
      <c r="D263" s="226" t="s">
        <v>137</v>
      </c>
      <c r="E263" s="227" t="s">
        <v>19</v>
      </c>
      <c r="F263" s="228" t="s">
        <v>148</v>
      </c>
      <c r="G263" s="225"/>
      <c r="H263" s="229">
        <v>3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137</v>
      </c>
      <c r="AU263" s="235" t="s">
        <v>87</v>
      </c>
      <c r="AV263" s="13" t="s">
        <v>87</v>
      </c>
      <c r="AW263" s="13" t="s">
        <v>36</v>
      </c>
      <c r="AX263" s="13" t="s">
        <v>77</v>
      </c>
      <c r="AY263" s="235" t="s">
        <v>127</v>
      </c>
    </row>
    <row r="264" s="14" customFormat="1">
      <c r="A264" s="14"/>
      <c r="B264" s="236"/>
      <c r="C264" s="237"/>
      <c r="D264" s="226" t="s">
        <v>137</v>
      </c>
      <c r="E264" s="238" t="s">
        <v>19</v>
      </c>
      <c r="F264" s="239" t="s">
        <v>410</v>
      </c>
      <c r="G264" s="237"/>
      <c r="H264" s="238" t="s">
        <v>19</v>
      </c>
      <c r="I264" s="240"/>
      <c r="J264" s="237"/>
      <c r="K264" s="237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137</v>
      </c>
      <c r="AU264" s="245" t="s">
        <v>87</v>
      </c>
      <c r="AV264" s="14" t="s">
        <v>85</v>
      </c>
      <c r="AW264" s="14" t="s">
        <v>36</v>
      </c>
      <c r="AX264" s="14" t="s">
        <v>77</v>
      </c>
      <c r="AY264" s="245" t="s">
        <v>127</v>
      </c>
    </row>
    <row r="265" s="15" customFormat="1">
      <c r="A265" s="15"/>
      <c r="B265" s="246"/>
      <c r="C265" s="247"/>
      <c r="D265" s="226" t="s">
        <v>137</v>
      </c>
      <c r="E265" s="248" t="s">
        <v>19</v>
      </c>
      <c r="F265" s="249" t="s">
        <v>140</v>
      </c>
      <c r="G265" s="247"/>
      <c r="H265" s="250">
        <v>3</v>
      </c>
      <c r="I265" s="251"/>
      <c r="J265" s="247"/>
      <c r="K265" s="247"/>
      <c r="L265" s="252"/>
      <c r="M265" s="253"/>
      <c r="N265" s="254"/>
      <c r="O265" s="254"/>
      <c r="P265" s="254"/>
      <c r="Q265" s="254"/>
      <c r="R265" s="254"/>
      <c r="S265" s="254"/>
      <c r="T265" s="25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6" t="s">
        <v>137</v>
      </c>
      <c r="AU265" s="256" t="s">
        <v>87</v>
      </c>
      <c r="AV265" s="15" t="s">
        <v>134</v>
      </c>
      <c r="AW265" s="15" t="s">
        <v>36</v>
      </c>
      <c r="AX265" s="15" t="s">
        <v>85</v>
      </c>
      <c r="AY265" s="256" t="s">
        <v>127</v>
      </c>
    </row>
    <row r="266" s="2" customFormat="1" ht="16.5" customHeight="1">
      <c r="A266" s="40"/>
      <c r="B266" s="41"/>
      <c r="C266" s="257" t="s">
        <v>342</v>
      </c>
      <c r="D266" s="257" t="s">
        <v>225</v>
      </c>
      <c r="E266" s="258" t="s">
        <v>534</v>
      </c>
      <c r="F266" s="259" t="s">
        <v>535</v>
      </c>
      <c r="G266" s="260" t="s">
        <v>151</v>
      </c>
      <c r="H266" s="261">
        <v>3</v>
      </c>
      <c r="I266" s="262"/>
      <c r="J266" s="263">
        <f>ROUND(I266*H266,2)</f>
        <v>0</v>
      </c>
      <c r="K266" s="259" t="s">
        <v>133</v>
      </c>
      <c r="L266" s="264"/>
      <c r="M266" s="265" t="s">
        <v>19</v>
      </c>
      <c r="N266" s="266" t="s">
        <v>48</v>
      </c>
      <c r="O266" s="86"/>
      <c r="P266" s="215">
        <f>O266*H266</f>
        <v>0</v>
      </c>
      <c r="Q266" s="215">
        <v>0.033000000000000002</v>
      </c>
      <c r="R266" s="215">
        <f>Q266*H266</f>
        <v>0.099000000000000005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158</v>
      </c>
      <c r="AT266" s="217" t="s">
        <v>225</v>
      </c>
      <c r="AU266" s="217" t="s">
        <v>87</v>
      </c>
      <c r="AY266" s="19" t="s">
        <v>127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85</v>
      </c>
      <c r="BK266" s="218">
        <f>ROUND(I266*H266,2)</f>
        <v>0</v>
      </c>
      <c r="BL266" s="19" t="s">
        <v>134</v>
      </c>
      <c r="BM266" s="217" t="s">
        <v>351</v>
      </c>
    </row>
    <row r="267" s="2" customFormat="1" ht="16.5" customHeight="1">
      <c r="A267" s="40"/>
      <c r="B267" s="41"/>
      <c r="C267" s="206" t="s">
        <v>253</v>
      </c>
      <c r="D267" s="206" t="s">
        <v>129</v>
      </c>
      <c r="E267" s="207" t="s">
        <v>334</v>
      </c>
      <c r="F267" s="208" t="s">
        <v>335</v>
      </c>
      <c r="G267" s="209" t="s">
        <v>151</v>
      </c>
      <c r="H267" s="210">
        <v>20</v>
      </c>
      <c r="I267" s="211"/>
      <c r="J267" s="212">
        <f>ROUND(I267*H267,2)</f>
        <v>0</v>
      </c>
      <c r="K267" s="208" t="s">
        <v>133</v>
      </c>
      <c r="L267" s="46"/>
      <c r="M267" s="213" t="s">
        <v>19</v>
      </c>
      <c r="N267" s="214" t="s">
        <v>48</v>
      </c>
      <c r="O267" s="86"/>
      <c r="P267" s="215">
        <f>O267*H267</f>
        <v>0</v>
      </c>
      <c r="Q267" s="215">
        <v>0.29221000000000003</v>
      </c>
      <c r="R267" s="215">
        <f>Q267*H267</f>
        <v>5.8442000000000007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134</v>
      </c>
      <c r="AT267" s="217" t="s">
        <v>129</v>
      </c>
      <c r="AU267" s="217" t="s">
        <v>87</v>
      </c>
      <c r="AY267" s="19" t="s">
        <v>127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85</v>
      </c>
      <c r="BK267" s="218">
        <f>ROUND(I267*H267,2)</f>
        <v>0</v>
      </c>
      <c r="BL267" s="19" t="s">
        <v>134</v>
      </c>
      <c r="BM267" s="217" t="s">
        <v>358</v>
      </c>
    </row>
    <row r="268" s="2" customFormat="1">
      <c r="A268" s="40"/>
      <c r="B268" s="41"/>
      <c r="C268" s="42"/>
      <c r="D268" s="219" t="s">
        <v>135</v>
      </c>
      <c r="E268" s="42"/>
      <c r="F268" s="220" t="s">
        <v>337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135</v>
      </c>
      <c r="AU268" s="19" t="s">
        <v>87</v>
      </c>
    </row>
    <row r="269" s="13" customFormat="1">
      <c r="A269" s="13"/>
      <c r="B269" s="224"/>
      <c r="C269" s="225"/>
      <c r="D269" s="226" t="s">
        <v>137</v>
      </c>
      <c r="E269" s="227" t="s">
        <v>19</v>
      </c>
      <c r="F269" s="228" t="s">
        <v>204</v>
      </c>
      <c r="G269" s="225"/>
      <c r="H269" s="229">
        <v>20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137</v>
      </c>
      <c r="AU269" s="235" t="s">
        <v>87</v>
      </c>
      <c r="AV269" s="13" t="s">
        <v>87</v>
      </c>
      <c r="AW269" s="13" t="s">
        <v>36</v>
      </c>
      <c r="AX269" s="13" t="s">
        <v>77</v>
      </c>
      <c r="AY269" s="235" t="s">
        <v>127</v>
      </c>
    </row>
    <row r="270" s="14" customFormat="1">
      <c r="A270" s="14"/>
      <c r="B270" s="236"/>
      <c r="C270" s="237"/>
      <c r="D270" s="226" t="s">
        <v>137</v>
      </c>
      <c r="E270" s="238" t="s">
        <v>19</v>
      </c>
      <c r="F270" s="239" t="s">
        <v>410</v>
      </c>
      <c r="G270" s="237"/>
      <c r="H270" s="238" t="s">
        <v>19</v>
      </c>
      <c r="I270" s="240"/>
      <c r="J270" s="237"/>
      <c r="K270" s="237"/>
      <c r="L270" s="241"/>
      <c r="M270" s="242"/>
      <c r="N270" s="243"/>
      <c r="O270" s="243"/>
      <c r="P270" s="243"/>
      <c r="Q270" s="243"/>
      <c r="R270" s="243"/>
      <c r="S270" s="243"/>
      <c r="T270" s="24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5" t="s">
        <v>137</v>
      </c>
      <c r="AU270" s="245" t="s">
        <v>87</v>
      </c>
      <c r="AV270" s="14" t="s">
        <v>85</v>
      </c>
      <c r="AW270" s="14" t="s">
        <v>36</v>
      </c>
      <c r="AX270" s="14" t="s">
        <v>77</v>
      </c>
      <c r="AY270" s="245" t="s">
        <v>127</v>
      </c>
    </row>
    <row r="271" s="15" customFormat="1">
      <c r="A271" s="15"/>
      <c r="B271" s="246"/>
      <c r="C271" s="247"/>
      <c r="D271" s="226" t="s">
        <v>137</v>
      </c>
      <c r="E271" s="248" t="s">
        <v>19</v>
      </c>
      <c r="F271" s="249" t="s">
        <v>140</v>
      </c>
      <c r="G271" s="247"/>
      <c r="H271" s="250">
        <v>20</v>
      </c>
      <c r="I271" s="251"/>
      <c r="J271" s="247"/>
      <c r="K271" s="247"/>
      <c r="L271" s="252"/>
      <c r="M271" s="253"/>
      <c r="N271" s="254"/>
      <c r="O271" s="254"/>
      <c r="P271" s="254"/>
      <c r="Q271" s="254"/>
      <c r="R271" s="254"/>
      <c r="S271" s="254"/>
      <c r="T271" s="25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6" t="s">
        <v>137</v>
      </c>
      <c r="AU271" s="256" t="s">
        <v>87</v>
      </c>
      <c r="AV271" s="15" t="s">
        <v>134</v>
      </c>
      <c r="AW271" s="15" t="s">
        <v>36</v>
      </c>
      <c r="AX271" s="15" t="s">
        <v>85</v>
      </c>
      <c r="AY271" s="256" t="s">
        <v>127</v>
      </c>
    </row>
    <row r="272" s="2" customFormat="1" ht="16.5" customHeight="1">
      <c r="A272" s="40"/>
      <c r="B272" s="41"/>
      <c r="C272" s="257" t="s">
        <v>355</v>
      </c>
      <c r="D272" s="257" t="s">
        <v>225</v>
      </c>
      <c r="E272" s="258" t="s">
        <v>536</v>
      </c>
      <c r="F272" s="259" t="s">
        <v>537</v>
      </c>
      <c r="G272" s="260" t="s">
        <v>151</v>
      </c>
      <c r="H272" s="261">
        <v>20.199999999999999</v>
      </c>
      <c r="I272" s="262"/>
      <c r="J272" s="263">
        <f>ROUND(I272*H272,2)</f>
        <v>0</v>
      </c>
      <c r="K272" s="259" t="s">
        <v>133</v>
      </c>
      <c r="L272" s="264"/>
      <c r="M272" s="265" t="s">
        <v>19</v>
      </c>
      <c r="N272" s="266" t="s">
        <v>48</v>
      </c>
      <c r="O272" s="86"/>
      <c r="P272" s="215">
        <f>O272*H272</f>
        <v>0</v>
      </c>
      <c r="Q272" s="215">
        <v>0.047500000000000001</v>
      </c>
      <c r="R272" s="215">
        <f>Q272*H272</f>
        <v>0.95950000000000002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158</v>
      </c>
      <c r="AT272" s="217" t="s">
        <v>225</v>
      </c>
      <c r="AU272" s="217" t="s">
        <v>87</v>
      </c>
      <c r="AY272" s="19" t="s">
        <v>127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85</v>
      </c>
      <c r="BK272" s="218">
        <f>ROUND(I272*H272,2)</f>
        <v>0</v>
      </c>
      <c r="BL272" s="19" t="s">
        <v>134</v>
      </c>
      <c r="BM272" s="217" t="s">
        <v>366</v>
      </c>
    </row>
    <row r="273" s="13" customFormat="1">
      <c r="A273" s="13"/>
      <c r="B273" s="224"/>
      <c r="C273" s="225"/>
      <c r="D273" s="226" t="s">
        <v>137</v>
      </c>
      <c r="E273" s="227" t="s">
        <v>19</v>
      </c>
      <c r="F273" s="228" t="s">
        <v>538</v>
      </c>
      <c r="G273" s="225"/>
      <c r="H273" s="229">
        <v>20.199999999999999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137</v>
      </c>
      <c r="AU273" s="235" t="s">
        <v>87</v>
      </c>
      <c r="AV273" s="13" t="s">
        <v>87</v>
      </c>
      <c r="AW273" s="13" t="s">
        <v>36</v>
      </c>
      <c r="AX273" s="13" t="s">
        <v>77</v>
      </c>
      <c r="AY273" s="235" t="s">
        <v>127</v>
      </c>
    </row>
    <row r="274" s="15" customFormat="1">
      <c r="A274" s="15"/>
      <c r="B274" s="246"/>
      <c r="C274" s="247"/>
      <c r="D274" s="226" t="s">
        <v>137</v>
      </c>
      <c r="E274" s="248" t="s">
        <v>19</v>
      </c>
      <c r="F274" s="249" t="s">
        <v>140</v>
      </c>
      <c r="G274" s="247"/>
      <c r="H274" s="250">
        <v>20.199999999999999</v>
      </c>
      <c r="I274" s="251"/>
      <c r="J274" s="247"/>
      <c r="K274" s="247"/>
      <c r="L274" s="252"/>
      <c r="M274" s="253"/>
      <c r="N274" s="254"/>
      <c r="O274" s="254"/>
      <c r="P274" s="254"/>
      <c r="Q274" s="254"/>
      <c r="R274" s="254"/>
      <c r="S274" s="254"/>
      <c r="T274" s="25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6" t="s">
        <v>137</v>
      </c>
      <c r="AU274" s="256" t="s">
        <v>87</v>
      </c>
      <c r="AV274" s="15" t="s">
        <v>134</v>
      </c>
      <c r="AW274" s="15" t="s">
        <v>36</v>
      </c>
      <c r="AX274" s="15" t="s">
        <v>85</v>
      </c>
      <c r="AY274" s="256" t="s">
        <v>127</v>
      </c>
    </row>
    <row r="275" s="2" customFormat="1" ht="33" customHeight="1">
      <c r="A275" s="40"/>
      <c r="B275" s="41"/>
      <c r="C275" s="206" t="s">
        <v>258</v>
      </c>
      <c r="D275" s="206" t="s">
        <v>129</v>
      </c>
      <c r="E275" s="207" t="s">
        <v>539</v>
      </c>
      <c r="F275" s="208" t="s">
        <v>540</v>
      </c>
      <c r="G275" s="209" t="s">
        <v>151</v>
      </c>
      <c r="H275" s="210">
        <v>3</v>
      </c>
      <c r="I275" s="211"/>
      <c r="J275" s="212">
        <f>ROUND(I275*H275,2)</f>
        <v>0</v>
      </c>
      <c r="K275" s="208" t="s">
        <v>133</v>
      </c>
      <c r="L275" s="46"/>
      <c r="M275" s="213" t="s">
        <v>19</v>
      </c>
      <c r="N275" s="214" t="s">
        <v>48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0.55000000000000004</v>
      </c>
      <c r="T275" s="216">
        <f>S275*H275</f>
        <v>1.6500000000000001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134</v>
      </c>
      <c r="AT275" s="217" t="s">
        <v>129</v>
      </c>
      <c r="AU275" s="217" t="s">
        <v>87</v>
      </c>
      <c r="AY275" s="19" t="s">
        <v>127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85</v>
      </c>
      <c r="BK275" s="218">
        <f>ROUND(I275*H275,2)</f>
        <v>0</v>
      </c>
      <c r="BL275" s="19" t="s">
        <v>134</v>
      </c>
      <c r="BM275" s="217" t="s">
        <v>371</v>
      </c>
    </row>
    <row r="276" s="2" customFormat="1">
      <c r="A276" s="40"/>
      <c r="B276" s="41"/>
      <c r="C276" s="42"/>
      <c r="D276" s="219" t="s">
        <v>135</v>
      </c>
      <c r="E276" s="42"/>
      <c r="F276" s="220" t="s">
        <v>541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135</v>
      </c>
      <c r="AU276" s="19" t="s">
        <v>87</v>
      </c>
    </row>
    <row r="277" s="13" customFormat="1">
      <c r="A277" s="13"/>
      <c r="B277" s="224"/>
      <c r="C277" s="225"/>
      <c r="D277" s="226" t="s">
        <v>137</v>
      </c>
      <c r="E277" s="227" t="s">
        <v>19</v>
      </c>
      <c r="F277" s="228" t="s">
        <v>148</v>
      </c>
      <c r="G277" s="225"/>
      <c r="H277" s="229">
        <v>3</v>
      </c>
      <c r="I277" s="230"/>
      <c r="J277" s="225"/>
      <c r="K277" s="225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137</v>
      </c>
      <c r="AU277" s="235" t="s">
        <v>87</v>
      </c>
      <c r="AV277" s="13" t="s">
        <v>87</v>
      </c>
      <c r="AW277" s="13" t="s">
        <v>36</v>
      </c>
      <c r="AX277" s="13" t="s">
        <v>77</v>
      </c>
      <c r="AY277" s="235" t="s">
        <v>127</v>
      </c>
    </row>
    <row r="278" s="14" customFormat="1">
      <c r="A278" s="14"/>
      <c r="B278" s="236"/>
      <c r="C278" s="237"/>
      <c r="D278" s="226" t="s">
        <v>137</v>
      </c>
      <c r="E278" s="238" t="s">
        <v>19</v>
      </c>
      <c r="F278" s="239" t="s">
        <v>410</v>
      </c>
      <c r="G278" s="237"/>
      <c r="H278" s="238" t="s">
        <v>19</v>
      </c>
      <c r="I278" s="240"/>
      <c r="J278" s="237"/>
      <c r="K278" s="237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137</v>
      </c>
      <c r="AU278" s="245" t="s">
        <v>87</v>
      </c>
      <c r="AV278" s="14" t="s">
        <v>85</v>
      </c>
      <c r="AW278" s="14" t="s">
        <v>36</v>
      </c>
      <c r="AX278" s="14" t="s">
        <v>77</v>
      </c>
      <c r="AY278" s="245" t="s">
        <v>127</v>
      </c>
    </row>
    <row r="279" s="15" customFormat="1">
      <c r="A279" s="15"/>
      <c r="B279" s="246"/>
      <c r="C279" s="247"/>
      <c r="D279" s="226" t="s">
        <v>137</v>
      </c>
      <c r="E279" s="248" t="s">
        <v>19</v>
      </c>
      <c r="F279" s="249" t="s">
        <v>140</v>
      </c>
      <c r="G279" s="247"/>
      <c r="H279" s="250">
        <v>3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6" t="s">
        <v>137</v>
      </c>
      <c r="AU279" s="256" t="s">
        <v>87</v>
      </c>
      <c r="AV279" s="15" t="s">
        <v>134</v>
      </c>
      <c r="AW279" s="15" t="s">
        <v>36</v>
      </c>
      <c r="AX279" s="15" t="s">
        <v>85</v>
      </c>
      <c r="AY279" s="256" t="s">
        <v>127</v>
      </c>
    </row>
    <row r="280" s="2" customFormat="1" ht="37.8" customHeight="1">
      <c r="A280" s="40"/>
      <c r="B280" s="41"/>
      <c r="C280" s="206" t="s">
        <v>368</v>
      </c>
      <c r="D280" s="206" t="s">
        <v>129</v>
      </c>
      <c r="E280" s="207" t="s">
        <v>542</v>
      </c>
      <c r="F280" s="208" t="s">
        <v>543</v>
      </c>
      <c r="G280" s="209" t="s">
        <v>151</v>
      </c>
      <c r="H280" s="210">
        <v>68</v>
      </c>
      <c r="I280" s="211"/>
      <c r="J280" s="212">
        <f>ROUND(I280*H280,2)</f>
        <v>0</v>
      </c>
      <c r="K280" s="208" t="s">
        <v>133</v>
      </c>
      <c r="L280" s="46"/>
      <c r="M280" s="213" t="s">
        <v>19</v>
      </c>
      <c r="N280" s="214" t="s">
        <v>48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134</v>
      </c>
      <c r="AT280" s="217" t="s">
        <v>129</v>
      </c>
      <c r="AU280" s="217" t="s">
        <v>87</v>
      </c>
      <c r="AY280" s="19" t="s">
        <v>127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85</v>
      </c>
      <c r="BK280" s="218">
        <f>ROUND(I280*H280,2)</f>
        <v>0</v>
      </c>
      <c r="BL280" s="19" t="s">
        <v>134</v>
      </c>
      <c r="BM280" s="217" t="s">
        <v>376</v>
      </c>
    </row>
    <row r="281" s="2" customFormat="1">
      <c r="A281" s="40"/>
      <c r="B281" s="41"/>
      <c r="C281" s="42"/>
      <c r="D281" s="219" t="s">
        <v>135</v>
      </c>
      <c r="E281" s="42"/>
      <c r="F281" s="220" t="s">
        <v>544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135</v>
      </c>
      <c r="AU281" s="19" t="s">
        <v>87</v>
      </c>
    </row>
    <row r="282" s="13" customFormat="1">
      <c r="A282" s="13"/>
      <c r="B282" s="224"/>
      <c r="C282" s="225"/>
      <c r="D282" s="226" t="s">
        <v>137</v>
      </c>
      <c r="E282" s="227" t="s">
        <v>19</v>
      </c>
      <c r="F282" s="228" t="s">
        <v>327</v>
      </c>
      <c r="G282" s="225"/>
      <c r="H282" s="229">
        <v>68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137</v>
      </c>
      <c r="AU282" s="235" t="s">
        <v>87</v>
      </c>
      <c r="AV282" s="13" t="s">
        <v>87</v>
      </c>
      <c r="AW282" s="13" t="s">
        <v>36</v>
      </c>
      <c r="AX282" s="13" t="s">
        <v>77</v>
      </c>
      <c r="AY282" s="235" t="s">
        <v>127</v>
      </c>
    </row>
    <row r="283" s="14" customFormat="1">
      <c r="A283" s="14"/>
      <c r="B283" s="236"/>
      <c r="C283" s="237"/>
      <c r="D283" s="226" t="s">
        <v>137</v>
      </c>
      <c r="E283" s="238" t="s">
        <v>19</v>
      </c>
      <c r="F283" s="239" t="s">
        <v>545</v>
      </c>
      <c r="G283" s="237"/>
      <c r="H283" s="238" t="s">
        <v>19</v>
      </c>
      <c r="I283" s="240"/>
      <c r="J283" s="237"/>
      <c r="K283" s="237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137</v>
      </c>
      <c r="AU283" s="245" t="s">
        <v>87</v>
      </c>
      <c r="AV283" s="14" t="s">
        <v>85</v>
      </c>
      <c r="AW283" s="14" t="s">
        <v>36</v>
      </c>
      <c r="AX283" s="14" t="s">
        <v>77</v>
      </c>
      <c r="AY283" s="245" t="s">
        <v>127</v>
      </c>
    </row>
    <row r="284" s="15" customFormat="1">
      <c r="A284" s="15"/>
      <c r="B284" s="246"/>
      <c r="C284" s="247"/>
      <c r="D284" s="226" t="s">
        <v>137</v>
      </c>
      <c r="E284" s="248" t="s">
        <v>19</v>
      </c>
      <c r="F284" s="249" t="s">
        <v>140</v>
      </c>
      <c r="G284" s="247"/>
      <c r="H284" s="250">
        <v>68</v>
      </c>
      <c r="I284" s="251"/>
      <c r="J284" s="247"/>
      <c r="K284" s="247"/>
      <c r="L284" s="252"/>
      <c r="M284" s="253"/>
      <c r="N284" s="254"/>
      <c r="O284" s="254"/>
      <c r="P284" s="254"/>
      <c r="Q284" s="254"/>
      <c r="R284" s="254"/>
      <c r="S284" s="254"/>
      <c r="T284" s="25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6" t="s">
        <v>137</v>
      </c>
      <c r="AU284" s="256" t="s">
        <v>87</v>
      </c>
      <c r="AV284" s="15" t="s">
        <v>134</v>
      </c>
      <c r="AW284" s="15" t="s">
        <v>36</v>
      </c>
      <c r="AX284" s="15" t="s">
        <v>85</v>
      </c>
      <c r="AY284" s="256" t="s">
        <v>127</v>
      </c>
    </row>
    <row r="285" s="12" customFormat="1" ht="22.8" customHeight="1">
      <c r="A285" s="12"/>
      <c r="B285" s="190"/>
      <c r="C285" s="191"/>
      <c r="D285" s="192" t="s">
        <v>76</v>
      </c>
      <c r="E285" s="204" t="s">
        <v>347</v>
      </c>
      <c r="F285" s="204" t="s">
        <v>348</v>
      </c>
      <c r="G285" s="191"/>
      <c r="H285" s="191"/>
      <c r="I285" s="194"/>
      <c r="J285" s="205">
        <f>BK285</f>
        <v>0</v>
      </c>
      <c r="K285" s="191"/>
      <c r="L285" s="196"/>
      <c r="M285" s="197"/>
      <c r="N285" s="198"/>
      <c r="O285" s="198"/>
      <c r="P285" s="199">
        <f>SUM(P286:P328)</f>
        <v>0</v>
      </c>
      <c r="Q285" s="198"/>
      <c r="R285" s="199">
        <f>SUM(R286:R328)</f>
        <v>0</v>
      </c>
      <c r="S285" s="198"/>
      <c r="T285" s="200">
        <f>SUM(T286:T328)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1" t="s">
        <v>85</v>
      </c>
      <c r="AT285" s="202" t="s">
        <v>76</v>
      </c>
      <c r="AU285" s="202" t="s">
        <v>85</v>
      </c>
      <c r="AY285" s="201" t="s">
        <v>127</v>
      </c>
      <c r="BK285" s="203">
        <f>SUM(BK286:BK328)</f>
        <v>0</v>
      </c>
    </row>
    <row r="286" s="2" customFormat="1" ht="24.15" customHeight="1">
      <c r="A286" s="40"/>
      <c r="B286" s="41"/>
      <c r="C286" s="206" t="s">
        <v>373</v>
      </c>
      <c r="D286" s="206" t="s">
        <v>129</v>
      </c>
      <c r="E286" s="207" t="s">
        <v>349</v>
      </c>
      <c r="F286" s="208" t="s">
        <v>350</v>
      </c>
      <c r="G286" s="209" t="s">
        <v>203</v>
      </c>
      <c r="H286" s="210">
        <v>3.7799999999999998</v>
      </c>
      <c r="I286" s="211"/>
      <c r="J286" s="212">
        <f>ROUND(I286*H286,2)</f>
        <v>0</v>
      </c>
      <c r="K286" s="208" t="s">
        <v>133</v>
      </c>
      <c r="L286" s="46"/>
      <c r="M286" s="213" t="s">
        <v>19</v>
      </c>
      <c r="N286" s="214" t="s">
        <v>48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134</v>
      </c>
      <c r="AT286" s="217" t="s">
        <v>129</v>
      </c>
      <c r="AU286" s="217" t="s">
        <v>87</v>
      </c>
      <c r="AY286" s="19" t="s">
        <v>127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85</v>
      </c>
      <c r="BK286" s="218">
        <f>ROUND(I286*H286,2)</f>
        <v>0</v>
      </c>
      <c r="BL286" s="19" t="s">
        <v>134</v>
      </c>
      <c r="BM286" s="217" t="s">
        <v>546</v>
      </c>
    </row>
    <row r="287" s="2" customFormat="1">
      <c r="A287" s="40"/>
      <c r="B287" s="41"/>
      <c r="C287" s="42"/>
      <c r="D287" s="219" t="s">
        <v>135</v>
      </c>
      <c r="E287" s="42"/>
      <c r="F287" s="220" t="s">
        <v>352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135</v>
      </c>
      <c r="AU287" s="19" t="s">
        <v>87</v>
      </c>
    </row>
    <row r="288" s="13" customFormat="1">
      <c r="A288" s="13"/>
      <c r="B288" s="224"/>
      <c r="C288" s="225"/>
      <c r="D288" s="226" t="s">
        <v>137</v>
      </c>
      <c r="E288" s="227" t="s">
        <v>19</v>
      </c>
      <c r="F288" s="228" t="s">
        <v>547</v>
      </c>
      <c r="G288" s="225"/>
      <c r="H288" s="229">
        <v>1.5800000000000001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137</v>
      </c>
      <c r="AU288" s="235" t="s">
        <v>87</v>
      </c>
      <c r="AV288" s="13" t="s">
        <v>87</v>
      </c>
      <c r="AW288" s="13" t="s">
        <v>36</v>
      </c>
      <c r="AX288" s="13" t="s">
        <v>77</v>
      </c>
      <c r="AY288" s="235" t="s">
        <v>127</v>
      </c>
    </row>
    <row r="289" s="14" customFormat="1">
      <c r="A289" s="14"/>
      <c r="B289" s="236"/>
      <c r="C289" s="237"/>
      <c r="D289" s="226" t="s">
        <v>137</v>
      </c>
      <c r="E289" s="238" t="s">
        <v>19</v>
      </c>
      <c r="F289" s="239" t="s">
        <v>548</v>
      </c>
      <c r="G289" s="237"/>
      <c r="H289" s="238" t="s">
        <v>19</v>
      </c>
      <c r="I289" s="240"/>
      <c r="J289" s="237"/>
      <c r="K289" s="237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137</v>
      </c>
      <c r="AU289" s="245" t="s">
        <v>87</v>
      </c>
      <c r="AV289" s="14" t="s">
        <v>85</v>
      </c>
      <c r="AW289" s="14" t="s">
        <v>36</v>
      </c>
      <c r="AX289" s="14" t="s">
        <v>77</v>
      </c>
      <c r="AY289" s="245" t="s">
        <v>127</v>
      </c>
    </row>
    <row r="290" s="13" customFormat="1">
      <c r="A290" s="13"/>
      <c r="B290" s="224"/>
      <c r="C290" s="225"/>
      <c r="D290" s="226" t="s">
        <v>137</v>
      </c>
      <c r="E290" s="227" t="s">
        <v>19</v>
      </c>
      <c r="F290" s="228" t="s">
        <v>549</v>
      </c>
      <c r="G290" s="225"/>
      <c r="H290" s="229">
        <v>2.2000000000000002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137</v>
      </c>
      <c r="AU290" s="235" t="s">
        <v>87</v>
      </c>
      <c r="AV290" s="13" t="s">
        <v>87</v>
      </c>
      <c r="AW290" s="13" t="s">
        <v>36</v>
      </c>
      <c r="AX290" s="13" t="s">
        <v>77</v>
      </c>
      <c r="AY290" s="235" t="s">
        <v>127</v>
      </c>
    </row>
    <row r="291" s="14" customFormat="1">
      <c r="A291" s="14"/>
      <c r="B291" s="236"/>
      <c r="C291" s="237"/>
      <c r="D291" s="226" t="s">
        <v>137</v>
      </c>
      <c r="E291" s="238" t="s">
        <v>19</v>
      </c>
      <c r="F291" s="239" t="s">
        <v>550</v>
      </c>
      <c r="G291" s="237"/>
      <c r="H291" s="238" t="s">
        <v>19</v>
      </c>
      <c r="I291" s="240"/>
      <c r="J291" s="237"/>
      <c r="K291" s="237"/>
      <c r="L291" s="241"/>
      <c r="M291" s="242"/>
      <c r="N291" s="243"/>
      <c r="O291" s="243"/>
      <c r="P291" s="243"/>
      <c r="Q291" s="243"/>
      <c r="R291" s="243"/>
      <c r="S291" s="243"/>
      <c r="T291" s="24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5" t="s">
        <v>137</v>
      </c>
      <c r="AU291" s="245" t="s">
        <v>87</v>
      </c>
      <c r="AV291" s="14" t="s">
        <v>85</v>
      </c>
      <c r="AW291" s="14" t="s">
        <v>36</v>
      </c>
      <c r="AX291" s="14" t="s">
        <v>77</v>
      </c>
      <c r="AY291" s="245" t="s">
        <v>127</v>
      </c>
    </row>
    <row r="292" s="15" customFormat="1">
      <c r="A292" s="15"/>
      <c r="B292" s="246"/>
      <c r="C292" s="247"/>
      <c r="D292" s="226" t="s">
        <v>137</v>
      </c>
      <c r="E292" s="248" t="s">
        <v>19</v>
      </c>
      <c r="F292" s="249" t="s">
        <v>140</v>
      </c>
      <c r="G292" s="247"/>
      <c r="H292" s="250">
        <v>3.7800000000000002</v>
      </c>
      <c r="I292" s="251"/>
      <c r="J292" s="247"/>
      <c r="K292" s="247"/>
      <c r="L292" s="252"/>
      <c r="M292" s="253"/>
      <c r="N292" s="254"/>
      <c r="O292" s="254"/>
      <c r="P292" s="254"/>
      <c r="Q292" s="254"/>
      <c r="R292" s="254"/>
      <c r="S292" s="254"/>
      <c r="T292" s="25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56" t="s">
        <v>137</v>
      </c>
      <c r="AU292" s="256" t="s">
        <v>87</v>
      </c>
      <c r="AV292" s="15" t="s">
        <v>134</v>
      </c>
      <c r="AW292" s="15" t="s">
        <v>36</v>
      </c>
      <c r="AX292" s="15" t="s">
        <v>85</v>
      </c>
      <c r="AY292" s="256" t="s">
        <v>127</v>
      </c>
    </row>
    <row r="293" s="2" customFormat="1" ht="24.15" customHeight="1">
      <c r="A293" s="40"/>
      <c r="B293" s="41"/>
      <c r="C293" s="206" t="s">
        <v>551</v>
      </c>
      <c r="D293" s="206" t="s">
        <v>129</v>
      </c>
      <c r="E293" s="207" t="s">
        <v>552</v>
      </c>
      <c r="F293" s="208" t="s">
        <v>553</v>
      </c>
      <c r="G293" s="209" t="s">
        <v>203</v>
      </c>
      <c r="H293" s="210">
        <v>52.920000000000002</v>
      </c>
      <c r="I293" s="211"/>
      <c r="J293" s="212">
        <f>ROUND(I293*H293,2)</f>
        <v>0</v>
      </c>
      <c r="K293" s="208" t="s">
        <v>133</v>
      </c>
      <c r="L293" s="46"/>
      <c r="M293" s="213" t="s">
        <v>19</v>
      </c>
      <c r="N293" s="214" t="s">
        <v>48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134</v>
      </c>
      <c r="AT293" s="217" t="s">
        <v>129</v>
      </c>
      <c r="AU293" s="217" t="s">
        <v>87</v>
      </c>
      <c r="AY293" s="19" t="s">
        <v>127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85</v>
      </c>
      <c r="BK293" s="218">
        <f>ROUND(I293*H293,2)</f>
        <v>0</v>
      </c>
      <c r="BL293" s="19" t="s">
        <v>134</v>
      </c>
      <c r="BM293" s="217" t="s">
        <v>554</v>
      </c>
    </row>
    <row r="294" s="2" customFormat="1">
      <c r="A294" s="40"/>
      <c r="B294" s="41"/>
      <c r="C294" s="42"/>
      <c r="D294" s="219" t="s">
        <v>135</v>
      </c>
      <c r="E294" s="42"/>
      <c r="F294" s="220" t="s">
        <v>555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135</v>
      </c>
      <c r="AU294" s="19" t="s">
        <v>87</v>
      </c>
    </row>
    <row r="295" s="13" customFormat="1">
      <c r="A295" s="13"/>
      <c r="B295" s="224"/>
      <c r="C295" s="225"/>
      <c r="D295" s="226" t="s">
        <v>137</v>
      </c>
      <c r="E295" s="227" t="s">
        <v>19</v>
      </c>
      <c r="F295" s="228" t="s">
        <v>556</v>
      </c>
      <c r="G295" s="225"/>
      <c r="H295" s="229">
        <v>52.920000000000002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137</v>
      </c>
      <c r="AU295" s="235" t="s">
        <v>87</v>
      </c>
      <c r="AV295" s="13" t="s">
        <v>87</v>
      </c>
      <c r="AW295" s="13" t="s">
        <v>36</v>
      </c>
      <c r="AX295" s="13" t="s">
        <v>77</v>
      </c>
      <c r="AY295" s="235" t="s">
        <v>127</v>
      </c>
    </row>
    <row r="296" s="15" customFormat="1">
      <c r="A296" s="15"/>
      <c r="B296" s="246"/>
      <c r="C296" s="247"/>
      <c r="D296" s="226" t="s">
        <v>137</v>
      </c>
      <c r="E296" s="248" t="s">
        <v>19</v>
      </c>
      <c r="F296" s="249" t="s">
        <v>140</v>
      </c>
      <c r="G296" s="247"/>
      <c r="H296" s="250">
        <v>52.920000000000002</v>
      </c>
      <c r="I296" s="251"/>
      <c r="J296" s="247"/>
      <c r="K296" s="247"/>
      <c r="L296" s="252"/>
      <c r="M296" s="253"/>
      <c r="N296" s="254"/>
      <c r="O296" s="254"/>
      <c r="P296" s="254"/>
      <c r="Q296" s="254"/>
      <c r="R296" s="254"/>
      <c r="S296" s="254"/>
      <c r="T296" s="25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6" t="s">
        <v>137</v>
      </c>
      <c r="AU296" s="256" t="s">
        <v>87</v>
      </c>
      <c r="AV296" s="15" t="s">
        <v>134</v>
      </c>
      <c r="AW296" s="15" t="s">
        <v>36</v>
      </c>
      <c r="AX296" s="15" t="s">
        <v>85</v>
      </c>
      <c r="AY296" s="256" t="s">
        <v>127</v>
      </c>
    </row>
    <row r="297" s="2" customFormat="1" ht="24.15" customHeight="1">
      <c r="A297" s="40"/>
      <c r="B297" s="41"/>
      <c r="C297" s="206" t="s">
        <v>263</v>
      </c>
      <c r="D297" s="206" t="s">
        <v>129</v>
      </c>
      <c r="E297" s="207" t="s">
        <v>557</v>
      </c>
      <c r="F297" s="208" t="s">
        <v>558</v>
      </c>
      <c r="G297" s="209" t="s">
        <v>203</v>
      </c>
      <c r="H297" s="210">
        <v>1.8500000000000001</v>
      </c>
      <c r="I297" s="211"/>
      <c r="J297" s="212">
        <f>ROUND(I297*H297,2)</f>
        <v>0</v>
      </c>
      <c r="K297" s="208" t="s">
        <v>133</v>
      </c>
      <c r="L297" s="46"/>
      <c r="M297" s="213" t="s">
        <v>19</v>
      </c>
      <c r="N297" s="214" t="s">
        <v>48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134</v>
      </c>
      <c r="AT297" s="217" t="s">
        <v>129</v>
      </c>
      <c r="AU297" s="217" t="s">
        <v>87</v>
      </c>
      <c r="AY297" s="19" t="s">
        <v>127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85</v>
      </c>
      <c r="BK297" s="218">
        <f>ROUND(I297*H297,2)</f>
        <v>0</v>
      </c>
      <c r="BL297" s="19" t="s">
        <v>134</v>
      </c>
      <c r="BM297" s="217" t="s">
        <v>559</v>
      </c>
    </row>
    <row r="298" s="2" customFormat="1">
      <c r="A298" s="40"/>
      <c r="B298" s="41"/>
      <c r="C298" s="42"/>
      <c r="D298" s="219" t="s">
        <v>135</v>
      </c>
      <c r="E298" s="42"/>
      <c r="F298" s="220" t="s">
        <v>560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135</v>
      </c>
      <c r="AU298" s="19" t="s">
        <v>87</v>
      </c>
    </row>
    <row r="299" s="13" customFormat="1">
      <c r="A299" s="13"/>
      <c r="B299" s="224"/>
      <c r="C299" s="225"/>
      <c r="D299" s="226" t="s">
        <v>137</v>
      </c>
      <c r="E299" s="227" t="s">
        <v>19</v>
      </c>
      <c r="F299" s="228" t="s">
        <v>561</v>
      </c>
      <c r="G299" s="225"/>
      <c r="H299" s="229">
        <v>1.8500000000000001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137</v>
      </c>
      <c r="AU299" s="235" t="s">
        <v>87</v>
      </c>
      <c r="AV299" s="13" t="s">
        <v>87</v>
      </c>
      <c r="AW299" s="13" t="s">
        <v>36</v>
      </c>
      <c r="AX299" s="13" t="s">
        <v>77</v>
      </c>
      <c r="AY299" s="235" t="s">
        <v>127</v>
      </c>
    </row>
    <row r="300" s="15" customFormat="1">
      <c r="A300" s="15"/>
      <c r="B300" s="246"/>
      <c r="C300" s="247"/>
      <c r="D300" s="226" t="s">
        <v>137</v>
      </c>
      <c r="E300" s="248" t="s">
        <v>19</v>
      </c>
      <c r="F300" s="249" t="s">
        <v>140</v>
      </c>
      <c r="G300" s="247"/>
      <c r="H300" s="250">
        <v>1.8500000000000001</v>
      </c>
      <c r="I300" s="251"/>
      <c r="J300" s="247"/>
      <c r="K300" s="247"/>
      <c r="L300" s="252"/>
      <c r="M300" s="253"/>
      <c r="N300" s="254"/>
      <c r="O300" s="254"/>
      <c r="P300" s="254"/>
      <c r="Q300" s="254"/>
      <c r="R300" s="254"/>
      <c r="S300" s="254"/>
      <c r="T300" s="25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6" t="s">
        <v>137</v>
      </c>
      <c r="AU300" s="256" t="s">
        <v>87</v>
      </c>
      <c r="AV300" s="15" t="s">
        <v>134</v>
      </c>
      <c r="AW300" s="15" t="s">
        <v>36</v>
      </c>
      <c r="AX300" s="15" t="s">
        <v>85</v>
      </c>
      <c r="AY300" s="256" t="s">
        <v>127</v>
      </c>
    </row>
    <row r="301" s="2" customFormat="1" ht="24.15" customHeight="1">
      <c r="A301" s="40"/>
      <c r="B301" s="41"/>
      <c r="C301" s="206" t="s">
        <v>562</v>
      </c>
      <c r="D301" s="206" t="s">
        <v>129</v>
      </c>
      <c r="E301" s="207" t="s">
        <v>563</v>
      </c>
      <c r="F301" s="208" t="s">
        <v>564</v>
      </c>
      <c r="G301" s="209" t="s">
        <v>203</v>
      </c>
      <c r="H301" s="210">
        <v>25.899999999999999</v>
      </c>
      <c r="I301" s="211"/>
      <c r="J301" s="212">
        <f>ROUND(I301*H301,2)</f>
        <v>0</v>
      </c>
      <c r="K301" s="208" t="s">
        <v>133</v>
      </c>
      <c r="L301" s="46"/>
      <c r="M301" s="213" t="s">
        <v>19</v>
      </c>
      <c r="N301" s="214" t="s">
        <v>48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134</v>
      </c>
      <c r="AT301" s="217" t="s">
        <v>129</v>
      </c>
      <c r="AU301" s="217" t="s">
        <v>87</v>
      </c>
      <c r="AY301" s="19" t="s">
        <v>127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85</v>
      </c>
      <c r="BK301" s="218">
        <f>ROUND(I301*H301,2)</f>
        <v>0</v>
      </c>
      <c r="BL301" s="19" t="s">
        <v>134</v>
      </c>
      <c r="BM301" s="217" t="s">
        <v>565</v>
      </c>
    </row>
    <row r="302" s="2" customFormat="1">
      <c r="A302" s="40"/>
      <c r="B302" s="41"/>
      <c r="C302" s="42"/>
      <c r="D302" s="219" t="s">
        <v>135</v>
      </c>
      <c r="E302" s="42"/>
      <c r="F302" s="220" t="s">
        <v>566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135</v>
      </c>
      <c r="AU302" s="19" t="s">
        <v>87</v>
      </c>
    </row>
    <row r="303" s="13" customFormat="1">
      <c r="A303" s="13"/>
      <c r="B303" s="224"/>
      <c r="C303" s="225"/>
      <c r="D303" s="226" t="s">
        <v>137</v>
      </c>
      <c r="E303" s="227" t="s">
        <v>19</v>
      </c>
      <c r="F303" s="228" t="s">
        <v>567</v>
      </c>
      <c r="G303" s="225"/>
      <c r="H303" s="229">
        <v>25.899999999999999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137</v>
      </c>
      <c r="AU303" s="235" t="s">
        <v>87</v>
      </c>
      <c r="AV303" s="13" t="s">
        <v>87</v>
      </c>
      <c r="AW303" s="13" t="s">
        <v>36</v>
      </c>
      <c r="AX303" s="13" t="s">
        <v>77</v>
      </c>
      <c r="AY303" s="235" t="s">
        <v>127</v>
      </c>
    </row>
    <row r="304" s="15" customFormat="1">
      <c r="A304" s="15"/>
      <c r="B304" s="246"/>
      <c r="C304" s="247"/>
      <c r="D304" s="226" t="s">
        <v>137</v>
      </c>
      <c r="E304" s="248" t="s">
        <v>19</v>
      </c>
      <c r="F304" s="249" t="s">
        <v>140</v>
      </c>
      <c r="G304" s="247"/>
      <c r="H304" s="250">
        <v>25.899999999999999</v>
      </c>
      <c r="I304" s="251"/>
      <c r="J304" s="247"/>
      <c r="K304" s="247"/>
      <c r="L304" s="252"/>
      <c r="M304" s="253"/>
      <c r="N304" s="254"/>
      <c r="O304" s="254"/>
      <c r="P304" s="254"/>
      <c r="Q304" s="254"/>
      <c r="R304" s="254"/>
      <c r="S304" s="254"/>
      <c r="T304" s="25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6" t="s">
        <v>137</v>
      </c>
      <c r="AU304" s="256" t="s">
        <v>87</v>
      </c>
      <c r="AV304" s="15" t="s">
        <v>134</v>
      </c>
      <c r="AW304" s="15" t="s">
        <v>36</v>
      </c>
      <c r="AX304" s="15" t="s">
        <v>85</v>
      </c>
      <c r="AY304" s="256" t="s">
        <v>127</v>
      </c>
    </row>
    <row r="305" s="2" customFormat="1" ht="16.5" customHeight="1">
      <c r="A305" s="40"/>
      <c r="B305" s="41"/>
      <c r="C305" s="206" t="s">
        <v>280</v>
      </c>
      <c r="D305" s="206" t="s">
        <v>129</v>
      </c>
      <c r="E305" s="207" t="s">
        <v>568</v>
      </c>
      <c r="F305" s="208" t="s">
        <v>569</v>
      </c>
      <c r="G305" s="209" t="s">
        <v>203</v>
      </c>
      <c r="H305" s="210">
        <v>3.7799999999999998</v>
      </c>
      <c r="I305" s="211"/>
      <c r="J305" s="212">
        <f>ROUND(I305*H305,2)</f>
        <v>0</v>
      </c>
      <c r="K305" s="208" t="s">
        <v>133</v>
      </c>
      <c r="L305" s="46"/>
      <c r="M305" s="213" t="s">
        <v>19</v>
      </c>
      <c r="N305" s="214" t="s">
        <v>48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134</v>
      </c>
      <c r="AT305" s="217" t="s">
        <v>129</v>
      </c>
      <c r="AU305" s="217" t="s">
        <v>87</v>
      </c>
      <c r="AY305" s="19" t="s">
        <v>127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85</v>
      </c>
      <c r="BK305" s="218">
        <f>ROUND(I305*H305,2)</f>
        <v>0</v>
      </c>
      <c r="BL305" s="19" t="s">
        <v>134</v>
      </c>
      <c r="BM305" s="217" t="s">
        <v>570</v>
      </c>
    </row>
    <row r="306" s="2" customFormat="1">
      <c r="A306" s="40"/>
      <c r="B306" s="41"/>
      <c r="C306" s="42"/>
      <c r="D306" s="219" t="s">
        <v>135</v>
      </c>
      <c r="E306" s="42"/>
      <c r="F306" s="220" t="s">
        <v>571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135</v>
      </c>
      <c r="AU306" s="19" t="s">
        <v>87</v>
      </c>
    </row>
    <row r="307" s="13" customFormat="1">
      <c r="A307" s="13"/>
      <c r="B307" s="224"/>
      <c r="C307" s="225"/>
      <c r="D307" s="226" t="s">
        <v>137</v>
      </c>
      <c r="E307" s="227" t="s">
        <v>19</v>
      </c>
      <c r="F307" s="228" t="s">
        <v>572</v>
      </c>
      <c r="G307" s="225"/>
      <c r="H307" s="229">
        <v>3.7799999999999998</v>
      </c>
      <c r="I307" s="230"/>
      <c r="J307" s="225"/>
      <c r="K307" s="225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137</v>
      </c>
      <c r="AU307" s="235" t="s">
        <v>87</v>
      </c>
      <c r="AV307" s="13" t="s">
        <v>87</v>
      </c>
      <c r="AW307" s="13" t="s">
        <v>36</v>
      </c>
      <c r="AX307" s="13" t="s">
        <v>77</v>
      </c>
      <c r="AY307" s="235" t="s">
        <v>127</v>
      </c>
    </row>
    <row r="308" s="15" customFormat="1">
      <c r="A308" s="15"/>
      <c r="B308" s="246"/>
      <c r="C308" s="247"/>
      <c r="D308" s="226" t="s">
        <v>137</v>
      </c>
      <c r="E308" s="248" t="s">
        <v>19</v>
      </c>
      <c r="F308" s="249" t="s">
        <v>140</v>
      </c>
      <c r="G308" s="247"/>
      <c r="H308" s="250">
        <v>3.7799999999999998</v>
      </c>
      <c r="I308" s="251"/>
      <c r="J308" s="247"/>
      <c r="K308" s="247"/>
      <c r="L308" s="252"/>
      <c r="M308" s="253"/>
      <c r="N308" s="254"/>
      <c r="O308" s="254"/>
      <c r="P308" s="254"/>
      <c r="Q308" s="254"/>
      <c r="R308" s="254"/>
      <c r="S308" s="254"/>
      <c r="T308" s="25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6" t="s">
        <v>137</v>
      </c>
      <c r="AU308" s="256" t="s">
        <v>87</v>
      </c>
      <c r="AV308" s="15" t="s">
        <v>134</v>
      </c>
      <c r="AW308" s="15" t="s">
        <v>36</v>
      </c>
      <c r="AX308" s="15" t="s">
        <v>85</v>
      </c>
      <c r="AY308" s="256" t="s">
        <v>127</v>
      </c>
    </row>
    <row r="309" s="2" customFormat="1" ht="16.5" customHeight="1">
      <c r="A309" s="40"/>
      <c r="B309" s="41"/>
      <c r="C309" s="206" t="s">
        <v>573</v>
      </c>
      <c r="D309" s="206" t="s">
        <v>129</v>
      </c>
      <c r="E309" s="207" t="s">
        <v>574</v>
      </c>
      <c r="F309" s="208" t="s">
        <v>575</v>
      </c>
      <c r="G309" s="209" t="s">
        <v>203</v>
      </c>
      <c r="H309" s="210">
        <v>1.8500000000000001</v>
      </c>
      <c r="I309" s="211"/>
      <c r="J309" s="212">
        <f>ROUND(I309*H309,2)</f>
        <v>0</v>
      </c>
      <c r="K309" s="208" t="s">
        <v>133</v>
      </c>
      <c r="L309" s="46"/>
      <c r="M309" s="213" t="s">
        <v>19</v>
      </c>
      <c r="N309" s="214" t="s">
        <v>48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134</v>
      </c>
      <c r="AT309" s="217" t="s">
        <v>129</v>
      </c>
      <c r="AU309" s="217" t="s">
        <v>87</v>
      </c>
      <c r="AY309" s="19" t="s">
        <v>127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85</v>
      </c>
      <c r="BK309" s="218">
        <f>ROUND(I309*H309,2)</f>
        <v>0</v>
      </c>
      <c r="BL309" s="19" t="s">
        <v>134</v>
      </c>
      <c r="BM309" s="217" t="s">
        <v>576</v>
      </c>
    </row>
    <row r="310" s="2" customFormat="1">
      <c r="A310" s="40"/>
      <c r="B310" s="41"/>
      <c r="C310" s="42"/>
      <c r="D310" s="219" t="s">
        <v>135</v>
      </c>
      <c r="E310" s="42"/>
      <c r="F310" s="220" t="s">
        <v>577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135</v>
      </c>
      <c r="AU310" s="19" t="s">
        <v>87</v>
      </c>
    </row>
    <row r="311" s="13" customFormat="1">
      <c r="A311" s="13"/>
      <c r="B311" s="224"/>
      <c r="C311" s="225"/>
      <c r="D311" s="226" t="s">
        <v>137</v>
      </c>
      <c r="E311" s="227" t="s">
        <v>19</v>
      </c>
      <c r="F311" s="228" t="s">
        <v>578</v>
      </c>
      <c r="G311" s="225"/>
      <c r="H311" s="229">
        <v>1.8500000000000001</v>
      </c>
      <c r="I311" s="230"/>
      <c r="J311" s="225"/>
      <c r="K311" s="225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137</v>
      </c>
      <c r="AU311" s="235" t="s">
        <v>87</v>
      </c>
      <c r="AV311" s="13" t="s">
        <v>87</v>
      </c>
      <c r="AW311" s="13" t="s">
        <v>36</v>
      </c>
      <c r="AX311" s="13" t="s">
        <v>77</v>
      </c>
      <c r="AY311" s="235" t="s">
        <v>127</v>
      </c>
    </row>
    <row r="312" s="15" customFormat="1">
      <c r="A312" s="15"/>
      <c r="B312" s="246"/>
      <c r="C312" s="247"/>
      <c r="D312" s="226" t="s">
        <v>137</v>
      </c>
      <c r="E312" s="248" t="s">
        <v>19</v>
      </c>
      <c r="F312" s="249" t="s">
        <v>140</v>
      </c>
      <c r="G312" s="247"/>
      <c r="H312" s="250">
        <v>1.8500000000000001</v>
      </c>
      <c r="I312" s="251"/>
      <c r="J312" s="247"/>
      <c r="K312" s="247"/>
      <c r="L312" s="252"/>
      <c r="M312" s="253"/>
      <c r="N312" s="254"/>
      <c r="O312" s="254"/>
      <c r="P312" s="254"/>
      <c r="Q312" s="254"/>
      <c r="R312" s="254"/>
      <c r="S312" s="254"/>
      <c r="T312" s="25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6" t="s">
        <v>137</v>
      </c>
      <c r="AU312" s="256" t="s">
        <v>87</v>
      </c>
      <c r="AV312" s="15" t="s">
        <v>134</v>
      </c>
      <c r="AW312" s="15" t="s">
        <v>36</v>
      </c>
      <c r="AX312" s="15" t="s">
        <v>85</v>
      </c>
      <c r="AY312" s="256" t="s">
        <v>127</v>
      </c>
    </row>
    <row r="313" s="2" customFormat="1" ht="24.15" customHeight="1">
      <c r="A313" s="40"/>
      <c r="B313" s="41"/>
      <c r="C313" s="206" t="s">
        <v>168</v>
      </c>
      <c r="D313" s="206" t="s">
        <v>129</v>
      </c>
      <c r="E313" s="207" t="s">
        <v>579</v>
      </c>
      <c r="F313" s="208" t="s">
        <v>580</v>
      </c>
      <c r="G313" s="209" t="s">
        <v>203</v>
      </c>
      <c r="H313" s="210">
        <v>1.8500000000000001</v>
      </c>
      <c r="I313" s="211"/>
      <c r="J313" s="212">
        <f>ROUND(I313*H313,2)</f>
        <v>0</v>
      </c>
      <c r="K313" s="208" t="s">
        <v>133</v>
      </c>
      <c r="L313" s="46"/>
      <c r="M313" s="213" t="s">
        <v>19</v>
      </c>
      <c r="N313" s="214" t="s">
        <v>48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134</v>
      </c>
      <c r="AT313" s="217" t="s">
        <v>129</v>
      </c>
      <c r="AU313" s="217" t="s">
        <v>87</v>
      </c>
      <c r="AY313" s="19" t="s">
        <v>127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85</v>
      </c>
      <c r="BK313" s="218">
        <f>ROUND(I313*H313,2)</f>
        <v>0</v>
      </c>
      <c r="BL313" s="19" t="s">
        <v>134</v>
      </c>
      <c r="BM313" s="217" t="s">
        <v>581</v>
      </c>
    </row>
    <row r="314" s="2" customFormat="1">
      <c r="A314" s="40"/>
      <c r="B314" s="41"/>
      <c r="C314" s="42"/>
      <c r="D314" s="219" t="s">
        <v>135</v>
      </c>
      <c r="E314" s="42"/>
      <c r="F314" s="220" t="s">
        <v>582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135</v>
      </c>
      <c r="AU314" s="19" t="s">
        <v>87</v>
      </c>
    </row>
    <row r="315" s="13" customFormat="1">
      <c r="A315" s="13"/>
      <c r="B315" s="224"/>
      <c r="C315" s="225"/>
      <c r="D315" s="226" t="s">
        <v>137</v>
      </c>
      <c r="E315" s="227" t="s">
        <v>19</v>
      </c>
      <c r="F315" s="228" t="s">
        <v>578</v>
      </c>
      <c r="G315" s="225"/>
      <c r="H315" s="229">
        <v>1.8500000000000001</v>
      </c>
      <c r="I315" s="230"/>
      <c r="J315" s="225"/>
      <c r="K315" s="225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137</v>
      </c>
      <c r="AU315" s="235" t="s">
        <v>87</v>
      </c>
      <c r="AV315" s="13" t="s">
        <v>87</v>
      </c>
      <c r="AW315" s="13" t="s">
        <v>36</v>
      </c>
      <c r="AX315" s="13" t="s">
        <v>77</v>
      </c>
      <c r="AY315" s="235" t="s">
        <v>127</v>
      </c>
    </row>
    <row r="316" s="14" customFormat="1">
      <c r="A316" s="14"/>
      <c r="B316" s="236"/>
      <c r="C316" s="237"/>
      <c r="D316" s="226" t="s">
        <v>137</v>
      </c>
      <c r="E316" s="238" t="s">
        <v>19</v>
      </c>
      <c r="F316" s="239" t="s">
        <v>583</v>
      </c>
      <c r="G316" s="237"/>
      <c r="H316" s="238" t="s">
        <v>19</v>
      </c>
      <c r="I316" s="240"/>
      <c r="J316" s="237"/>
      <c r="K316" s="237"/>
      <c r="L316" s="241"/>
      <c r="M316" s="242"/>
      <c r="N316" s="243"/>
      <c r="O316" s="243"/>
      <c r="P316" s="243"/>
      <c r="Q316" s="243"/>
      <c r="R316" s="243"/>
      <c r="S316" s="243"/>
      <c r="T316" s="24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5" t="s">
        <v>137</v>
      </c>
      <c r="AU316" s="245" t="s">
        <v>87</v>
      </c>
      <c r="AV316" s="14" t="s">
        <v>85</v>
      </c>
      <c r="AW316" s="14" t="s">
        <v>36</v>
      </c>
      <c r="AX316" s="14" t="s">
        <v>77</v>
      </c>
      <c r="AY316" s="245" t="s">
        <v>127</v>
      </c>
    </row>
    <row r="317" s="15" customFormat="1">
      <c r="A317" s="15"/>
      <c r="B317" s="246"/>
      <c r="C317" s="247"/>
      <c r="D317" s="226" t="s">
        <v>137</v>
      </c>
      <c r="E317" s="248" t="s">
        <v>19</v>
      </c>
      <c r="F317" s="249" t="s">
        <v>140</v>
      </c>
      <c r="G317" s="247"/>
      <c r="H317" s="250">
        <v>1.8500000000000001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6" t="s">
        <v>137</v>
      </c>
      <c r="AU317" s="256" t="s">
        <v>87</v>
      </c>
      <c r="AV317" s="15" t="s">
        <v>134</v>
      </c>
      <c r="AW317" s="15" t="s">
        <v>36</v>
      </c>
      <c r="AX317" s="15" t="s">
        <v>85</v>
      </c>
      <c r="AY317" s="256" t="s">
        <v>127</v>
      </c>
    </row>
    <row r="318" s="2" customFormat="1" ht="24.15" customHeight="1">
      <c r="A318" s="40"/>
      <c r="B318" s="41"/>
      <c r="C318" s="206" t="s">
        <v>584</v>
      </c>
      <c r="D318" s="206" t="s">
        <v>129</v>
      </c>
      <c r="E318" s="207" t="s">
        <v>585</v>
      </c>
      <c r="F318" s="208" t="s">
        <v>586</v>
      </c>
      <c r="G318" s="209" t="s">
        <v>203</v>
      </c>
      <c r="H318" s="210">
        <v>2.2000000000000002</v>
      </c>
      <c r="I318" s="211"/>
      <c r="J318" s="212">
        <f>ROUND(I318*H318,2)</f>
        <v>0</v>
      </c>
      <c r="K318" s="208" t="s">
        <v>133</v>
      </c>
      <c r="L318" s="46"/>
      <c r="M318" s="213" t="s">
        <v>19</v>
      </c>
      <c r="N318" s="214" t="s">
        <v>48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134</v>
      </c>
      <c r="AT318" s="217" t="s">
        <v>129</v>
      </c>
      <c r="AU318" s="217" t="s">
        <v>87</v>
      </c>
      <c r="AY318" s="19" t="s">
        <v>127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85</v>
      </c>
      <c r="BK318" s="218">
        <f>ROUND(I318*H318,2)</f>
        <v>0</v>
      </c>
      <c r="BL318" s="19" t="s">
        <v>134</v>
      </c>
      <c r="BM318" s="217" t="s">
        <v>587</v>
      </c>
    </row>
    <row r="319" s="2" customFormat="1">
      <c r="A319" s="40"/>
      <c r="B319" s="41"/>
      <c r="C319" s="42"/>
      <c r="D319" s="219" t="s">
        <v>135</v>
      </c>
      <c r="E319" s="42"/>
      <c r="F319" s="220" t="s">
        <v>588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135</v>
      </c>
      <c r="AU319" s="19" t="s">
        <v>87</v>
      </c>
    </row>
    <row r="320" s="13" customFormat="1">
      <c r="A320" s="13"/>
      <c r="B320" s="224"/>
      <c r="C320" s="225"/>
      <c r="D320" s="226" t="s">
        <v>137</v>
      </c>
      <c r="E320" s="227" t="s">
        <v>19</v>
      </c>
      <c r="F320" s="228" t="s">
        <v>589</v>
      </c>
      <c r="G320" s="225"/>
      <c r="H320" s="229">
        <v>2.2000000000000002</v>
      </c>
      <c r="I320" s="230"/>
      <c r="J320" s="225"/>
      <c r="K320" s="225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137</v>
      </c>
      <c r="AU320" s="235" t="s">
        <v>87</v>
      </c>
      <c r="AV320" s="13" t="s">
        <v>87</v>
      </c>
      <c r="AW320" s="13" t="s">
        <v>36</v>
      </c>
      <c r="AX320" s="13" t="s">
        <v>77</v>
      </c>
      <c r="AY320" s="235" t="s">
        <v>127</v>
      </c>
    </row>
    <row r="321" s="15" customFormat="1">
      <c r="A321" s="15"/>
      <c r="B321" s="246"/>
      <c r="C321" s="247"/>
      <c r="D321" s="226" t="s">
        <v>137</v>
      </c>
      <c r="E321" s="248" t="s">
        <v>19</v>
      </c>
      <c r="F321" s="249" t="s">
        <v>140</v>
      </c>
      <c r="G321" s="247"/>
      <c r="H321" s="250">
        <v>2.2000000000000002</v>
      </c>
      <c r="I321" s="251"/>
      <c r="J321" s="247"/>
      <c r="K321" s="247"/>
      <c r="L321" s="252"/>
      <c r="M321" s="253"/>
      <c r="N321" s="254"/>
      <c r="O321" s="254"/>
      <c r="P321" s="254"/>
      <c r="Q321" s="254"/>
      <c r="R321" s="254"/>
      <c r="S321" s="254"/>
      <c r="T321" s="25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6" t="s">
        <v>137</v>
      </c>
      <c r="AU321" s="256" t="s">
        <v>87</v>
      </c>
      <c r="AV321" s="15" t="s">
        <v>134</v>
      </c>
      <c r="AW321" s="15" t="s">
        <v>36</v>
      </c>
      <c r="AX321" s="15" t="s">
        <v>85</v>
      </c>
      <c r="AY321" s="256" t="s">
        <v>127</v>
      </c>
    </row>
    <row r="322" s="2" customFormat="1" ht="24.15" customHeight="1">
      <c r="A322" s="40"/>
      <c r="B322" s="41"/>
      <c r="C322" s="206" t="s">
        <v>290</v>
      </c>
      <c r="D322" s="206" t="s">
        <v>129</v>
      </c>
      <c r="E322" s="207" t="s">
        <v>590</v>
      </c>
      <c r="F322" s="208" t="s">
        <v>591</v>
      </c>
      <c r="G322" s="209" t="s">
        <v>203</v>
      </c>
      <c r="H322" s="210">
        <v>1.5800000000000001</v>
      </c>
      <c r="I322" s="211"/>
      <c r="J322" s="212">
        <f>ROUND(I322*H322,2)</f>
        <v>0</v>
      </c>
      <c r="K322" s="208" t="s">
        <v>133</v>
      </c>
      <c r="L322" s="46"/>
      <c r="M322" s="213" t="s">
        <v>19</v>
      </c>
      <c r="N322" s="214" t="s">
        <v>48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134</v>
      </c>
      <c r="AT322" s="217" t="s">
        <v>129</v>
      </c>
      <c r="AU322" s="217" t="s">
        <v>87</v>
      </c>
      <c r="AY322" s="19" t="s">
        <v>127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85</v>
      </c>
      <c r="BK322" s="218">
        <f>ROUND(I322*H322,2)</f>
        <v>0</v>
      </c>
      <c r="BL322" s="19" t="s">
        <v>134</v>
      </c>
      <c r="BM322" s="217" t="s">
        <v>592</v>
      </c>
    </row>
    <row r="323" s="2" customFormat="1">
      <c r="A323" s="40"/>
      <c r="B323" s="41"/>
      <c r="C323" s="42"/>
      <c r="D323" s="219" t="s">
        <v>135</v>
      </c>
      <c r="E323" s="42"/>
      <c r="F323" s="220" t="s">
        <v>593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135</v>
      </c>
      <c r="AU323" s="19" t="s">
        <v>87</v>
      </c>
    </row>
    <row r="324" s="13" customFormat="1">
      <c r="A324" s="13"/>
      <c r="B324" s="224"/>
      <c r="C324" s="225"/>
      <c r="D324" s="226" t="s">
        <v>137</v>
      </c>
      <c r="E324" s="227" t="s">
        <v>19</v>
      </c>
      <c r="F324" s="228" t="s">
        <v>594</v>
      </c>
      <c r="G324" s="225"/>
      <c r="H324" s="229">
        <v>1.5800000000000001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137</v>
      </c>
      <c r="AU324" s="235" t="s">
        <v>87</v>
      </c>
      <c r="AV324" s="13" t="s">
        <v>87</v>
      </c>
      <c r="AW324" s="13" t="s">
        <v>36</v>
      </c>
      <c r="AX324" s="13" t="s">
        <v>77</v>
      </c>
      <c r="AY324" s="235" t="s">
        <v>127</v>
      </c>
    </row>
    <row r="325" s="15" customFormat="1">
      <c r="A325" s="15"/>
      <c r="B325" s="246"/>
      <c r="C325" s="247"/>
      <c r="D325" s="226" t="s">
        <v>137</v>
      </c>
      <c r="E325" s="248" t="s">
        <v>19</v>
      </c>
      <c r="F325" s="249" t="s">
        <v>140</v>
      </c>
      <c r="G325" s="247"/>
      <c r="H325" s="250">
        <v>1.5800000000000001</v>
      </c>
      <c r="I325" s="251"/>
      <c r="J325" s="247"/>
      <c r="K325" s="247"/>
      <c r="L325" s="252"/>
      <c r="M325" s="253"/>
      <c r="N325" s="254"/>
      <c r="O325" s="254"/>
      <c r="P325" s="254"/>
      <c r="Q325" s="254"/>
      <c r="R325" s="254"/>
      <c r="S325" s="254"/>
      <c r="T325" s="25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56" t="s">
        <v>137</v>
      </c>
      <c r="AU325" s="256" t="s">
        <v>87</v>
      </c>
      <c r="AV325" s="15" t="s">
        <v>134</v>
      </c>
      <c r="AW325" s="15" t="s">
        <v>36</v>
      </c>
      <c r="AX325" s="15" t="s">
        <v>85</v>
      </c>
      <c r="AY325" s="256" t="s">
        <v>127</v>
      </c>
    </row>
    <row r="326" s="2" customFormat="1" ht="21.75" customHeight="1">
      <c r="A326" s="40"/>
      <c r="B326" s="41"/>
      <c r="C326" s="206" t="s">
        <v>595</v>
      </c>
      <c r="D326" s="206" t="s">
        <v>129</v>
      </c>
      <c r="E326" s="207" t="s">
        <v>596</v>
      </c>
      <c r="F326" s="208" t="s">
        <v>597</v>
      </c>
      <c r="G326" s="209" t="s">
        <v>132</v>
      </c>
      <c r="H326" s="210">
        <v>194</v>
      </c>
      <c r="I326" s="211"/>
      <c r="J326" s="212">
        <f>ROUND(I326*H326,2)</f>
        <v>0</v>
      </c>
      <c r="K326" s="208" t="s">
        <v>19</v>
      </c>
      <c r="L326" s="46"/>
      <c r="M326" s="213" t="s">
        <v>19</v>
      </c>
      <c r="N326" s="214" t="s">
        <v>48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134</v>
      </c>
      <c r="AT326" s="217" t="s">
        <v>129</v>
      </c>
      <c r="AU326" s="217" t="s">
        <v>87</v>
      </c>
      <c r="AY326" s="19" t="s">
        <v>127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85</v>
      </c>
      <c r="BK326" s="218">
        <f>ROUND(I326*H326,2)</f>
        <v>0</v>
      </c>
      <c r="BL326" s="19" t="s">
        <v>134</v>
      </c>
      <c r="BM326" s="217" t="s">
        <v>154</v>
      </c>
    </row>
    <row r="327" s="13" customFormat="1">
      <c r="A327" s="13"/>
      <c r="B327" s="224"/>
      <c r="C327" s="225"/>
      <c r="D327" s="226" t="s">
        <v>137</v>
      </c>
      <c r="E327" s="227" t="s">
        <v>19</v>
      </c>
      <c r="F327" s="228" t="s">
        <v>409</v>
      </c>
      <c r="G327" s="225"/>
      <c r="H327" s="229">
        <v>194</v>
      </c>
      <c r="I327" s="230"/>
      <c r="J327" s="225"/>
      <c r="K327" s="225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137</v>
      </c>
      <c r="AU327" s="235" t="s">
        <v>87</v>
      </c>
      <c r="AV327" s="13" t="s">
        <v>87</v>
      </c>
      <c r="AW327" s="13" t="s">
        <v>36</v>
      </c>
      <c r="AX327" s="13" t="s">
        <v>77</v>
      </c>
      <c r="AY327" s="235" t="s">
        <v>127</v>
      </c>
    </row>
    <row r="328" s="15" customFormat="1">
      <c r="A328" s="15"/>
      <c r="B328" s="246"/>
      <c r="C328" s="247"/>
      <c r="D328" s="226" t="s">
        <v>137</v>
      </c>
      <c r="E328" s="248" t="s">
        <v>19</v>
      </c>
      <c r="F328" s="249" t="s">
        <v>140</v>
      </c>
      <c r="G328" s="247"/>
      <c r="H328" s="250">
        <v>194</v>
      </c>
      <c r="I328" s="251"/>
      <c r="J328" s="247"/>
      <c r="K328" s="247"/>
      <c r="L328" s="252"/>
      <c r="M328" s="253"/>
      <c r="N328" s="254"/>
      <c r="O328" s="254"/>
      <c r="P328" s="254"/>
      <c r="Q328" s="254"/>
      <c r="R328" s="254"/>
      <c r="S328" s="254"/>
      <c r="T328" s="25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6" t="s">
        <v>137</v>
      </c>
      <c r="AU328" s="256" t="s">
        <v>87</v>
      </c>
      <c r="AV328" s="15" t="s">
        <v>134</v>
      </c>
      <c r="AW328" s="15" t="s">
        <v>36</v>
      </c>
      <c r="AX328" s="15" t="s">
        <v>85</v>
      </c>
      <c r="AY328" s="256" t="s">
        <v>127</v>
      </c>
    </row>
    <row r="329" s="12" customFormat="1" ht="22.8" customHeight="1">
      <c r="A329" s="12"/>
      <c r="B329" s="190"/>
      <c r="C329" s="191"/>
      <c r="D329" s="192" t="s">
        <v>76</v>
      </c>
      <c r="E329" s="204" t="s">
        <v>353</v>
      </c>
      <c r="F329" s="204" t="s">
        <v>354</v>
      </c>
      <c r="G329" s="191"/>
      <c r="H329" s="191"/>
      <c r="I329" s="194"/>
      <c r="J329" s="205">
        <f>BK329</f>
        <v>0</v>
      </c>
      <c r="K329" s="191"/>
      <c r="L329" s="196"/>
      <c r="M329" s="197"/>
      <c r="N329" s="198"/>
      <c r="O329" s="198"/>
      <c r="P329" s="199">
        <f>SUM(P330:P331)</f>
        <v>0</v>
      </c>
      <c r="Q329" s="198"/>
      <c r="R329" s="199">
        <f>SUM(R330:R331)</f>
        <v>0</v>
      </c>
      <c r="S329" s="198"/>
      <c r="T329" s="200">
        <f>SUM(T330:T331)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1" t="s">
        <v>85</v>
      </c>
      <c r="AT329" s="202" t="s">
        <v>76</v>
      </c>
      <c r="AU329" s="202" t="s">
        <v>85</v>
      </c>
      <c r="AY329" s="201" t="s">
        <v>127</v>
      </c>
      <c r="BK329" s="203">
        <f>SUM(BK330:BK331)</f>
        <v>0</v>
      </c>
    </row>
    <row r="330" s="2" customFormat="1" ht="24.15" customHeight="1">
      <c r="A330" s="40"/>
      <c r="B330" s="41"/>
      <c r="C330" s="206" t="s">
        <v>292</v>
      </c>
      <c r="D330" s="206" t="s">
        <v>129</v>
      </c>
      <c r="E330" s="207" t="s">
        <v>598</v>
      </c>
      <c r="F330" s="208" t="s">
        <v>599</v>
      </c>
      <c r="G330" s="209" t="s">
        <v>203</v>
      </c>
      <c r="H330" s="210">
        <v>68.789000000000001</v>
      </c>
      <c r="I330" s="211"/>
      <c r="J330" s="212">
        <f>ROUND(I330*H330,2)</f>
        <v>0</v>
      </c>
      <c r="K330" s="208" t="s">
        <v>133</v>
      </c>
      <c r="L330" s="46"/>
      <c r="M330" s="213" t="s">
        <v>19</v>
      </c>
      <c r="N330" s="214" t="s">
        <v>48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134</v>
      </c>
      <c r="AT330" s="217" t="s">
        <v>129</v>
      </c>
      <c r="AU330" s="217" t="s">
        <v>87</v>
      </c>
      <c r="AY330" s="19" t="s">
        <v>127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85</v>
      </c>
      <c r="BK330" s="218">
        <f>ROUND(I330*H330,2)</f>
        <v>0</v>
      </c>
      <c r="BL330" s="19" t="s">
        <v>134</v>
      </c>
      <c r="BM330" s="217" t="s">
        <v>600</v>
      </c>
    </row>
    <row r="331" s="2" customFormat="1">
      <c r="A331" s="40"/>
      <c r="B331" s="41"/>
      <c r="C331" s="42"/>
      <c r="D331" s="219" t="s">
        <v>135</v>
      </c>
      <c r="E331" s="42"/>
      <c r="F331" s="220" t="s">
        <v>601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135</v>
      </c>
      <c r="AU331" s="19" t="s">
        <v>87</v>
      </c>
    </row>
    <row r="332" s="12" customFormat="1" ht="25.92" customHeight="1">
      <c r="A332" s="12"/>
      <c r="B332" s="190"/>
      <c r="C332" s="191"/>
      <c r="D332" s="192" t="s">
        <v>76</v>
      </c>
      <c r="E332" s="193" t="s">
        <v>360</v>
      </c>
      <c r="F332" s="193" t="s">
        <v>361</v>
      </c>
      <c r="G332" s="191"/>
      <c r="H332" s="191"/>
      <c r="I332" s="194"/>
      <c r="J332" s="195">
        <f>BK332</f>
        <v>0</v>
      </c>
      <c r="K332" s="191"/>
      <c r="L332" s="196"/>
      <c r="M332" s="197"/>
      <c r="N332" s="198"/>
      <c r="O332" s="198"/>
      <c r="P332" s="199">
        <f>P333</f>
        <v>0</v>
      </c>
      <c r="Q332" s="198"/>
      <c r="R332" s="199">
        <f>R333</f>
        <v>0.021400000000000002</v>
      </c>
      <c r="S332" s="198"/>
      <c r="T332" s="200">
        <f>T333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1" t="s">
        <v>87</v>
      </c>
      <c r="AT332" s="202" t="s">
        <v>76</v>
      </c>
      <c r="AU332" s="202" t="s">
        <v>77</v>
      </c>
      <c r="AY332" s="201" t="s">
        <v>127</v>
      </c>
      <c r="BK332" s="203">
        <f>BK333</f>
        <v>0</v>
      </c>
    </row>
    <row r="333" s="12" customFormat="1" ht="22.8" customHeight="1">
      <c r="A333" s="12"/>
      <c r="B333" s="190"/>
      <c r="C333" s="191"/>
      <c r="D333" s="192" t="s">
        <v>76</v>
      </c>
      <c r="E333" s="204" t="s">
        <v>362</v>
      </c>
      <c r="F333" s="204" t="s">
        <v>363</v>
      </c>
      <c r="G333" s="191"/>
      <c r="H333" s="191"/>
      <c r="I333" s="194"/>
      <c r="J333" s="205">
        <f>BK333</f>
        <v>0</v>
      </c>
      <c r="K333" s="191"/>
      <c r="L333" s="196"/>
      <c r="M333" s="197"/>
      <c r="N333" s="198"/>
      <c r="O333" s="198"/>
      <c r="P333" s="199">
        <f>SUM(P334:P338)</f>
        <v>0</v>
      </c>
      <c r="Q333" s="198"/>
      <c r="R333" s="199">
        <f>SUM(R334:R338)</f>
        <v>0.021400000000000002</v>
      </c>
      <c r="S333" s="198"/>
      <c r="T333" s="200">
        <f>SUM(T334:T338)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1" t="s">
        <v>87</v>
      </c>
      <c r="AT333" s="202" t="s">
        <v>76</v>
      </c>
      <c r="AU333" s="202" t="s">
        <v>85</v>
      </c>
      <c r="AY333" s="201" t="s">
        <v>127</v>
      </c>
      <c r="BK333" s="203">
        <f>SUM(BK334:BK338)</f>
        <v>0</v>
      </c>
    </row>
    <row r="334" s="2" customFormat="1" ht="24.15" customHeight="1">
      <c r="A334" s="40"/>
      <c r="B334" s="41"/>
      <c r="C334" s="206" t="s">
        <v>602</v>
      </c>
      <c r="D334" s="206" t="s">
        <v>129</v>
      </c>
      <c r="E334" s="207" t="s">
        <v>603</v>
      </c>
      <c r="F334" s="208" t="s">
        <v>604</v>
      </c>
      <c r="G334" s="209" t="s">
        <v>132</v>
      </c>
      <c r="H334" s="210">
        <v>53.5</v>
      </c>
      <c r="I334" s="211"/>
      <c r="J334" s="212">
        <f>ROUND(I334*H334,2)</f>
        <v>0</v>
      </c>
      <c r="K334" s="208" t="s">
        <v>133</v>
      </c>
      <c r="L334" s="46"/>
      <c r="M334" s="213" t="s">
        <v>19</v>
      </c>
      <c r="N334" s="214" t="s">
        <v>48</v>
      </c>
      <c r="O334" s="86"/>
      <c r="P334" s="215">
        <f>O334*H334</f>
        <v>0</v>
      </c>
      <c r="Q334" s="215">
        <v>0.00040000000000000002</v>
      </c>
      <c r="R334" s="215">
        <f>Q334*H334</f>
        <v>0.021400000000000002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193</v>
      </c>
      <c r="AT334" s="217" t="s">
        <v>129</v>
      </c>
      <c r="AU334" s="217" t="s">
        <v>87</v>
      </c>
      <c r="AY334" s="19" t="s">
        <v>127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85</v>
      </c>
      <c r="BK334" s="218">
        <f>ROUND(I334*H334,2)</f>
        <v>0</v>
      </c>
      <c r="BL334" s="19" t="s">
        <v>193</v>
      </c>
      <c r="BM334" s="217" t="s">
        <v>605</v>
      </c>
    </row>
    <row r="335" s="2" customFormat="1">
      <c r="A335" s="40"/>
      <c r="B335" s="41"/>
      <c r="C335" s="42"/>
      <c r="D335" s="219" t="s">
        <v>135</v>
      </c>
      <c r="E335" s="42"/>
      <c r="F335" s="220" t="s">
        <v>606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135</v>
      </c>
      <c r="AU335" s="19" t="s">
        <v>87</v>
      </c>
    </row>
    <row r="336" s="13" customFormat="1">
      <c r="A336" s="13"/>
      <c r="B336" s="224"/>
      <c r="C336" s="225"/>
      <c r="D336" s="226" t="s">
        <v>137</v>
      </c>
      <c r="E336" s="227" t="s">
        <v>19</v>
      </c>
      <c r="F336" s="228" t="s">
        <v>607</v>
      </c>
      <c r="G336" s="225"/>
      <c r="H336" s="229">
        <v>53.5</v>
      </c>
      <c r="I336" s="230"/>
      <c r="J336" s="225"/>
      <c r="K336" s="225"/>
      <c r="L336" s="231"/>
      <c r="M336" s="232"/>
      <c r="N336" s="233"/>
      <c r="O336" s="233"/>
      <c r="P336" s="233"/>
      <c r="Q336" s="233"/>
      <c r="R336" s="233"/>
      <c r="S336" s="233"/>
      <c r="T336" s="23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5" t="s">
        <v>137</v>
      </c>
      <c r="AU336" s="235" t="s">
        <v>87</v>
      </c>
      <c r="AV336" s="13" t="s">
        <v>87</v>
      </c>
      <c r="AW336" s="13" t="s">
        <v>36</v>
      </c>
      <c r="AX336" s="13" t="s">
        <v>77</v>
      </c>
      <c r="AY336" s="235" t="s">
        <v>127</v>
      </c>
    </row>
    <row r="337" s="14" customFormat="1">
      <c r="A337" s="14"/>
      <c r="B337" s="236"/>
      <c r="C337" s="237"/>
      <c r="D337" s="226" t="s">
        <v>137</v>
      </c>
      <c r="E337" s="238" t="s">
        <v>19</v>
      </c>
      <c r="F337" s="239" t="s">
        <v>410</v>
      </c>
      <c r="G337" s="237"/>
      <c r="H337" s="238" t="s">
        <v>19</v>
      </c>
      <c r="I337" s="240"/>
      <c r="J337" s="237"/>
      <c r="K337" s="237"/>
      <c r="L337" s="241"/>
      <c r="M337" s="242"/>
      <c r="N337" s="243"/>
      <c r="O337" s="243"/>
      <c r="P337" s="243"/>
      <c r="Q337" s="243"/>
      <c r="R337" s="243"/>
      <c r="S337" s="243"/>
      <c r="T337" s="24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5" t="s">
        <v>137</v>
      </c>
      <c r="AU337" s="245" t="s">
        <v>87</v>
      </c>
      <c r="AV337" s="14" t="s">
        <v>85</v>
      </c>
      <c r="AW337" s="14" t="s">
        <v>36</v>
      </c>
      <c r="AX337" s="14" t="s">
        <v>77</v>
      </c>
      <c r="AY337" s="245" t="s">
        <v>127</v>
      </c>
    </row>
    <row r="338" s="15" customFormat="1">
      <c r="A338" s="15"/>
      <c r="B338" s="246"/>
      <c r="C338" s="247"/>
      <c r="D338" s="226" t="s">
        <v>137</v>
      </c>
      <c r="E338" s="248" t="s">
        <v>19</v>
      </c>
      <c r="F338" s="249" t="s">
        <v>140</v>
      </c>
      <c r="G338" s="247"/>
      <c r="H338" s="250">
        <v>53.5</v>
      </c>
      <c r="I338" s="251"/>
      <c r="J338" s="247"/>
      <c r="K338" s="247"/>
      <c r="L338" s="252"/>
      <c r="M338" s="271"/>
      <c r="N338" s="272"/>
      <c r="O338" s="272"/>
      <c r="P338" s="272"/>
      <c r="Q338" s="272"/>
      <c r="R338" s="272"/>
      <c r="S338" s="272"/>
      <c r="T338" s="273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6" t="s">
        <v>137</v>
      </c>
      <c r="AU338" s="256" t="s">
        <v>87</v>
      </c>
      <c r="AV338" s="15" t="s">
        <v>134</v>
      </c>
      <c r="AW338" s="15" t="s">
        <v>36</v>
      </c>
      <c r="AX338" s="15" t="s">
        <v>85</v>
      </c>
      <c r="AY338" s="256" t="s">
        <v>127</v>
      </c>
    </row>
    <row r="339" s="2" customFormat="1" ht="6.96" customHeight="1">
      <c r="A339" s="40"/>
      <c r="B339" s="61"/>
      <c r="C339" s="62"/>
      <c r="D339" s="62"/>
      <c r="E339" s="62"/>
      <c r="F339" s="62"/>
      <c r="G339" s="62"/>
      <c r="H339" s="62"/>
      <c r="I339" s="62"/>
      <c r="J339" s="62"/>
      <c r="K339" s="62"/>
      <c r="L339" s="46"/>
      <c r="M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</row>
  </sheetData>
  <sheetProtection sheet="1" autoFilter="0" formatColumns="0" formatRows="0" objects="1" scenarios="1" spinCount="100000" saltValue="K+idQqoSkRVxKcJgU3UQcPmqIz/UYMuKNux/wumvaRqQtNscWDDiYCtNBz6+2nwmLTMYxw75U+Ax4T27N3dAmA==" hashValue="m34lSQoBRlFZ9EYt66x4dTukMlt/DYw29eX7YyqDEWXnuenim6ndc//dGjwi1UhK8gdHA3whyoh2UQnKka+D+Q==" algorithmName="SHA-512" password="CC35"/>
  <autoFilter ref="C88:K33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6_01/113106123"/>
    <hyperlink ref="F98" r:id="rId2" display="https://podminky.urs.cz/item/CS_URS_2026_01/113107123"/>
    <hyperlink ref="F103" r:id="rId3" display="https://podminky.urs.cz/item/CS_URS_2026_01/113107343"/>
    <hyperlink ref="F108" r:id="rId4" display="https://podminky.urs.cz/item/CS_URS_2026_01/113201112"/>
    <hyperlink ref="F113" r:id="rId5" display="https://podminky.urs.cz/item/CS_URS_2026_01/122452203"/>
    <hyperlink ref="F118" r:id="rId6" display="https://podminky.urs.cz/item/CS_URS_2026_01/132354201"/>
    <hyperlink ref="F122" r:id="rId7" display="https://podminky.urs.cz/item/CS_URS_2026_01/151101101"/>
    <hyperlink ref="F126" r:id="rId8" display="https://podminky.urs.cz/item/CS_URS_2026_01/151101111"/>
    <hyperlink ref="F128" r:id="rId9" display="https://podminky.urs.cz/item/CS_URS_2026_01/171111104"/>
    <hyperlink ref="F136" r:id="rId10" display="https://podminky.urs.cz/item/CS_URS_2026_01/175111101"/>
    <hyperlink ref="F143" r:id="rId11" display="https://podminky.urs.cz/item/CS_URS_2026_01/181913112"/>
    <hyperlink ref="F152" r:id="rId12" display="https://podminky.urs.cz/item/CS_URS_2026_01/451541111"/>
    <hyperlink ref="F158" r:id="rId13" display="https://podminky.urs.cz/item/CS_URS_2026_01/564211111"/>
    <hyperlink ref="F167" r:id="rId14" display="https://podminky.urs.cz/item/CS_URS_2026_01/564851011"/>
    <hyperlink ref="F172" r:id="rId15" display="https://podminky.urs.cz/item/CS_URS_2026_01/564851111"/>
    <hyperlink ref="F181" r:id="rId16" display="https://podminky.urs.cz/item/CS_URS_2026_01/565135021"/>
    <hyperlink ref="F186" r:id="rId17" display="https://podminky.urs.cz/item/CS_URS_2026_01/573231107"/>
    <hyperlink ref="F191" r:id="rId18" display="https://podminky.urs.cz/item/CS_URS_2026_01/577134121"/>
    <hyperlink ref="F196" r:id="rId19" display="https://podminky.urs.cz/item/CS_URS_2026_01/577155122"/>
    <hyperlink ref="F201" r:id="rId20" display="https://podminky.urs.cz/item/CS_URS_2026_01/596211110"/>
    <hyperlink ref="F209" r:id="rId21" display="https://podminky.urs.cz/item/CS_URS_2026_01/596811311"/>
    <hyperlink ref="F217" r:id="rId22" display="https://podminky.urs.cz/item/CS_URS_2026_01/596811312"/>
    <hyperlink ref="F226" r:id="rId23" display="https://podminky.urs.cz/item/CS_URS_2026_01/871313123"/>
    <hyperlink ref="F234" r:id="rId24" display="https://podminky.urs.cz/item/CS_URS_2026_01/899132212"/>
    <hyperlink ref="F240" r:id="rId25" display="https://podminky.urs.cz/item/CS_URS_2026_01/916241113"/>
    <hyperlink ref="F245" r:id="rId26" display="https://podminky.urs.cz/item/CS_URS_2026_01/916241113"/>
    <hyperlink ref="F253" r:id="rId27" display="https://podminky.urs.cz/item/CS_URS_2026_01/919726121"/>
    <hyperlink ref="F257" r:id="rId28" display="https://podminky.urs.cz/item/CS_URS_2026_01/919735113"/>
    <hyperlink ref="F262" r:id="rId29" display="https://podminky.urs.cz/item/CS_URS_2026_01/935113111"/>
    <hyperlink ref="F268" r:id="rId30" display="https://podminky.urs.cz/item/CS_URS_2026_01/935113111"/>
    <hyperlink ref="F276" r:id="rId31" display="https://podminky.urs.cz/item/CS_URS_2026_01/966008232"/>
    <hyperlink ref="F281" r:id="rId32" display="https://podminky.urs.cz/item/CS_URS_2026_01/979024443"/>
    <hyperlink ref="F287" r:id="rId33" display="https://podminky.urs.cz/item/CS_URS_2026_01/997221551"/>
    <hyperlink ref="F294" r:id="rId34" display="https://podminky.urs.cz/item/CS_URS_2026_01/997221559"/>
    <hyperlink ref="F298" r:id="rId35" display="https://podminky.urs.cz/item/CS_URS_2026_01/997221561"/>
    <hyperlink ref="F302" r:id="rId36" display="https://podminky.urs.cz/item/CS_URS_2026_01/997221569"/>
    <hyperlink ref="F306" r:id="rId37" display="https://podminky.urs.cz/item/CS_URS_2026_01/997221611"/>
    <hyperlink ref="F310" r:id="rId38" display="https://podminky.urs.cz/item/CS_URS_2026_01/997221612"/>
    <hyperlink ref="F314" r:id="rId39" display="https://podminky.urs.cz/item/CS_URS_2026_01/997221625"/>
    <hyperlink ref="F319" r:id="rId40" display="https://podminky.urs.cz/item/CS_URS_2026_01/997221873"/>
    <hyperlink ref="F323" r:id="rId41" display="https://podminky.urs.cz/item/CS_URS_2026_01/997221875"/>
    <hyperlink ref="F331" r:id="rId42" display="https://podminky.urs.cz/item/CS_URS_2026_01/998223011"/>
    <hyperlink ref="F335" r:id="rId43" display="https://podminky.urs.cz/item/CS_URS_2026_01/711161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Mariánské Lázně, oprava chodníku v Hlavní a Třebízského ulici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608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25. 3. 2026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40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ROUND((SUM(BE83:BE95)),  2)</f>
        <v>0</v>
      </c>
      <c r="G33" s="40"/>
      <c r="H33" s="40"/>
      <c r="I33" s="150">
        <v>0.20999999999999999</v>
      </c>
      <c r="J33" s="149">
        <f>ROUND(((SUM(BE83:BE95))*I33),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ROUND((SUM(BF83:BF95)),  2)</f>
        <v>0</v>
      </c>
      <c r="G34" s="40"/>
      <c r="H34" s="40"/>
      <c r="I34" s="150">
        <v>0.12</v>
      </c>
      <c r="J34" s="149">
        <f>ROUND(((SUM(BF83:BF95))*I34),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ROUND((SUM(BG83:BG95)),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ROUND((SUM(BH83:BH95)),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ROUND((SUM(BI83:BI95)),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Mariánské Lázně, oprava chodníku v Hlavní a Třebízského ulici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SKB6304 - VON - Třebízského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25. 3. 2026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Mariánské Lázně</v>
      </c>
      <c r="G54" s="42"/>
      <c r="H54" s="42"/>
      <c r="I54" s="34" t="s">
        <v>32</v>
      </c>
      <c r="J54" s="38" t="str">
        <f>E21</f>
        <v>Projekční kancelář Ing. Škubalová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Straka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379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380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381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382</v>
      </c>
      <c r="E63" s="176"/>
      <c r="F63" s="176"/>
      <c r="G63" s="176"/>
      <c r="H63" s="176"/>
      <c r="I63" s="176"/>
      <c r="J63" s="177">
        <f>J93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112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Mariánské Lázně, oprava chodníku v Hlavní a Třebízského ulici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SKB6304 - VON - Třebízského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25. 3. 2026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4" t="s">
        <v>25</v>
      </c>
      <c r="D79" s="42"/>
      <c r="E79" s="42"/>
      <c r="F79" s="29" t="str">
        <f>E15</f>
        <v>Město Mariánské Lázně</v>
      </c>
      <c r="G79" s="42"/>
      <c r="H79" s="42"/>
      <c r="I79" s="34" t="s">
        <v>32</v>
      </c>
      <c r="J79" s="38" t="str">
        <f>E21</f>
        <v>Projekční kancelář Ing. Škubalová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30</v>
      </c>
      <c r="D80" s="42"/>
      <c r="E80" s="42"/>
      <c r="F80" s="29" t="str">
        <f>IF(E18="","",E18)</f>
        <v>Vyplň údaj</v>
      </c>
      <c r="G80" s="42"/>
      <c r="H80" s="42"/>
      <c r="I80" s="34" t="s">
        <v>37</v>
      </c>
      <c r="J80" s="38" t="str">
        <f>E24</f>
        <v>Straka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113</v>
      </c>
      <c r="D82" s="182" t="s">
        <v>62</v>
      </c>
      <c r="E82" s="182" t="s">
        <v>58</v>
      </c>
      <c r="F82" s="182" t="s">
        <v>59</v>
      </c>
      <c r="G82" s="182" t="s">
        <v>114</v>
      </c>
      <c r="H82" s="182" t="s">
        <v>115</v>
      </c>
      <c r="I82" s="182" t="s">
        <v>116</v>
      </c>
      <c r="J82" s="182" t="s">
        <v>102</v>
      </c>
      <c r="K82" s="183" t="s">
        <v>117</v>
      </c>
      <c r="L82" s="184"/>
      <c r="M82" s="94" t="s">
        <v>19</v>
      </c>
      <c r="N82" s="95" t="s">
        <v>47</v>
      </c>
      <c r="O82" s="95" t="s">
        <v>118</v>
      </c>
      <c r="P82" s="95" t="s">
        <v>119</v>
      </c>
      <c r="Q82" s="95" t="s">
        <v>120</v>
      </c>
      <c r="R82" s="95" t="s">
        <v>121</v>
      </c>
      <c r="S82" s="95" t="s">
        <v>122</v>
      </c>
      <c r="T82" s="96" t="s">
        <v>123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124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76</v>
      </c>
      <c r="AU83" s="19" t="s">
        <v>103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76</v>
      </c>
      <c r="E84" s="193" t="s">
        <v>383</v>
      </c>
      <c r="F84" s="193" t="s">
        <v>384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P85+P90+P93</f>
        <v>0</v>
      </c>
      <c r="Q84" s="198"/>
      <c r="R84" s="199">
        <f>R85+R90+R93</f>
        <v>0</v>
      </c>
      <c r="S84" s="198"/>
      <c r="T84" s="200">
        <f>T85+T90+T93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162</v>
      </c>
      <c r="AT84" s="202" t="s">
        <v>76</v>
      </c>
      <c r="AU84" s="202" t="s">
        <v>77</v>
      </c>
      <c r="AY84" s="201" t="s">
        <v>127</v>
      </c>
      <c r="BK84" s="203">
        <f>BK85+BK90+BK93</f>
        <v>0</v>
      </c>
    </row>
    <row r="85" s="12" customFormat="1" ht="22.8" customHeight="1">
      <c r="A85" s="12"/>
      <c r="B85" s="190"/>
      <c r="C85" s="191"/>
      <c r="D85" s="192" t="s">
        <v>76</v>
      </c>
      <c r="E85" s="204" t="s">
        <v>385</v>
      </c>
      <c r="F85" s="204" t="s">
        <v>386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SUM(P86:P89)</f>
        <v>0</v>
      </c>
      <c r="Q85" s="198"/>
      <c r="R85" s="199">
        <f>SUM(R86:R89)</f>
        <v>0</v>
      </c>
      <c r="S85" s="198"/>
      <c r="T85" s="200">
        <f>SUM(T86:T89)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162</v>
      </c>
      <c r="AT85" s="202" t="s">
        <v>76</v>
      </c>
      <c r="AU85" s="202" t="s">
        <v>85</v>
      </c>
      <c r="AY85" s="201" t="s">
        <v>127</v>
      </c>
      <c r="BK85" s="203">
        <f>SUM(BK86:BK89)</f>
        <v>0</v>
      </c>
    </row>
    <row r="86" s="2" customFormat="1" ht="16.5" customHeight="1">
      <c r="A86" s="40"/>
      <c r="B86" s="41"/>
      <c r="C86" s="206" t="s">
        <v>85</v>
      </c>
      <c r="D86" s="206" t="s">
        <v>129</v>
      </c>
      <c r="E86" s="207" t="s">
        <v>387</v>
      </c>
      <c r="F86" s="208" t="s">
        <v>388</v>
      </c>
      <c r="G86" s="209" t="s">
        <v>389</v>
      </c>
      <c r="H86" s="210">
        <v>1</v>
      </c>
      <c r="I86" s="211"/>
      <c r="J86" s="212">
        <f>ROUND(I86*H86,2)</f>
        <v>0</v>
      </c>
      <c r="K86" s="208" t="s">
        <v>133</v>
      </c>
      <c r="L86" s="46"/>
      <c r="M86" s="213" t="s">
        <v>19</v>
      </c>
      <c r="N86" s="214" t="s">
        <v>48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134</v>
      </c>
      <c r="AT86" s="217" t="s">
        <v>129</v>
      </c>
      <c r="AU86" s="217" t="s">
        <v>87</v>
      </c>
      <c r="AY86" s="19" t="s">
        <v>127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85</v>
      </c>
      <c r="BK86" s="218">
        <f>ROUND(I86*H86,2)</f>
        <v>0</v>
      </c>
      <c r="BL86" s="19" t="s">
        <v>134</v>
      </c>
      <c r="BM86" s="217" t="s">
        <v>87</v>
      </c>
    </row>
    <row r="87" s="2" customFormat="1">
      <c r="A87" s="40"/>
      <c r="B87" s="41"/>
      <c r="C87" s="42"/>
      <c r="D87" s="219" t="s">
        <v>135</v>
      </c>
      <c r="E87" s="42"/>
      <c r="F87" s="220" t="s">
        <v>390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135</v>
      </c>
      <c r="AU87" s="19" t="s">
        <v>87</v>
      </c>
    </row>
    <row r="88" s="2" customFormat="1" ht="16.5" customHeight="1">
      <c r="A88" s="40"/>
      <c r="B88" s="41"/>
      <c r="C88" s="206" t="s">
        <v>87</v>
      </c>
      <c r="D88" s="206" t="s">
        <v>129</v>
      </c>
      <c r="E88" s="207" t="s">
        <v>391</v>
      </c>
      <c r="F88" s="208" t="s">
        <v>392</v>
      </c>
      <c r="G88" s="209" t="s">
        <v>389</v>
      </c>
      <c r="H88" s="210">
        <v>1</v>
      </c>
      <c r="I88" s="211"/>
      <c r="J88" s="212">
        <f>ROUND(I88*H88,2)</f>
        <v>0</v>
      </c>
      <c r="K88" s="208" t="s">
        <v>133</v>
      </c>
      <c r="L88" s="46"/>
      <c r="M88" s="213" t="s">
        <v>19</v>
      </c>
      <c r="N88" s="214" t="s">
        <v>48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134</v>
      </c>
      <c r="AT88" s="217" t="s">
        <v>129</v>
      </c>
      <c r="AU88" s="217" t="s">
        <v>87</v>
      </c>
      <c r="AY88" s="19" t="s">
        <v>127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85</v>
      </c>
      <c r="BK88" s="218">
        <f>ROUND(I88*H88,2)</f>
        <v>0</v>
      </c>
      <c r="BL88" s="19" t="s">
        <v>134</v>
      </c>
      <c r="BM88" s="217" t="s">
        <v>134</v>
      </c>
    </row>
    <row r="89" s="2" customFormat="1">
      <c r="A89" s="40"/>
      <c r="B89" s="41"/>
      <c r="C89" s="42"/>
      <c r="D89" s="219" t="s">
        <v>135</v>
      </c>
      <c r="E89" s="42"/>
      <c r="F89" s="220" t="s">
        <v>393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135</v>
      </c>
      <c r="AU89" s="19" t="s">
        <v>87</v>
      </c>
    </row>
    <row r="90" s="12" customFormat="1" ht="22.8" customHeight="1">
      <c r="A90" s="12"/>
      <c r="B90" s="190"/>
      <c r="C90" s="191"/>
      <c r="D90" s="192" t="s">
        <v>76</v>
      </c>
      <c r="E90" s="204" t="s">
        <v>394</v>
      </c>
      <c r="F90" s="204" t="s">
        <v>395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SUM(P91:P92)</f>
        <v>0</v>
      </c>
      <c r="Q90" s="198"/>
      <c r="R90" s="199">
        <f>SUM(R91:R92)</f>
        <v>0</v>
      </c>
      <c r="S90" s="198"/>
      <c r="T90" s="200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162</v>
      </c>
      <c r="AT90" s="202" t="s">
        <v>76</v>
      </c>
      <c r="AU90" s="202" t="s">
        <v>85</v>
      </c>
      <c r="AY90" s="201" t="s">
        <v>127</v>
      </c>
      <c r="BK90" s="203">
        <f>SUM(BK91:BK92)</f>
        <v>0</v>
      </c>
    </row>
    <row r="91" s="2" customFormat="1" ht="16.5" customHeight="1">
      <c r="A91" s="40"/>
      <c r="B91" s="41"/>
      <c r="C91" s="206" t="s">
        <v>148</v>
      </c>
      <c r="D91" s="206" t="s">
        <v>129</v>
      </c>
      <c r="E91" s="207" t="s">
        <v>396</v>
      </c>
      <c r="F91" s="208" t="s">
        <v>395</v>
      </c>
      <c r="G91" s="209" t="s">
        <v>389</v>
      </c>
      <c r="H91" s="210">
        <v>1</v>
      </c>
      <c r="I91" s="211"/>
      <c r="J91" s="212">
        <f>ROUND(I91*H91,2)</f>
        <v>0</v>
      </c>
      <c r="K91" s="208" t="s">
        <v>133</v>
      </c>
      <c r="L91" s="46"/>
      <c r="M91" s="213" t="s">
        <v>19</v>
      </c>
      <c r="N91" s="214" t="s">
        <v>48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134</v>
      </c>
      <c r="AT91" s="217" t="s">
        <v>129</v>
      </c>
      <c r="AU91" s="217" t="s">
        <v>87</v>
      </c>
      <c r="AY91" s="19" t="s">
        <v>127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85</v>
      </c>
      <c r="BK91" s="218">
        <f>ROUND(I91*H91,2)</f>
        <v>0</v>
      </c>
      <c r="BL91" s="19" t="s">
        <v>134</v>
      </c>
      <c r="BM91" s="217" t="s">
        <v>152</v>
      </c>
    </row>
    <row r="92" s="2" customFormat="1">
      <c r="A92" s="40"/>
      <c r="B92" s="41"/>
      <c r="C92" s="42"/>
      <c r="D92" s="219" t="s">
        <v>135</v>
      </c>
      <c r="E92" s="42"/>
      <c r="F92" s="220" t="s">
        <v>397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135</v>
      </c>
      <c r="AU92" s="19" t="s">
        <v>87</v>
      </c>
    </row>
    <row r="93" s="12" customFormat="1" ht="22.8" customHeight="1">
      <c r="A93" s="12"/>
      <c r="B93" s="190"/>
      <c r="C93" s="191"/>
      <c r="D93" s="192" t="s">
        <v>76</v>
      </c>
      <c r="E93" s="204" t="s">
        <v>398</v>
      </c>
      <c r="F93" s="204" t="s">
        <v>399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SUM(P94:P95)</f>
        <v>0</v>
      </c>
      <c r="Q93" s="198"/>
      <c r="R93" s="199">
        <f>SUM(R94:R95)</f>
        <v>0</v>
      </c>
      <c r="S93" s="198"/>
      <c r="T93" s="200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162</v>
      </c>
      <c r="AT93" s="202" t="s">
        <v>76</v>
      </c>
      <c r="AU93" s="202" t="s">
        <v>85</v>
      </c>
      <c r="AY93" s="201" t="s">
        <v>127</v>
      </c>
      <c r="BK93" s="203">
        <f>SUM(BK94:BK95)</f>
        <v>0</v>
      </c>
    </row>
    <row r="94" s="2" customFormat="1" ht="16.5" customHeight="1">
      <c r="A94" s="40"/>
      <c r="B94" s="41"/>
      <c r="C94" s="206" t="s">
        <v>134</v>
      </c>
      <c r="D94" s="206" t="s">
        <v>129</v>
      </c>
      <c r="E94" s="207" t="s">
        <v>400</v>
      </c>
      <c r="F94" s="208" t="s">
        <v>401</v>
      </c>
      <c r="G94" s="209" t="s">
        <v>402</v>
      </c>
      <c r="H94" s="210">
        <v>1</v>
      </c>
      <c r="I94" s="211"/>
      <c r="J94" s="212">
        <f>ROUND(I94*H94,2)</f>
        <v>0</v>
      </c>
      <c r="K94" s="208" t="s">
        <v>133</v>
      </c>
      <c r="L94" s="46"/>
      <c r="M94" s="213" t="s">
        <v>19</v>
      </c>
      <c r="N94" s="214" t="s">
        <v>48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403</v>
      </c>
      <c r="AT94" s="217" t="s">
        <v>129</v>
      </c>
      <c r="AU94" s="217" t="s">
        <v>87</v>
      </c>
      <c r="AY94" s="19" t="s">
        <v>127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85</v>
      </c>
      <c r="BK94" s="218">
        <f>ROUND(I94*H94,2)</f>
        <v>0</v>
      </c>
      <c r="BL94" s="19" t="s">
        <v>403</v>
      </c>
      <c r="BM94" s="217" t="s">
        <v>609</v>
      </c>
    </row>
    <row r="95" s="2" customFormat="1">
      <c r="A95" s="40"/>
      <c r="B95" s="41"/>
      <c r="C95" s="42"/>
      <c r="D95" s="219" t="s">
        <v>135</v>
      </c>
      <c r="E95" s="42"/>
      <c r="F95" s="220" t="s">
        <v>405</v>
      </c>
      <c r="G95" s="42"/>
      <c r="H95" s="42"/>
      <c r="I95" s="221"/>
      <c r="J95" s="42"/>
      <c r="K95" s="42"/>
      <c r="L95" s="46"/>
      <c r="M95" s="267"/>
      <c r="N95" s="268"/>
      <c r="O95" s="269"/>
      <c r="P95" s="269"/>
      <c r="Q95" s="269"/>
      <c r="R95" s="269"/>
      <c r="S95" s="269"/>
      <c r="T95" s="27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135</v>
      </c>
      <c r="AU95" s="19" t="s">
        <v>87</v>
      </c>
    </row>
    <row r="96" s="2" customFormat="1" ht="6.96" customHeight="1">
      <c r="A96" s="40"/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46"/>
      <c r="M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</sheetData>
  <sheetProtection sheet="1" autoFilter="0" formatColumns="0" formatRows="0" objects="1" scenarios="1" spinCount="100000" saltValue="nndJuzKlvg+1AbU2dIYqdHMKBSeAHBatqA3cy5OIBEDfi4Jnotl+PsubYRMPZapqcYh+GGkP07rLvodMuHk4Hw==" hashValue="lSUP/cgtAqBNbsTWb2XRkoWMv7/Fduh1q1LfNxiPQiuTdYqKhxlLb1O6Y90e1bP7Ilg6c+0joDkiDaw1cP5R8Q==" algorithmName="SHA-512" password="CC35"/>
  <autoFilter ref="C82:K9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6_01/012164000"/>
    <hyperlink ref="F89" r:id="rId2" display="https://podminky.urs.cz/item/CS_URS_2026_01/013254000"/>
    <hyperlink ref="F92" r:id="rId3" display="https://podminky.urs.cz/item/CS_URS_2026_01/030001000"/>
    <hyperlink ref="F95" r:id="rId4" display="https://podminky.urs.cz/item/CS_URS_2026_01/07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6" customFormat="1" ht="45" customHeight="1">
      <c r="B3" s="278"/>
      <c r="C3" s="279" t="s">
        <v>610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611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612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613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614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615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616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617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618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619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620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84</v>
      </c>
      <c r="F18" s="285" t="s">
        <v>621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622</v>
      </c>
      <c r="F19" s="285" t="s">
        <v>623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624</v>
      </c>
      <c r="F20" s="285" t="s">
        <v>625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626</v>
      </c>
      <c r="F21" s="285" t="s">
        <v>627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628</v>
      </c>
      <c r="F22" s="285" t="s">
        <v>629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630</v>
      </c>
      <c r="F23" s="285" t="s">
        <v>631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632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633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634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635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636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637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638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639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640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113</v>
      </c>
      <c r="F36" s="285"/>
      <c r="G36" s="285" t="s">
        <v>641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642</v>
      </c>
      <c r="F37" s="285"/>
      <c r="G37" s="285" t="s">
        <v>643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58</v>
      </c>
      <c r="F38" s="285"/>
      <c r="G38" s="285" t="s">
        <v>644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59</v>
      </c>
      <c r="F39" s="285"/>
      <c r="G39" s="285" t="s">
        <v>645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114</v>
      </c>
      <c r="F40" s="285"/>
      <c r="G40" s="285" t="s">
        <v>646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115</v>
      </c>
      <c r="F41" s="285"/>
      <c r="G41" s="285" t="s">
        <v>647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648</v>
      </c>
      <c r="F42" s="285"/>
      <c r="G42" s="285" t="s">
        <v>649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650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651</v>
      </c>
      <c r="F44" s="285"/>
      <c r="G44" s="285" t="s">
        <v>652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117</v>
      </c>
      <c r="F45" s="285"/>
      <c r="G45" s="285" t="s">
        <v>653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654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655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656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657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658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659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660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661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662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663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664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665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666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667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668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669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670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671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672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673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674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675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676</v>
      </c>
      <c r="D76" s="303"/>
      <c r="E76" s="303"/>
      <c r="F76" s="303" t="s">
        <v>677</v>
      </c>
      <c r="G76" s="304"/>
      <c r="H76" s="303" t="s">
        <v>59</v>
      </c>
      <c r="I76" s="303" t="s">
        <v>62</v>
      </c>
      <c r="J76" s="303" t="s">
        <v>678</v>
      </c>
      <c r="K76" s="302"/>
    </row>
    <row r="77" s="1" customFormat="1" ht="17.25" customHeight="1">
      <c r="B77" s="300"/>
      <c r="C77" s="305" t="s">
        <v>679</v>
      </c>
      <c r="D77" s="305"/>
      <c r="E77" s="305"/>
      <c r="F77" s="306" t="s">
        <v>680</v>
      </c>
      <c r="G77" s="307"/>
      <c r="H77" s="305"/>
      <c r="I77" s="305"/>
      <c r="J77" s="305" t="s">
        <v>681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58</v>
      </c>
      <c r="D79" s="310"/>
      <c r="E79" s="310"/>
      <c r="F79" s="311" t="s">
        <v>682</v>
      </c>
      <c r="G79" s="312"/>
      <c r="H79" s="288" t="s">
        <v>683</v>
      </c>
      <c r="I79" s="288" t="s">
        <v>684</v>
      </c>
      <c r="J79" s="288">
        <v>20</v>
      </c>
      <c r="K79" s="302"/>
    </row>
    <row r="80" s="1" customFormat="1" ht="15" customHeight="1">
      <c r="B80" s="300"/>
      <c r="C80" s="288" t="s">
        <v>685</v>
      </c>
      <c r="D80" s="288"/>
      <c r="E80" s="288"/>
      <c r="F80" s="311" t="s">
        <v>682</v>
      </c>
      <c r="G80" s="312"/>
      <c r="H80" s="288" t="s">
        <v>686</v>
      </c>
      <c r="I80" s="288" t="s">
        <v>684</v>
      </c>
      <c r="J80" s="288">
        <v>120</v>
      </c>
      <c r="K80" s="302"/>
    </row>
    <row r="81" s="1" customFormat="1" ht="15" customHeight="1">
      <c r="B81" s="313"/>
      <c r="C81" s="288" t="s">
        <v>687</v>
      </c>
      <c r="D81" s="288"/>
      <c r="E81" s="288"/>
      <c r="F81" s="311" t="s">
        <v>688</v>
      </c>
      <c r="G81" s="312"/>
      <c r="H81" s="288" t="s">
        <v>689</v>
      </c>
      <c r="I81" s="288" t="s">
        <v>684</v>
      </c>
      <c r="J81" s="288">
        <v>50</v>
      </c>
      <c r="K81" s="302"/>
    </row>
    <row r="82" s="1" customFormat="1" ht="15" customHeight="1">
      <c r="B82" s="313"/>
      <c r="C82" s="288" t="s">
        <v>690</v>
      </c>
      <c r="D82" s="288"/>
      <c r="E82" s="288"/>
      <c r="F82" s="311" t="s">
        <v>682</v>
      </c>
      <c r="G82" s="312"/>
      <c r="H82" s="288" t="s">
        <v>691</v>
      </c>
      <c r="I82" s="288" t="s">
        <v>692</v>
      </c>
      <c r="J82" s="288"/>
      <c r="K82" s="302"/>
    </row>
    <row r="83" s="1" customFormat="1" ht="15" customHeight="1">
      <c r="B83" s="313"/>
      <c r="C83" s="314" t="s">
        <v>693</v>
      </c>
      <c r="D83" s="314"/>
      <c r="E83" s="314"/>
      <c r="F83" s="315" t="s">
        <v>688</v>
      </c>
      <c r="G83" s="314"/>
      <c r="H83" s="314" t="s">
        <v>694</v>
      </c>
      <c r="I83" s="314" t="s">
        <v>684</v>
      </c>
      <c r="J83" s="314">
        <v>15</v>
      </c>
      <c r="K83" s="302"/>
    </row>
    <row r="84" s="1" customFormat="1" ht="15" customHeight="1">
      <c r="B84" s="313"/>
      <c r="C84" s="314" t="s">
        <v>695</v>
      </c>
      <c r="D84" s="314"/>
      <c r="E84" s="314"/>
      <c r="F84" s="315" t="s">
        <v>688</v>
      </c>
      <c r="G84" s="314"/>
      <c r="H84" s="314" t="s">
        <v>696</v>
      </c>
      <c r="I84" s="314" t="s">
        <v>684</v>
      </c>
      <c r="J84" s="314">
        <v>15</v>
      </c>
      <c r="K84" s="302"/>
    </row>
    <row r="85" s="1" customFormat="1" ht="15" customHeight="1">
      <c r="B85" s="313"/>
      <c r="C85" s="314" t="s">
        <v>697</v>
      </c>
      <c r="D85" s="314"/>
      <c r="E85" s="314"/>
      <c r="F85" s="315" t="s">
        <v>688</v>
      </c>
      <c r="G85" s="314"/>
      <c r="H85" s="314" t="s">
        <v>698</v>
      </c>
      <c r="I85" s="314" t="s">
        <v>684</v>
      </c>
      <c r="J85" s="314">
        <v>20</v>
      </c>
      <c r="K85" s="302"/>
    </row>
    <row r="86" s="1" customFormat="1" ht="15" customHeight="1">
      <c r="B86" s="313"/>
      <c r="C86" s="314" t="s">
        <v>699</v>
      </c>
      <c r="D86" s="314"/>
      <c r="E86" s="314"/>
      <c r="F86" s="315" t="s">
        <v>688</v>
      </c>
      <c r="G86" s="314"/>
      <c r="H86" s="314" t="s">
        <v>700</v>
      </c>
      <c r="I86" s="314" t="s">
        <v>684</v>
      </c>
      <c r="J86" s="314">
        <v>20</v>
      </c>
      <c r="K86" s="302"/>
    </row>
    <row r="87" s="1" customFormat="1" ht="15" customHeight="1">
      <c r="B87" s="313"/>
      <c r="C87" s="288" t="s">
        <v>701</v>
      </c>
      <c r="D87" s="288"/>
      <c r="E87" s="288"/>
      <c r="F87" s="311" t="s">
        <v>688</v>
      </c>
      <c r="G87" s="312"/>
      <c r="H87" s="288" t="s">
        <v>702</v>
      </c>
      <c r="I87" s="288" t="s">
        <v>684</v>
      </c>
      <c r="J87" s="288">
        <v>50</v>
      </c>
      <c r="K87" s="302"/>
    </row>
    <row r="88" s="1" customFormat="1" ht="15" customHeight="1">
      <c r="B88" s="313"/>
      <c r="C88" s="288" t="s">
        <v>703</v>
      </c>
      <c r="D88" s="288"/>
      <c r="E88" s="288"/>
      <c r="F88" s="311" t="s">
        <v>688</v>
      </c>
      <c r="G88" s="312"/>
      <c r="H88" s="288" t="s">
        <v>704</v>
      </c>
      <c r="I88" s="288" t="s">
        <v>684</v>
      </c>
      <c r="J88" s="288">
        <v>20</v>
      </c>
      <c r="K88" s="302"/>
    </row>
    <row r="89" s="1" customFormat="1" ht="15" customHeight="1">
      <c r="B89" s="313"/>
      <c r="C89" s="288" t="s">
        <v>705</v>
      </c>
      <c r="D89" s="288"/>
      <c r="E89" s="288"/>
      <c r="F89" s="311" t="s">
        <v>688</v>
      </c>
      <c r="G89" s="312"/>
      <c r="H89" s="288" t="s">
        <v>706</v>
      </c>
      <c r="I89" s="288" t="s">
        <v>684</v>
      </c>
      <c r="J89" s="288">
        <v>20</v>
      </c>
      <c r="K89" s="302"/>
    </row>
    <row r="90" s="1" customFormat="1" ht="15" customHeight="1">
      <c r="B90" s="313"/>
      <c r="C90" s="288" t="s">
        <v>707</v>
      </c>
      <c r="D90" s="288"/>
      <c r="E90" s="288"/>
      <c r="F90" s="311" t="s">
        <v>688</v>
      </c>
      <c r="G90" s="312"/>
      <c r="H90" s="288" t="s">
        <v>708</v>
      </c>
      <c r="I90" s="288" t="s">
        <v>684</v>
      </c>
      <c r="J90" s="288">
        <v>50</v>
      </c>
      <c r="K90" s="302"/>
    </row>
    <row r="91" s="1" customFormat="1" ht="15" customHeight="1">
      <c r="B91" s="313"/>
      <c r="C91" s="288" t="s">
        <v>709</v>
      </c>
      <c r="D91" s="288"/>
      <c r="E91" s="288"/>
      <c r="F91" s="311" t="s">
        <v>688</v>
      </c>
      <c r="G91" s="312"/>
      <c r="H91" s="288" t="s">
        <v>709</v>
      </c>
      <c r="I91" s="288" t="s">
        <v>684</v>
      </c>
      <c r="J91" s="288">
        <v>50</v>
      </c>
      <c r="K91" s="302"/>
    </row>
    <row r="92" s="1" customFormat="1" ht="15" customHeight="1">
      <c r="B92" s="313"/>
      <c r="C92" s="288" t="s">
        <v>710</v>
      </c>
      <c r="D92" s="288"/>
      <c r="E92" s="288"/>
      <c r="F92" s="311" t="s">
        <v>688</v>
      </c>
      <c r="G92" s="312"/>
      <c r="H92" s="288" t="s">
        <v>711</v>
      </c>
      <c r="I92" s="288" t="s">
        <v>684</v>
      </c>
      <c r="J92" s="288">
        <v>255</v>
      </c>
      <c r="K92" s="302"/>
    </row>
    <row r="93" s="1" customFormat="1" ht="15" customHeight="1">
      <c r="B93" s="313"/>
      <c r="C93" s="288" t="s">
        <v>712</v>
      </c>
      <c r="D93" s="288"/>
      <c r="E93" s="288"/>
      <c r="F93" s="311" t="s">
        <v>682</v>
      </c>
      <c r="G93" s="312"/>
      <c r="H93" s="288" t="s">
        <v>713</v>
      </c>
      <c r="I93" s="288" t="s">
        <v>714</v>
      </c>
      <c r="J93" s="288"/>
      <c r="K93" s="302"/>
    </row>
    <row r="94" s="1" customFormat="1" ht="15" customHeight="1">
      <c r="B94" s="313"/>
      <c r="C94" s="288" t="s">
        <v>715</v>
      </c>
      <c r="D94" s="288"/>
      <c r="E94" s="288"/>
      <c r="F94" s="311" t="s">
        <v>682</v>
      </c>
      <c r="G94" s="312"/>
      <c r="H94" s="288" t="s">
        <v>716</v>
      </c>
      <c r="I94" s="288" t="s">
        <v>717</v>
      </c>
      <c r="J94" s="288"/>
      <c r="K94" s="302"/>
    </row>
    <row r="95" s="1" customFormat="1" ht="15" customHeight="1">
      <c r="B95" s="313"/>
      <c r="C95" s="288" t="s">
        <v>718</v>
      </c>
      <c r="D95" s="288"/>
      <c r="E95" s="288"/>
      <c r="F95" s="311" t="s">
        <v>682</v>
      </c>
      <c r="G95" s="312"/>
      <c r="H95" s="288" t="s">
        <v>718</v>
      </c>
      <c r="I95" s="288" t="s">
        <v>717</v>
      </c>
      <c r="J95" s="288"/>
      <c r="K95" s="302"/>
    </row>
    <row r="96" s="1" customFormat="1" ht="15" customHeight="1">
      <c r="B96" s="313"/>
      <c r="C96" s="288" t="s">
        <v>43</v>
      </c>
      <c r="D96" s="288"/>
      <c r="E96" s="288"/>
      <c r="F96" s="311" t="s">
        <v>682</v>
      </c>
      <c r="G96" s="312"/>
      <c r="H96" s="288" t="s">
        <v>719</v>
      </c>
      <c r="I96" s="288" t="s">
        <v>717</v>
      </c>
      <c r="J96" s="288"/>
      <c r="K96" s="302"/>
    </row>
    <row r="97" s="1" customFormat="1" ht="15" customHeight="1">
      <c r="B97" s="313"/>
      <c r="C97" s="288" t="s">
        <v>53</v>
      </c>
      <c r="D97" s="288"/>
      <c r="E97" s="288"/>
      <c r="F97" s="311" t="s">
        <v>682</v>
      </c>
      <c r="G97" s="312"/>
      <c r="H97" s="288" t="s">
        <v>720</v>
      </c>
      <c r="I97" s="288" t="s">
        <v>717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721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676</v>
      </c>
      <c r="D103" s="303"/>
      <c r="E103" s="303"/>
      <c r="F103" s="303" t="s">
        <v>677</v>
      </c>
      <c r="G103" s="304"/>
      <c r="H103" s="303" t="s">
        <v>59</v>
      </c>
      <c r="I103" s="303" t="s">
        <v>62</v>
      </c>
      <c r="J103" s="303" t="s">
        <v>678</v>
      </c>
      <c r="K103" s="302"/>
    </row>
    <row r="104" s="1" customFormat="1" ht="17.25" customHeight="1">
      <c r="B104" s="300"/>
      <c r="C104" s="305" t="s">
        <v>679</v>
      </c>
      <c r="D104" s="305"/>
      <c r="E104" s="305"/>
      <c r="F104" s="306" t="s">
        <v>680</v>
      </c>
      <c r="G104" s="307"/>
      <c r="H104" s="305"/>
      <c r="I104" s="305"/>
      <c r="J104" s="305" t="s">
        <v>681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58</v>
      </c>
      <c r="D106" s="310"/>
      <c r="E106" s="310"/>
      <c r="F106" s="311" t="s">
        <v>682</v>
      </c>
      <c r="G106" s="288"/>
      <c r="H106" s="288" t="s">
        <v>722</v>
      </c>
      <c r="I106" s="288" t="s">
        <v>684</v>
      </c>
      <c r="J106" s="288">
        <v>20</v>
      </c>
      <c r="K106" s="302"/>
    </row>
    <row r="107" s="1" customFormat="1" ht="15" customHeight="1">
      <c r="B107" s="300"/>
      <c r="C107" s="288" t="s">
        <v>685</v>
      </c>
      <c r="D107" s="288"/>
      <c r="E107" s="288"/>
      <c r="F107" s="311" t="s">
        <v>682</v>
      </c>
      <c r="G107" s="288"/>
      <c r="H107" s="288" t="s">
        <v>722</v>
      </c>
      <c r="I107" s="288" t="s">
        <v>684</v>
      </c>
      <c r="J107" s="288">
        <v>120</v>
      </c>
      <c r="K107" s="302"/>
    </row>
    <row r="108" s="1" customFormat="1" ht="15" customHeight="1">
      <c r="B108" s="313"/>
      <c r="C108" s="288" t="s">
        <v>687</v>
      </c>
      <c r="D108" s="288"/>
      <c r="E108" s="288"/>
      <c r="F108" s="311" t="s">
        <v>688</v>
      </c>
      <c r="G108" s="288"/>
      <c r="H108" s="288" t="s">
        <v>722</v>
      </c>
      <c r="I108" s="288" t="s">
        <v>684</v>
      </c>
      <c r="J108" s="288">
        <v>50</v>
      </c>
      <c r="K108" s="302"/>
    </row>
    <row r="109" s="1" customFormat="1" ht="15" customHeight="1">
      <c r="B109" s="313"/>
      <c r="C109" s="288" t="s">
        <v>690</v>
      </c>
      <c r="D109" s="288"/>
      <c r="E109" s="288"/>
      <c r="F109" s="311" t="s">
        <v>682</v>
      </c>
      <c r="G109" s="288"/>
      <c r="H109" s="288" t="s">
        <v>722</v>
      </c>
      <c r="I109" s="288" t="s">
        <v>692</v>
      </c>
      <c r="J109" s="288"/>
      <c r="K109" s="302"/>
    </row>
    <row r="110" s="1" customFormat="1" ht="15" customHeight="1">
      <c r="B110" s="313"/>
      <c r="C110" s="288" t="s">
        <v>701</v>
      </c>
      <c r="D110" s="288"/>
      <c r="E110" s="288"/>
      <c r="F110" s="311" t="s">
        <v>688</v>
      </c>
      <c r="G110" s="288"/>
      <c r="H110" s="288" t="s">
        <v>722</v>
      </c>
      <c r="I110" s="288" t="s">
        <v>684</v>
      </c>
      <c r="J110" s="288">
        <v>50</v>
      </c>
      <c r="K110" s="302"/>
    </row>
    <row r="111" s="1" customFormat="1" ht="15" customHeight="1">
      <c r="B111" s="313"/>
      <c r="C111" s="288" t="s">
        <v>709</v>
      </c>
      <c r="D111" s="288"/>
      <c r="E111" s="288"/>
      <c r="F111" s="311" t="s">
        <v>688</v>
      </c>
      <c r="G111" s="288"/>
      <c r="H111" s="288" t="s">
        <v>722</v>
      </c>
      <c r="I111" s="288" t="s">
        <v>684</v>
      </c>
      <c r="J111" s="288">
        <v>50</v>
      </c>
      <c r="K111" s="302"/>
    </row>
    <row r="112" s="1" customFormat="1" ht="15" customHeight="1">
      <c r="B112" s="313"/>
      <c r="C112" s="288" t="s">
        <v>707</v>
      </c>
      <c r="D112" s="288"/>
      <c r="E112" s="288"/>
      <c r="F112" s="311" t="s">
        <v>688</v>
      </c>
      <c r="G112" s="288"/>
      <c r="H112" s="288" t="s">
        <v>722</v>
      </c>
      <c r="I112" s="288" t="s">
        <v>684</v>
      </c>
      <c r="J112" s="288">
        <v>50</v>
      </c>
      <c r="K112" s="302"/>
    </row>
    <row r="113" s="1" customFormat="1" ht="15" customHeight="1">
      <c r="B113" s="313"/>
      <c r="C113" s="288" t="s">
        <v>58</v>
      </c>
      <c r="D113" s="288"/>
      <c r="E113" s="288"/>
      <c r="F113" s="311" t="s">
        <v>682</v>
      </c>
      <c r="G113" s="288"/>
      <c r="H113" s="288" t="s">
        <v>723</v>
      </c>
      <c r="I113" s="288" t="s">
        <v>684</v>
      </c>
      <c r="J113" s="288">
        <v>20</v>
      </c>
      <c r="K113" s="302"/>
    </row>
    <row r="114" s="1" customFormat="1" ht="15" customHeight="1">
      <c r="B114" s="313"/>
      <c r="C114" s="288" t="s">
        <v>724</v>
      </c>
      <c r="D114" s="288"/>
      <c r="E114" s="288"/>
      <c r="F114" s="311" t="s">
        <v>682</v>
      </c>
      <c r="G114" s="288"/>
      <c r="H114" s="288" t="s">
        <v>725</v>
      </c>
      <c r="I114" s="288" t="s">
        <v>684</v>
      </c>
      <c r="J114" s="288">
        <v>120</v>
      </c>
      <c r="K114" s="302"/>
    </row>
    <row r="115" s="1" customFormat="1" ht="15" customHeight="1">
      <c r="B115" s="313"/>
      <c r="C115" s="288" t="s">
        <v>43</v>
      </c>
      <c r="D115" s="288"/>
      <c r="E115" s="288"/>
      <c r="F115" s="311" t="s">
        <v>682</v>
      </c>
      <c r="G115" s="288"/>
      <c r="H115" s="288" t="s">
        <v>726</v>
      </c>
      <c r="I115" s="288" t="s">
        <v>717</v>
      </c>
      <c r="J115" s="288"/>
      <c r="K115" s="302"/>
    </row>
    <row r="116" s="1" customFormat="1" ht="15" customHeight="1">
      <c r="B116" s="313"/>
      <c r="C116" s="288" t="s">
        <v>53</v>
      </c>
      <c r="D116" s="288"/>
      <c r="E116" s="288"/>
      <c r="F116" s="311" t="s">
        <v>682</v>
      </c>
      <c r="G116" s="288"/>
      <c r="H116" s="288" t="s">
        <v>727</v>
      </c>
      <c r="I116" s="288" t="s">
        <v>717</v>
      </c>
      <c r="J116" s="288"/>
      <c r="K116" s="302"/>
    </row>
    <row r="117" s="1" customFormat="1" ht="15" customHeight="1">
      <c r="B117" s="313"/>
      <c r="C117" s="288" t="s">
        <v>62</v>
      </c>
      <c r="D117" s="288"/>
      <c r="E117" s="288"/>
      <c r="F117" s="311" t="s">
        <v>682</v>
      </c>
      <c r="G117" s="288"/>
      <c r="H117" s="288" t="s">
        <v>728</v>
      </c>
      <c r="I117" s="288" t="s">
        <v>729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730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676</v>
      </c>
      <c r="D123" s="303"/>
      <c r="E123" s="303"/>
      <c r="F123" s="303" t="s">
        <v>677</v>
      </c>
      <c r="G123" s="304"/>
      <c r="H123" s="303" t="s">
        <v>59</v>
      </c>
      <c r="I123" s="303" t="s">
        <v>62</v>
      </c>
      <c r="J123" s="303" t="s">
        <v>678</v>
      </c>
      <c r="K123" s="332"/>
    </row>
    <row r="124" s="1" customFormat="1" ht="17.25" customHeight="1">
      <c r="B124" s="331"/>
      <c r="C124" s="305" t="s">
        <v>679</v>
      </c>
      <c r="D124" s="305"/>
      <c r="E124" s="305"/>
      <c r="F124" s="306" t="s">
        <v>680</v>
      </c>
      <c r="G124" s="307"/>
      <c r="H124" s="305"/>
      <c r="I124" s="305"/>
      <c r="J124" s="305" t="s">
        <v>681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685</v>
      </c>
      <c r="D126" s="310"/>
      <c r="E126" s="310"/>
      <c r="F126" s="311" t="s">
        <v>682</v>
      </c>
      <c r="G126" s="288"/>
      <c r="H126" s="288" t="s">
        <v>722</v>
      </c>
      <c r="I126" s="288" t="s">
        <v>684</v>
      </c>
      <c r="J126" s="288">
        <v>120</v>
      </c>
      <c r="K126" s="336"/>
    </row>
    <row r="127" s="1" customFormat="1" ht="15" customHeight="1">
      <c r="B127" s="333"/>
      <c r="C127" s="288" t="s">
        <v>731</v>
      </c>
      <c r="D127" s="288"/>
      <c r="E127" s="288"/>
      <c r="F127" s="311" t="s">
        <v>682</v>
      </c>
      <c r="G127" s="288"/>
      <c r="H127" s="288" t="s">
        <v>732</v>
      </c>
      <c r="I127" s="288" t="s">
        <v>684</v>
      </c>
      <c r="J127" s="288" t="s">
        <v>733</v>
      </c>
      <c r="K127" s="336"/>
    </row>
    <row r="128" s="1" customFormat="1" ht="15" customHeight="1">
      <c r="B128" s="333"/>
      <c r="C128" s="288" t="s">
        <v>630</v>
      </c>
      <c r="D128" s="288"/>
      <c r="E128" s="288"/>
      <c r="F128" s="311" t="s">
        <v>682</v>
      </c>
      <c r="G128" s="288"/>
      <c r="H128" s="288" t="s">
        <v>734</v>
      </c>
      <c r="I128" s="288" t="s">
        <v>684</v>
      </c>
      <c r="J128" s="288" t="s">
        <v>733</v>
      </c>
      <c r="K128" s="336"/>
    </row>
    <row r="129" s="1" customFormat="1" ht="15" customHeight="1">
      <c r="B129" s="333"/>
      <c r="C129" s="288" t="s">
        <v>693</v>
      </c>
      <c r="D129" s="288"/>
      <c r="E129" s="288"/>
      <c r="F129" s="311" t="s">
        <v>688</v>
      </c>
      <c r="G129" s="288"/>
      <c r="H129" s="288" t="s">
        <v>694</v>
      </c>
      <c r="I129" s="288" t="s">
        <v>684</v>
      </c>
      <c r="J129" s="288">
        <v>15</v>
      </c>
      <c r="K129" s="336"/>
    </row>
    <row r="130" s="1" customFormat="1" ht="15" customHeight="1">
      <c r="B130" s="333"/>
      <c r="C130" s="314" t="s">
        <v>695</v>
      </c>
      <c r="D130" s="314"/>
      <c r="E130" s="314"/>
      <c r="F130" s="315" t="s">
        <v>688</v>
      </c>
      <c r="G130" s="314"/>
      <c r="H130" s="314" t="s">
        <v>696</v>
      </c>
      <c r="I130" s="314" t="s">
        <v>684</v>
      </c>
      <c r="J130" s="314">
        <v>15</v>
      </c>
      <c r="K130" s="336"/>
    </row>
    <row r="131" s="1" customFormat="1" ht="15" customHeight="1">
      <c r="B131" s="333"/>
      <c r="C131" s="314" t="s">
        <v>697</v>
      </c>
      <c r="D131" s="314"/>
      <c r="E131" s="314"/>
      <c r="F131" s="315" t="s">
        <v>688</v>
      </c>
      <c r="G131" s="314"/>
      <c r="H131" s="314" t="s">
        <v>698</v>
      </c>
      <c r="I131" s="314" t="s">
        <v>684</v>
      </c>
      <c r="J131" s="314">
        <v>20</v>
      </c>
      <c r="K131" s="336"/>
    </row>
    <row r="132" s="1" customFormat="1" ht="15" customHeight="1">
      <c r="B132" s="333"/>
      <c r="C132" s="314" t="s">
        <v>699</v>
      </c>
      <c r="D132" s="314"/>
      <c r="E132" s="314"/>
      <c r="F132" s="315" t="s">
        <v>688</v>
      </c>
      <c r="G132" s="314"/>
      <c r="H132" s="314" t="s">
        <v>700</v>
      </c>
      <c r="I132" s="314" t="s">
        <v>684</v>
      </c>
      <c r="J132" s="314">
        <v>20</v>
      </c>
      <c r="K132" s="336"/>
    </row>
    <row r="133" s="1" customFormat="1" ht="15" customHeight="1">
      <c r="B133" s="333"/>
      <c r="C133" s="288" t="s">
        <v>687</v>
      </c>
      <c r="D133" s="288"/>
      <c r="E133" s="288"/>
      <c r="F133" s="311" t="s">
        <v>688</v>
      </c>
      <c r="G133" s="288"/>
      <c r="H133" s="288" t="s">
        <v>722</v>
      </c>
      <c r="I133" s="288" t="s">
        <v>684</v>
      </c>
      <c r="J133" s="288">
        <v>50</v>
      </c>
      <c r="K133" s="336"/>
    </row>
    <row r="134" s="1" customFormat="1" ht="15" customHeight="1">
      <c r="B134" s="333"/>
      <c r="C134" s="288" t="s">
        <v>701</v>
      </c>
      <c r="D134" s="288"/>
      <c r="E134" s="288"/>
      <c r="F134" s="311" t="s">
        <v>688</v>
      </c>
      <c r="G134" s="288"/>
      <c r="H134" s="288" t="s">
        <v>722</v>
      </c>
      <c r="I134" s="288" t="s">
        <v>684</v>
      </c>
      <c r="J134" s="288">
        <v>50</v>
      </c>
      <c r="K134" s="336"/>
    </row>
    <row r="135" s="1" customFormat="1" ht="15" customHeight="1">
      <c r="B135" s="333"/>
      <c r="C135" s="288" t="s">
        <v>707</v>
      </c>
      <c r="D135" s="288"/>
      <c r="E135" s="288"/>
      <c r="F135" s="311" t="s">
        <v>688</v>
      </c>
      <c r="G135" s="288"/>
      <c r="H135" s="288" t="s">
        <v>722</v>
      </c>
      <c r="I135" s="288" t="s">
        <v>684</v>
      </c>
      <c r="J135" s="288">
        <v>50</v>
      </c>
      <c r="K135" s="336"/>
    </row>
    <row r="136" s="1" customFormat="1" ht="15" customHeight="1">
      <c r="B136" s="333"/>
      <c r="C136" s="288" t="s">
        <v>709</v>
      </c>
      <c r="D136" s="288"/>
      <c r="E136" s="288"/>
      <c r="F136" s="311" t="s">
        <v>688</v>
      </c>
      <c r="G136" s="288"/>
      <c r="H136" s="288" t="s">
        <v>722</v>
      </c>
      <c r="I136" s="288" t="s">
        <v>684</v>
      </c>
      <c r="J136" s="288">
        <v>50</v>
      </c>
      <c r="K136" s="336"/>
    </row>
    <row r="137" s="1" customFormat="1" ht="15" customHeight="1">
      <c r="B137" s="333"/>
      <c r="C137" s="288" t="s">
        <v>710</v>
      </c>
      <c r="D137" s="288"/>
      <c r="E137" s="288"/>
      <c r="F137" s="311" t="s">
        <v>688</v>
      </c>
      <c r="G137" s="288"/>
      <c r="H137" s="288" t="s">
        <v>735</v>
      </c>
      <c r="I137" s="288" t="s">
        <v>684</v>
      </c>
      <c r="J137" s="288">
        <v>255</v>
      </c>
      <c r="K137" s="336"/>
    </row>
    <row r="138" s="1" customFormat="1" ht="15" customHeight="1">
      <c r="B138" s="333"/>
      <c r="C138" s="288" t="s">
        <v>712</v>
      </c>
      <c r="D138" s="288"/>
      <c r="E138" s="288"/>
      <c r="F138" s="311" t="s">
        <v>682</v>
      </c>
      <c r="G138" s="288"/>
      <c r="H138" s="288" t="s">
        <v>736</v>
      </c>
      <c r="I138" s="288" t="s">
        <v>714</v>
      </c>
      <c r="J138" s="288"/>
      <c r="K138" s="336"/>
    </row>
    <row r="139" s="1" customFormat="1" ht="15" customHeight="1">
      <c r="B139" s="333"/>
      <c r="C139" s="288" t="s">
        <v>715</v>
      </c>
      <c r="D139" s="288"/>
      <c r="E139" s="288"/>
      <c r="F139" s="311" t="s">
        <v>682</v>
      </c>
      <c r="G139" s="288"/>
      <c r="H139" s="288" t="s">
        <v>737</v>
      </c>
      <c r="I139" s="288" t="s">
        <v>717</v>
      </c>
      <c r="J139" s="288"/>
      <c r="K139" s="336"/>
    </row>
    <row r="140" s="1" customFormat="1" ht="15" customHeight="1">
      <c r="B140" s="333"/>
      <c r="C140" s="288" t="s">
        <v>718</v>
      </c>
      <c r="D140" s="288"/>
      <c r="E140" s="288"/>
      <c r="F140" s="311" t="s">
        <v>682</v>
      </c>
      <c r="G140" s="288"/>
      <c r="H140" s="288" t="s">
        <v>718</v>
      </c>
      <c r="I140" s="288" t="s">
        <v>717</v>
      </c>
      <c r="J140" s="288"/>
      <c r="K140" s="336"/>
    </row>
    <row r="141" s="1" customFormat="1" ht="15" customHeight="1">
      <c r="B141" s="333"/>
      <c r="C141" s="288" t="s">
        <v>43</v>
      </c>
      <c r="D141" s="288"/>
      <c r="E141" s="288"/>
      <c r="F141" s="311" t="s">
        <v>682</v>
      </c>
      <c r="G141" s="288"/>
      <c r="H141" s="288" t="s">
        <v>738</v>
      </c>
      <c r="I141" s="288" t="s">
        <v>717</v>
      </c>
      <c r="J141" s="288"/>
      <c r="K141" s="336"/>
    </row>
    <row r="142" s="1" customFormat="1" ht="15" customHeight="1">
      <c r="B142" s="333"/>
      <c r="C142" s="288" t="s">
        <v>739</v>
      </c>
      <c r="D142" s="288"/>
      <c r="E142" s="288"/>
      <c r="F142" s="311" t="s">
        <v>682</v>
      </c>
      <c r="G142" s="288"/>
      <c r="H142" s="288" t="s">
        <v>740</v>
      </c>
      <c r="I142" s="288" t="s">
        <v>717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741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676</v>
      </c>
      <c r="D148" s="303"/>
      <c r="E148" s="303"/>
      <c r="F148" s="303" t="s">
        <v>677</v>
      </c>
      <c r="G148" s="304"/>
      <c r="H148" s="303" t="s">
        <v>59</v>
      </c>
      <c r="I148" s="303" t="s">
        <v>62</v>
      </c>
      <c r="J148" s="303" t="s">
        <v>678</v>
      </c>
      <c r="K148" s="302"/>
    </row>
    <row r="149" s="1" customFormat="1" ht="17.25" customHeight="1">
      <c r="B149" s="300"/>
      <c r="C149" s="305" t="s">
        <v>679</v>
      </c>
      <c r="D149" s="305"/>
      <c r="E149" s="305"/>
      <c r="F149" s="306" t="s">
        <v>680</v>
      </c>
      <c r="G149" s="307"/>
      <c r="H149" s="305"/>
      <c r="I149" s="305"/>
      <c r="J149" s="305" t="s">
        <v>681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685</v>
      </c>
      <c r="D151" s="288"/>
      <c r="E151" s="288"/>
      <c r="F151" s="341" t="s">
        <v>682</v>
      </c>
      <c r="G151" s="288"/>
      <c r="H151" s="340" t="s">
        <v>722</v>
      </c>
      <c r="I151" s="340" t="s">
        <v>684</v>
      </c>
      <c r="J151" s="340">
        <v>120</v>
      </c>
      <c r="K151" s="336"/>
    </row>
    <row r="152" s="1" customFormat="1" ht="15" customHeight="1">
      <c r="B152" s="313"/>
      <c r="C152" s="340" t="s">
        <v>731</v>
      </c>
      <c r="D152" s="288"/>
      <c r="E152" s="288"/>
      <c r="F152" s="341" t="s">
        <v>682</v>
      </c>
      <c r="G152" s="288"/>
      <c r="H152" s="340" t="s">
        <v>742</v>
      </c>
      <c r="I152" s="340" t="s">
        <v>684</v>
      </c>
      <c r="J152" s="340" t="s">
        <v>733</v>
      </c>
      <c r="K152" s="336"/>
    </row>
    <row r="153" s="1" customFormat="1" ht="15" customHeight="1">
      <c r="B153" s="313"/>
      <c r="C153" s="340" t="s">
        <v>630</v>
      </c>
      <c r="D153" s="288"/>
      <c r="E153" s="288"/>
      <c r="F153" s="341" t="s">
        <v>682</v>
      </c>
      <c r="G153" s="288"/>
      <c r="H153" s="340" t="s">
        <v>743</v>
      </c>
      <c r="I153" s="340" t="s">
        <v>684</v>
      </c>
      <c r="J153" s="340" t="s">
        <v>733</v>
      </c>
      <c r="K153" s="336"/>
    </row>
    <row r="154" s="1" customFormat="1" ht="15" customHeight="1">
      <c r="B154" s="313"/>
      <c r="C154" s="340" t="s">
        <v>687</v>
      </c>
      <c r="D154" s="288"/>
      <c r="E154" s="288"/>
      <c r="F154" s="341" t="s">
        <v>688</v>
      </c>
      <c r="G154" s="288"/>
      <c r="H154" s="340" t="s">
        <v>722</v>
      </c>
      <c r="I154" s="340" t="s">
        <v>684</v>
      </c>
      <c r="J154" s="340">
        <v>50</v>
      </c>
      <c r="K154" s="336"/>
    </row>
    <row r="155" s="1" customFormat="1" ht="15" customHeight="1">
      <c r="B155" s="313"/>
      <c r="C155" s="340" t="s">
        <v>690</v>
      </c>
      <c r="D155" s="288"/>
      <c r="E155" s="288"/>
      <c r="F155" s="341" t="s">
        <v>682</v>
      </c>
      <c r="G155" s="288"/>
      <c r="H155" s="340" t="s">
        <v>722</v>
      </c>
      <c r="I155" s="340" t="s">
        <v>692</v>
      </c>
      <c r="J155" s="340"/>
      <c r="K155" s="336"/>
    </row>
    <row r="156" s="1" customFormat="1" ht="15" customHeight="1">
      <c r="B156" s="313"/>
      <c r="C156" s="340" t="s">
        <v>701</v>
      </c>
      <c r="D156" s="288"/>
      <c r="E156" s="288"/>
      <c r="F156" s="341" t="s">
        <v>688</v>
      </c>
      <c r="G156" s="288"/>
      <c r="H156" s="340" t="s">
        <v>722</v>
      </c>
      <c r="I156" s="340" t="s">
        <v>684</v>
      </c>
      <c r="J156" s="340">
        <v>50</v>
      </c>
      <c r="K156" s="336"/>
    </row>
    <row r="157" s="1" customFormat="1" ht="15" customHeight="1">
      <c r="B157" s="313"/>
      <c r="C157" s="340" t="s">
        <v>709</v>
      </c>
      <c r="D157" s="288"/>
      <c r="E157" s="288"/>
      <c r="F157" s="341" t="s">
        <v>688</v>
      </c>
      <c r="G157" s="288"/>
      <c r="H157" s="340" t="s">
        <v>722</v>
      </c>
      <c r="I157" s="340" t="s">
        <v>684</v>
      </c>
      <c r="J157" s="340">
        <v>50</v>
      </c>
      <c r="K157" s="336"/>
    </row>
    <row r="158" s="1" customFormat="1" ht="15" customHeight="1">
      <c r="B158" s="313"/>
      <c r="C158" s="340" t="s">
        <v>707</v>
      </c>
      <c r="D158" s="288"/>
      <c r="E158" s="288"/>
      <c r="F158" s="341" t="s">
        <v>688</v>
      </c>
      <c r="G158" s="288"/>
      <c r="H158" s="340" t="s">
        <v>722</v>
      </c>
      <c r="I158" s="340" t="s">
        <v>684</v>
      </c>
      <c r="J158" s="340">
        <v>50</v>
      </c>
      <c r="K158" s="336"/>
    </row>
    <row r="159" s="1" customFormat="1" ht="15" customHeight="1">
      <c r="B159" s="313"/>
      <c r="C159" s="340" t="s">
        <v>101</v>
      </c>
      <c r="D159" s="288"/>
      <c r="E159" s="288"/>
      <c r="F159" s="341" t="s">
        <v>682</v>
      </c>
      <c r="G159" s="288"/>
      <c r="H159" s="340" t="s">
        <v>744</v>
      </c>
      <c r="I159" s="340" t="s">
        <v>684</v>
      </c>
      <c r="J159" s="340" t="s">
        <v>745</v>
      </c>
      <c r="K159" s="336"/>
    </row>
    <row r="160" s="1" customFormat="1" ht="15" customHeight="1">
      <c r="B160" s="313"/>
      <c r="C160" s="340" t="s">
        <v>746</v>
      </c>
      <c r="D160" s="288"/>
      <c r="E160" s="288"/>
      <c r="F160" s="341" t="s">
        <v>682</v>
      </c>
      <c r="G160" s="288"/>
      <c r="H160" s="340" t="s">
        <v>747</v>
      </c>
      <c r="I160" s="340" t="s">
        <v>717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748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676</v>
      </c>
      <c r="D166" s="303"/>
      <c r="E166" s="303"/>
      <c r="F166" s="303" t="s">
        <v>677</v>
      </c>
      <c r="G166" s="345"/>
      <c r="H166" s="346" t="s">
        <v>59</v>
      </c>
      <c r="I166" s="346" t="s">
        <v>62</v>
      </c>
      <c r="J166" s="303" t="s">
        <v>678</v>
      </c>
      <c r="K166" s="280"/>
    </row>
    <row r="167" s="1" customFormat="1" ht="17.25" customHeight="1">
      <c r="B167" s="281"/>
      <c r="C167" s="305" t="s">
        <v>679</v>
      </c>
      <c r="D167" s="305"/>
      <c r="E167" s="305"/>
      <c r="F167" s="306" t="s">
        <v>680</v>
      </c>
      <c r="G167" s="347"/>
      <c r="H167" s="348"/>
      <c r="I167" s="348"/>
      <c r="J167" s="305" t="s">
        <v>681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685</v>
      </c>
      <c r="D169" s="288"/>
      <c r="E169" s="288"/>
      <c r="F169" s="311" t="s">
        <v>682</v>
      </c>
      <c r="G169" s="288"/>
      <c r="H169" s="288" t="s">
        <v>722</v>
      </c>
      <c r="I169" s="288" t="s">
        <v>684</v>
      </c>
      <c r="J169" s="288">
        <v>120</v>
      </c>
      <c r="K169" s="336"/>
    </row>
    <row r="170" s="1" customFormat="1" ht="15" customHeight="1">
      <c r="B170" s="313"/>
      <c r="C170" s="288" t="s">
        <v>731</v>
      </c>
      <c r="D170" s="288"/>
      <c r="E170" s="288"/>
      <c r="F170" s="311" t="s">
        <v>682</v>
      </c>
      <c r="G170" s="288"/>
      <c r="H170" s="288" t="s">
        <v>732</v>
      </c>
      <c r="I170" s="288" t="s">
        <v>684</v>
      </c>
      <c r="J170" s="288" t="s">
        <v>733</v>
      </c>
      <c r="K170" s="336"/>
    </row>
    <row r="171" s="1" customFormat="1" ht="15" customHeight="1">
      <c r="B171" s="313"/>
      <c r="C171" s="288" t="s">
        <v>630</v>
      </c>
      <c r="D171" s="288"/>
      <c r="E171" s="288"/>
      <c r="F171" s="311" t="s">
        <v>682</v>
      </c>
      <c r="G171" s="288"/>
      <c r="H171" s="288" t="s">
        <v>749</v>
      </c>
      <c r="I171" s="288" t="s">
        <v>684</v>
      </c>
      <c r="J171" s="288" t="s">
        <v>733</v>
      </c>
      <c r="K171" s="336"/>
    </row>
    <row r="172" s="1" customFormat="1" ht="15" customHeight="1">
      <c r="B172" s="313"/>
      <c r="C172" s="288" t="s">
        <v>687</v>
      </c>
      <c r="D172" s="288"/>
      <c r="E172" s="288"/>
      <c r="F172" s="311" t="s">
        <v>688</v>
      </c>
      <c r="G172" s="288"/>
      <c r="H172" s="288" t="s">
        <v>749</v>
      </c>
      <c r="I172" s="288" t="s">
        <v>684</v>
      </c>
      <c r="J172" s="288">
        <v>50</v>
      </c>
      <c r="K172" s="336"/>
    </row>
    <row r="173" s="1" customFormat="1" ht="15" customHeight="1">
      <c r="B173" s="313"/>
      <c r="C173" s="288" t="s">
        <v>690</v>
      </c>
      <c r="D173" s="288"/>
      <c r="E173" s="288"/>
      <c r="F173" s="311" t="s">
        <v>682</v>
      </c>
      <c r="G173" s="288"/>
      <c r="H173" s="288" t="s">
        <v>749</v>
      </c>
      <c r="I173" s="288" t="s">
        <v>692</v>
      </c>
      <c r="J173" s="288"/>
      <c r="K173" s="336"/>
    </row>
    <row r="174" s="1" customFormat="1" ht="15" customHeight="1">
      <c r="B174" s="313"/>
      <c r="C174" s="288" t="s">
        <v>701</v>
      </c>
      <c r="D174" s="288"/>
      <c r="E174" s="288"/>
      <c r="F174" s="311" t="s">
        <v>688</v>
      </c>
      <c r="G174" s="288"/>
      <c r="H174" s="288" t="s">
        <v>749</v>
      </c>
      <c r="I174" s="288" t="s">
        <v>684</v>
      </c>
      <c r="J174" s="288">
        <v>50</v>
      </c>
      <c r="K174" s="336"/>
    </row>
    <row r="175" s="1" customFormat="1" ht="15" customHeight="1">
      <c r="B175" s="313"/>
      <c r="C175" s="288" t="s">
        <v>709</v>
      </c>
      <c r="D175" s="288"/>
      <c r="E175" s="288"/>
      <c r="F175" s="311" t="s">
        <v>688</v>
      </c>
      <c r="G175" s="288"/>
      <c r="H175" s="288" t="s">
        <v>749</v>
      </c>
      <c r="I175" s="288" t="s">
        <v>684</v>
      </c>
      <c r="J175" s="288">
        <v>50</v>
      </c>
      <c r="K175" s="336"/>
    </row>
    <row r="176" s="1" customFormat="1" ht="15" customHeight="1">
      <c r="B176" s="313"/>
      <c r="C176" s="288" t="s">
        <v>707</v>
      </c>
      <c r="D176" s="288"/>
      <c r="E176" s="288"/>
      <c r="F176" s="311" t="s">
        <v>688</v>
      </c>
      <c r="G176" s="288"/>
      <c r="H176" s="288" t="s">
        <v>749</v>
      </c>
      <c r="I176" s="288" t="s">
        <v>684</v>
      </c>
      <c r="J176" s="288">
        <v>50</v>
      </c>
      <c r="K176" s="336"/>
    </row>
    <row r="177" s="1" customFormat="1" ht="15" customHeight="1">
      <c r="B177" s="313"/>
      <c r="C177" s="288" t="s">
        <v>113</v>
      </c>
      <c r="D177" s="288"/>
      <c r="E177" s="288"/>
      <c r="F177" s="311" t="s">
        <v>682</v>
      </c>
      <c r="G177" s="288"/>
      <c r="H177" s="288" t="s">
        <v>750</v>
      </c>
      <c r="I177" s="288" t="s">
        <v>751</v>
      </c>
      <c r="J177" s="288"/>
      <c r="K177" s="336"/>
    </row>
    <row r="178" s="1" customFormat="1" ht="15" customHeight="1">
      <c r="B178" s="313"/>
      <c r="C178" s="288" t="s">
        <v>62</v>
      </c>
      <c r="D178" s="288"/>
      <c r="E178" s="288"/>
      <c r="F178" s="311" t="s">
        <v>682</v>
      </c>
      <c r="G178" s="288"/>
      <c r="H178" s="288" t="s">
        <v>752</v>
      </c>
      <c r="I178" s="288" t="s">
        <v>753</v>
      </c>
      <c r="J178" s="288">
        <v>1</v>
      </c>
      <c r="K178" s="336"/>
    </row>
    <row r="179" s="1" customFormat="1" ht="15" customHeight="1">
      <c r="B179" s="313"/>
      <c r="C179" s="288" t="s">
        <v>58</v>
      </c>
      <c r="D179" s="288"/>
      <c r="E179" s="288"/>
      <c r="F179" s="311" t="s">
        <v>682</v>
      </c>
      <c r="G179" s="288"/>
      <c r="H179" s="288" t="s">
        <v>754</v>
      </c>
      <c r="I179" s="288" t="s">
        <v>684</v>
      </c>
      <c r="J179" s="288">
        <v>20</v>
      </c>
      <c r="K179" s="336"/>
    </row>
    <row r="180" s="1" customFormat="1" ht="15" customHeight="1">
      <c r="B180" s="313"/>
      <c r="C180" s="288" t="s">
        <v>59</v>
      </c>
      <c r="D180" s="288"/>
      <c r="E180" s="288"/>
      <c r="F180" s="311" t="s">
        <v>682</v>
      </c>
      <c r="G180" s="288"/>
      <c r="H180" s="288" t="s">
        <v>755</v>
      </c>
      <c r="I180" s="288" t="s">
        <v>684</v>
      </c>
      <c r="J180" s="288">
        <v>255</v>
      </c>
      <c r="K180" s="336"/>
    </row>
    <row r="181" s="1" customFormat="1" ht="15" customHeight="1">
      <c r="B181" s="313"/>
      <c r="C181" s="288" t="s">
        <v>114</v>
      </c>
      <c r="D181" s="288"/>
      <c r="E181" s="288"/>
      <c r="F181" s="311" t="s">
        <v>682</v>
      </c>
      <c r="G181" s="288"/>
      <c r="H181" s="288" t="s">
        <v>646</v>
      </c>
      <c r="I181" s="288" t="s">
        <v>684</v>
      </c>
      <c r="J181" s="288">
        <v>10</v>
      </c>
      <c r="K181" s="336"/>
    </row>
    <row r="182" s="1" customFormat="1" ht="15" customHeight="1">
      <c r="B182" s="313"/>
      <c r="C182" s="288" t="s">
        <v>115</v>
      </c>
      <c r="D182" s="288"/>
      <c r="E182" s="288"/>
      <c r="F182" s="311" t="s">
        <v>682</v>
      </c>
      <c r="G182" s="288"/>
      <c r="H182" s="288" t="s">
        <v>756</v>
      </c>
      <c r="I182" s="288" t="s">
        <v>717</v>
      </c>
      <c r="J182" s="288"/>
      <c r="K182" s="336"/>
    </row>
    <row r="183" s="1" customFormat="1" ht="15" customHeight="1">
      <c r="B183" s="313"/>
      <c r="C183" s="288" t="s">
        <v>757</v>
      </c>
      <c r="D183" s="288"/>
      <c r="E183" s="288"/>
      <c r="F183" s="311" t="s">
        <v>682</v>
      </c>
      <c r="G183" s="288"/>
      <c r="H183" s="288" t="s">
        <v>758</v>
      </c>
      <c r="I183" s="288" t="s">
        <v>717</v>
      </c>
      <c r="J183" s="288"/>
      <c r="K183" s="336"/>
    </row>
    <row r="184" s="1" customFormat="1" ht="15" customHeight="1">
      <c r="B184" s="313"/>
      <c r="C184" s="288" t="s">
        <v>746</v>
      </c>
      <c r="D184" s="288"/>
      <c r="E184" s="288"/>
      <c r="F184" s="311" t="s">
        <v>682</v>
      </c>
      <c r="G184" s="288"/>
      <c r="H184" s="288" t="s">
        <v>759</v>
      </c>
      <c r="I184" s="288" t="s">
        <v>717</v>
      </c>
      <c r="J184" s="288"/>
      <c r="K184" s="336"/>
    </row>
    <row r="185" s="1" customFormat="1" ht="15" customHeight="1">
      <c r="B185" s="313"/>
      <c r="C185" s="288" t="s">
        <v>117</v>
      </c>
      <c r="D185" s="288"/>
      <c r="E185" s="288"/>
      <c r="F185" s="311" t="s">
        <v>688</v>
      </c>
      <c r="G185" s="288"/>
      <c r="H185" s="288" t="s">
        <v>760</v>
      </c>
      <c r="I185" s="288" t="s">
        <v>684</v>
      </c>
      <c r="J185" s="288">
        <v>50</v>
      </c>
      <c r="K185" s="336"/>
    </row>
    <row r="186" s="1" customFormat="1" ht="15" customHeight="1">
      <c r="B186" s="313"/>
      <c r="C186" s="288" t="s">
        <v>761</v>
      </c>
      <c r="D186" s="288"/>
      <c r="E186" s="288"/>
      <c r="F186" s="311" t="s">
        <v>688</v>
      </c>
      <c r="G186" s="288"/>
      <c r="H186" s="288" t="s">
        <v>762</v>
      </c>
      <c r="I186" s="288" t="s">
        <v>763</v>
      </c>
      <c r="J186" s="288"/>
      <c r="K186" s="336"/>
    </row>
    <row r="187" s="1" customFormat="1" ht="15" customHeight="1">
      <c r="B187" s="313"/>
      <c r="C187" s="288" t="s">
        <v>764</v>
      </c>
      <c r="D187" s="288"/>
      <c r="E187" s="288"/>
      <c r="F187" s="311" t="s">
        <v>688</v>
      </c>
      <c r="G187" s="288"/>
      <c r="H187" s="288" t="s">
        <v>765</v>
      </c>
      <c r="I187" s="288" t="s">
        <v>763</v>
      </c>
      <c r="J187" s="288"/>
      <c r="K187" s="336"/>
    </row>
    <row r="188" s="1" customFormat="1" ht="15" customHeight="1">
      <c r="B188" s="313"/>
      <c r="C188" s="288" t="s">
        <v>766</v>
      </c>
      <c r="D188" s="288"/>
      <c r="E188" s="288"/>
      <c r="F188" s="311" t="s">
        <v>688</v>
      </c>
      <c r="G188" s="288"/>
      <c r="H188" s="288" t="s">
        <v>767</v>
      </c>
      <c r="I188" s="288" t="s">
        <v>763</v>
      </c>
      <c r="J188" s="288"/>
      <c r="K188" s="336"/>
    </row>
    <row r="189" s="1" customFormat="1" ht="15" customHeight="1">
      <c r="B189" s="313"/>
      <c r="C189" s="349" t="s">
        <v>768</v>
      </c>
      <c r="D189" s="288"/>
      <c r="E189" s="288"/>
      <c r="F189" s="311" t="s">
        <v>688</v>
      </c>
      <c r="G189" s="288"/>
      <c r="H189" s="288" t="s">
        <v>769</v>
      </c>
      <c r="I189" s="288" t="s">
        <v>770</v>
      </c>
      <c r="J189" s="350" t="s">
        <v>771</v>
      </c>
      <c r="K189" s="336"/>
    </row>
    <row r="190" s="17" customFormat="1" ht="15" customHeight="1">
      <c r="B190" s="351"/>
      <c r="C190" s="352" t="s">
        <v>772</v>
      </c>
      <c r="D190" s="353"/>
      <c r="E190" s="353"/>
      <c r="F190" s="354" t="s">
        <v>688</v>
      </c>
      <c r="G190" s="353"/>
      <c r="H190" s="353" t="s">
        <v>773</v>
      </c>
      <c r="I190" s="353" t="s">
        <v>770</v>
      </c>
      <c r="J190" s="355" t="s">
        <v>771</v>
      </c>
      <c r="K190" s="356"/>
    </row>
    <row r="191" s="1" customFormat="1" ht="15" customHeight="1">
      <c r="B191" s="313"/>
      <c r="C191" s="349" t="s">
        <v>47</v>
      </c>
      <c r="D191" s="288"/>
      <c r="E191" s="288"/>
      <c r="F191" s="311" t="s">
        <v>682</v>
      </c>
      <c r="G191" s="288"/>
      <c r="H191" s="285" t="s">
        <v>774</v>
      </c>
      <c r="I191" s="288" t="s">
        <v>775</v>
      </c>
      <c r="J191" s="288"/>
      <c r="K191" s="336"/>
    </row>
    <row r="192" s="1" customFormat="1" ht="15" customHeight="1">
      <c r="B192" s="313"/>
      <c r="C192" s="349" t="s">
        <v>776</v>
      </c>
      <c r="D192" s="288"/>
      <c r="E192" s="288"/>
      <c r="F192" s="311" t="s">
        <v>682</v>
      </c>
      <c r="G192" s="288"/>
      <c r="H192" s="288" t="s">
        <v>777</v>
      </c>
      <c r="I192" s="288" t="s">
        <v>717</v>
      </c>
      <c r="J192" s="288"/>
      <c r="K192" s="336"/>
    </row>
    <row r="193" s="1" customFormat="1" ht="15" customHeight="1">
      <c r="B193" s="313"/>
      <c r="C193" s="349" t="s">
        <v>778</v>
      </c>
      <c r="D193" s="288"/>
      <c r="E193" s="288"/>
      <c r="F193" s="311" t="s">
        <v>682</v>
      </c>
      <c r="G193" s="288"/>
      <c r="H193" s="288" t="s">
        <v>779</v>
      </c>
      <c r="I193" s="288" t="s">
        <v>717</v>
      </c>
      <c r="J193" s="288"/>
      <c r="K193" s="336"/>
    </row>
    <row r="194" s="1" customFormat="1" ht="15" customHeight="1">
      <c r="B194" s="313"/>
      <c r="C194" s="349" t="s">
        <v>780</v>
      </c>
      <c r="D194" s="288"/>
      <c r="E194" s="288"/>
      <c r="F194" s="311" t="s">
        <v>688</v>
      </c>
      <c r="G194" s="288"/>
      <c r="H194" s="288" t="s">
        <v>781</v>
      </c>
      <c r="I194" s="288" t="s">
        <v>717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 ht="13.5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782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783</v>
      </c>
      <c r="D201" s="358"/>
      <c r="E201" s="358"/>
      <c r="F201" s="358" t="s">
        <v>784</v>
      </c>
      <c r="G201" s="359"/>
      <c r="H201" s="358" t="s">
        <v>785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775</v>
      </c>
      <c r="D203" s="288"/>
      <c r="E203" s="288"/>
      <c r="F203" s="311" t="s">
        <v>48</v>
      </c>
      <c r="G203" s="288"/>
      <c r="H203" s="288" t="s">
        <v>786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49</v>
      </c>
      <c r="G204" s="288"/>
      <c r="H204" s="288" t="s">
        <v>787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52</v>
      </c>
      <c r="G205" s="288"/>
      <c r="H205" s="288" t="s">
        <v>788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50</v>
      </c>
      <c r="G206" s="288"/>
      <c r="H206" s="288" t="s">
        <v>789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51</v>
      </c>
      <c r="G207" s="288"/>
      <c r="H207" s="288" t="s">
        <v>790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729</v>
      </c>
      <c r="D209" s="288"/>
      <c r="E209" s="288"/>
      <c r="F209" s="311" t="s">
        <v>84</v>
      </c>
      <c r="G209" s="288"/>
      <c r="H209" s="288" t="s">
        <v>791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624</v>
      </c>
      <c r="G210" s="288"/>
      <c r="H210" s="288" t="s">
        <v>625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622</v>
      </c>
      <c r="G211" s="288"/>
      <c r="H211" s="288" t="s">
        <v>792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626</v>
      </c>
      <c r="G212" s="349"/>
      <c r="H212" s="340" t="s">
        <v>627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628</v>
      </c>
      <c r="G213" s="349"/>
      <c r="H213" s="340" t="s">
        <v>793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753</v>
      </c>
      <c r="D215" s="288"/>
      <c r="E215" s="288"/>
      <c r="F215" s="311">
        <v>1</v>
      </c>
      <c r="G215" s="349"/>
      <c r="H215" s="340" t="s">
        <v>794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795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796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797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civil</dc:creator>
  <cp:lastModifiedBy>civil</cp:lastModifiedBy>
  <dcterms:created xsi:type="dcterms:W3CDTF">2026-03-25T13:55:54Z</dcterms:created>
  <dcterms:modified xsi:type="dcterms:W3CDTF">2026-03-25T13:55:56Z</dcterms:modified>
</cp:coreProperties>
</file>