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 - Stavební část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'10 - Stavební část'!$C$86:$K$191</definedName>
    <definedName name="_xlnm.Print_Area" localSheetId="1">'10 - Stavební část'!$C$4:$J$36,'10 - Stavební část'!$C$42:$J$68,'10 - Stavební část'!$C$74:$K$191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'10 - Stavební část'!$86:$86</definedName>
  </definedNames>
  <calcPr fullCalcOnLoad="1"/>
</workbook>
</file>

<file path=xl/sharedStrings.xml><?xml version="1.0" encoding="utf-8"?>
<sst xmlns="http://schemas.openxmlformats.org/spreadsheetml/2006/main" count="1871" uniqueCount="532">
  <si>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</si>
  <si>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</si>
  <si>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</si>
  <si>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</si>
  <si>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</si>
  <si>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</si>
  <si>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</si>
  <si>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{b94661a4-9fa6-43a9-ac88-38aaf37af415}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</si>
  <si>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</si>
  <si>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</si>
  <si>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</si>
  <si>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</si>
  <si>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</si>
  <si>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</si>
  <si>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</si>
  <si>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</si>
  <si>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Y217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</si>
  <si>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</si>
  <si>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</si>
  <si>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fasády MŠ Křižíkova</t>
  </si>
  <si>
    <t>KSO:</t>
  </si>
  <si>
    <t/>
  </si>
  <si>
    <t>CC-CZ:</t>
  </si>
  <si>
    <t>Místo:</t>
  </si>
  <si>
    <t>Mariánské Lázně</t>
  </si>
  <si>
    <t>Datum:</t>
  </si>
  <si>
    <t>22. 6. 2018</t>
  </si>
  <si>
    <t>Zadavatel:</t>
  </si>
  <si>
    <t>IČ:</t>
  </si>
  <si>
    <t>MŠ Křížíkova 555, M.Lázně</t>
  </si>
  <si>
    <t>DIČ:</t>
  </si>
  <si>
    <t>Uchazeč:</t>
  </si>
  <si>
    <t>Vyplň údaj</t>
  </si>
  <si>
    <t>Projektant:</t>
  </si>
  <si>
    <t>ing.Graca Pavel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</si>
  <si>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</si>
  <si>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</si>
  <si>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</si>
  <si>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</si>
  <si>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</si>
  <si>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</si>
  <si>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</si>
  <si>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</si>
  <si>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</si>
  <si>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</si>
  <si>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</si>
  <si>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</si>
  <si>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</si>
  <si>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</si>
  <si>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</si>
  <si>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</si>
  <si>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</si>
  <si>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</si>
  <si>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</si>
  <si>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</si>
  <si>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</si>
  <si>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</si>
  <si>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</si>
  <si>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</si>
  <si>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</si>
  <si>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</si>
  <si>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</si>
  <si>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</si>
  <si>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</si>
  <si>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</si>
  <si>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</si>
  <si>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</si>
  <si>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</si>
  <si>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</si>
  <si>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</si>
  <si>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</si>
  <si>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</si>
  <si>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</si>
  <si>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</si>
  <si>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</si>
  <si>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</si>
  <si>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</si>
  <si>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Stavební část</t>
  </si>
  <si>
    <t>STA</t>
  </si>
  <si>
    <t>1</t>
  </si>
  <si>
    <t>{68871da0-63a3-4c0c-a1ba-7e9247efd8e0}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</si>
  <si>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</si>
  <si>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</si>
  <si>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</si>
  <si>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</si>
  <si>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</si>
  <si>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</si>
  <si>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</si>
  <si>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</si>
  <si>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</si>
  <si>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</si>
  <si>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</si>
  <si>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</si>
  <si>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</si>
  <si>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</si>
  <si>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</si>
  <si>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</si>
  <si>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</si>
  <si>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</si>
  <si>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</si>
  <si>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</si>
  <si>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</si>
  <si>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</si>
  <si>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</si>
  <si>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783 - Dokončovací práce - nátěry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</si>
  <si>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</si>
  <si>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</si>
  <si>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</si>
  <si>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</si>
  <si>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</si>
  <si>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</si>
  <si>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</si>
  <si>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</si>
  <si>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</si>
  <si>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</si>
  <si>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</si>
  <si>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</si>
  <si>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</si>
  <si>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</si>
  <si>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</si>
  <si>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</si>
  <si>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</si>
  <si>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</si>
  <si>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</si>
  <si>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</si>
  <si>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</si>
  <si>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</si>
  <si>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</si>
  <si>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2018 01</t>
  </si>
  <si>
    <t>4</t>
  </si>
  <si>
    <t>-386209742</t>
  </si>
  <si>
    <t>VV</t>
  </si>
  <si>
    <t>35*0,5 "demontáž dlažby okapového chodníku pro další použití</t>
  </si>
  <si>
    <t>122201101</t>
  </si>
  <si>
    <t>Odkopávky a prokopávky nezapažené v hornině tř. 3 objem do 100 m3</t>
  </si>
  <si>
    <t>m3</t>
  </si>
  <si>
    <t>120694852</t>
  </si>
  <si>
    <t>35*0,5*0,2 "okapový chodník z dlažby</t>
  </si>
  <si>
    <t>49*0,5*0,2 "okapový chodník z kameniva</t>
  </si>
  <si>
    <t>3</t>
  </si>
  <si>
    <t>161101101</t>
  </si>
  <si>
    <t>Svislé přemístění výkopku z horniny tř. 1 až 4 hl výkopu do 2,5 m</t>
  </si>
  <si>
    <t>360636482</t>
  </si>
  <si>
    <t>162701105</t>
  </si>
  <si>
    <t>Vodorovné přemístění do 10000 m výkopku/sypaniny z horniny tř. 1 až 4</t>
  </si>
  <si>
    <t>1063379310</t>
  </si>
  <si>
    <t>5</t>
  </si>
  <si>
    <t>162701109</t>
  </si>
  <si>
    <t>Příplatek k vodorovnému přemístění výkopku/sypaniny z horniny tř. 1 až 4 ZKD 1000 m přes 10000 m</t>
  </si>
  <si>
    <t>1913815796</t>
  </si>
  <si>
    <t>8,4*5 'Přepočtené koeficientem množství</t>
  </si>
  <si>
    <t>6</t>
  </si>
  <si>
    <t>171201201</t>
  </si>
  <si>
    <t>Uložení sypaniny na skládky</t>
  </si>
  <si>
    <t>-316362073</t>
  </si>
  <si>
    <t>7</t>
  </si>
  <si>
    <t>171201211</t>
  </si>
  <si>
    <t>Poplatek za uložení stavebního odpadu - zeminy a kameniva na skládce</t>
  </si>
  <si>
    <t>t</t>
  </si>
  <si>
    <t>63770661</t>
  </si>
  <si>
    <t>8,4*2 'Přepočtené koeficientem množství</t>
  </si>
  <si>
    <t>Úpravy povrchů, podlahy a osazování výplní</t>
  </si>
  <si>
    <t>8</t>
  </si>
  <si>
    <t>622142001</t>
  </si>
  <si>
    <t>Potažení vnějších stěn sklovláknitým pletivem vtlačeným do tenkovrstvé hmoty</t>
  </si>
  <si>
    <t>-1264999564</t>
  </si>
  <si>
    <t>390 "omítka sv.žlutá</t>
  </si>
  <si>
    <t>133 "omítka tm.žlutá</t>
  </si>
  <si>
    <t>33 "soklová omítka hnědá</t>
  </si>
  <si>
    <t>9</t>
  </si>
  <si>
    <t>622143003</t>
  </si>
  <si>
    <t>Montáž omítkových plastových nebo pozinkovaných rohových profilů s tkaninou</t>
  </si>
  <si>
    <t>m</t>
  </si>
  <si>
    <t>558240548</t>
  </si>
  <si>
    <t>67 "přípojovací profil pro oplechování</t>
  </si>
  <si>
    <t>8,5*2+7,83+7,25+2,7*2  "rohy budovy</t>
  </si>
  <si>
    <t>(1,2+1,8*2)*(18+10+14) "otvory</t>
  </si>
  <si>
    <t>1,2*3*4</t>
  </si>
  <si>
    <t>(1,2+0,7*2)*14</t>
  </si>
  <si>
    <t>1,13+0,56*2</t>
  </si>
  <si>
    <t>1,8*3*16</t>
  </si>
  <si>
    <t>0,6*3</t>
  </si>
  <si>
    <t>(0,9+2*2)*2</t>
  </si>
  <si>
    <t>M</t>
  </si>
  <si>
    <t>59051512</t>
  </si>
  <si>
    <t>profil připojovací se sklovláknitou armovací tkaninou PVC 2 m</t>
  </si>
  <si>
    <t>-1857745687</t>
  </si>
  <si>
    <t>67*1,05 'Přepočtené koeficientem množství</t>
  </si>
  <si>
    <t>11</t>
  </si>
  <si>
    <t>59051486</t>
  </si>
  <si>
    <t>lišta rohová PVC 10/15cm s tkaninou</t>
  </si>
  <si>
    <t>861732756</t>
  </si>
  <si>
    <t>573,79*1,05 'Přepočtené koeficientem množství</t>
  </si>
  <si>
    <t>12</t>
  </si>
  <si>
    <t>622311121</t>
  </si>
  <si>
    <t>Vápenná omítka hladká jednovrstvá vnějších stěn nanášená ručně</t>
  </si>
  <si>
    <t>1466569500</t>
  </si>
  <si>
    <t>13</t>
  </si>
  <si>
    <t>622325101</t>
  </si>
  <si>
    <t>Oprava vnější vápenocementové hladké omítky složitosti 1 stěn v rozsahu do 10%</t>
  </si>
  <si>
    <t>2087759092</t>
  </si>
  <si>
    <t>14</t>
  </si>
  <si>
    <t>622511111</t>
  </si>
  <si>
    <t>Tenkovrstvá akrylátová mozaiková střednězrnná omítka včetně penetrace vnějších stěn</t>
  </si>
  <si>
    <t>-349025105</t>
  </si>
  <si>
    <t>622531021</t>
  </si>
  <si>
    <t>Tenkovrstvá silikonová zrnitá omítka tl. 2,0 mm včetně penetrace vnějších stěn</t>
  </si>
  <si>
    <t>751478841</t>
  </si>
  <si>
    <t>16</t>
  </si>
  <si>
    <t>629991011</t>
  </si>
  <si>
    <t>Zakrytí výplní otvorů a svislých ploch fólií přilepenou lepící páskou</t>
  </si>
  <si>
    <t>1824068194</t>
  </si>
  <si>
    <t>1,2*1,8*(18+10+14)</t>
  </si>
  <si>
    <t>1,2*1,2*4</t>
  </si>
  <si>
    <t>1,2*0,7*14</t>
  </si>
  <si>
    <t>1,13*0,56</t>
  </si>
  <si>
    <t>1,8*1,8*16</t>
  </si>
  <si>
    <t>0,6*0,6</t>
  </si>
  <si>
    <t>0,9*2*2</t>
  </si>
  <si>
    <t>Ostatní konstrukce a práce, bourání</t>
  </si>
  <si>
    <t>17</t>
  </si>
  <si>
    <t>941211111</t>
  </si>
  <si>
    <t>Montáž lešení řadového rámového lehkého zatížení do 200 kg/m2 š do 0,9 m v do 10 m</t>
  </si>
  <si>
    <t>-658540915</t>
  </si>
  <si>
    <t>260,41-70,76 "pohled severní</t>
  </si>
  <si>
    <t>-70,76 "odpočet vstupu</t>
  </si>
  <si>
    <t>2,7*3*2 "boční stěny</t>
  </si>
  <si>
    <t>295,8 "pohled jižní</t>
  </si>
  <si>
    <t>110,49 "pohled západní</t>
  </si>
  <si>
    <t>121,03 "pohled východní</t>
  </si>
  <si>
    <t>(8,5*2+7,8+7,3)*1 "přípočet rohů</t>
  </si>
  <si>
    <t>-(34,8*2+1*4+13,5*2)*1,2 "odpočet po poslední pracovní podlahu</t>
  </si>
  <si>
    <t>18</t>
  </si>
  <si>
    <t>941211211</t>
  </si>
  <si>
    <t>Příplatek k lešení řadovému rámovému lehkému š 0,9 m v do 25 m za první a ZKD den použití</t>
  </si>
  <si>
    <t>-1773895187</t>
  </si>
  <si>
    <t>573,79*60 'Přepočtené koeficientem množství</t>
  </si>
  <si>
    <t>19</t>
  </si>
  <si>
    <t>941211811</t>
  </si>
  <si>
    <t>Demontáž lešení řadového rámového lehkého zatížení do 200 kg/m2 š do 0,9 m v do 10 m</t>
  </si>
  <si>
    <t>-1799813980</t>
  </si>
  <si>
    <t>20</t>
  </si>
  <si>
    <t>944611111</t>
  </si>
  <si>
    <t>Montáž ochranné plachty z textilie z umělých vláken</t>
  </si>
  <si>
    <t>-214111103</t>
  </si>
  <si>
    <t>944611211</t>
  </si>
  <si>
    <t>Příplatek k ochranné plachtě za první a ZKD den použití</t>
  </si>
  <si>
    <t>15715462</t>
  </si>
  <si>
    <t>22</t>
  </si>
  <si>
    <t>944611811</t>
  </si>
  <si>
    <t>Demontáž ochranné plachty z textilie z umělých vláken</t>
  </si>
  <si>
    <t>1593023401</t>
  </si>
  <si>
    <t>23</t>
  </si>
  <si>
    <t>944711112</t>
  </si>
  <si>
    <t>Montáž záchytné stříšky š do 2 m</t>
  </si>
  <si>
    <t>-917268832</t>
  </si>
  <si>
    <t>24</t>
  </si>
  <si>
    <t>944711212</t>
  </si>
  <si>
    <t>Příplatek k záchytné stříšce š do 2 m za první a ZKD den použití</t>
  </si>
  <si>
    <t>-797548843</t>
  </si>
  <si>
    <t>6*60 'Přepočtené koeficientem množství</t>
  </si>
  <si>
    <t>25</t>
  </si>
  <si>
    <t>944711812</t>
  </si>
  <si>
    <t>Demontáž záchytné stříšky š do 2 m</t>
  </si>
  <si>
    <t>1792948407</t>
  </si>
  <si>
    <t>26</t>
  </si>
  <si>
    <t>978015321</t>
  </si>
  <si>
    <t>Otlučení (osekání) vnější vápenné nebo vápenocementové omítky stupně členitosti 1 a 2 rozsahu do 10%</t>
  </si>
  <si>
    <t>-1164750002</t>
  </si>
  <si>
    <t>27</t>
  </si>
  <si>
    <t>978059641</t>
  </si>
  <si>
    <t>Odsekání a odebrání obkladů stěn z vnějších obkládaček plochy přes 1 m2</t>
  </si>
  <si>
    <t>-775506207</t>
  </si>
  <si>
    <t>997</t>
  </si>
  <si>
    <t>Přesun sutě</t>
  </si>
  <si>
    <t>28</t>
  </si>
  <si>
    <t>997013111</t>
  </si>
  <si>
    <t>Vnitrostaveništní doprava suti a vybouraných hmot pro budovy v do 6 m s použitím mechanizace</t>
  </si>
  <si>
    <t>808700593</t>
  </si>
  <si>
    <t>29</t>
  </si>
  <si>
    <t>997013501</t>
  </si>
  <si>
    <t>Odvoz suti a vybouraných hmot na skládku nebo meziskládku do 1 km se složením</t>
  </si>
  <si>
    <t>1015621295</t>
  </si>
  <si>
    <t>30</t>
  </si>
  <si>
    <t>997013509</t>
  </si>
  <si>
    <t>Příplatek k odvozu suti a vybouraných hmot na skládku ZKD 1 km přes 1 km</t>
  </si>
  <si>
    <t>381135647</t>
  </si>
  <si>
    <t>10,813*14 'Přepočtené koeficientem množství</t>
  </si>
  <si>
    <t>31</t>
  </si>
  <si>
    <t>997013803</t>
  </si>
  <si>
    <t>Poplatek za uložení na skládce (skládkovné) stavebního odpadu cihelného kód odpadu 170 102</t>
  </si>
  <si>
    <t>1448652452</t>
  </si>
  <si>
    <t>998</t>
  </si>
  <si>
    <t>Přesun hmot</t>
  </si>
  <si>
    <t>32</t>
  </si>
  <si>
    <t>998011001</t>
  </si>
  <si>
    <t>Přesun hmot pro budovy zděné v do 6 m</t>
  </si>
  <si>
    <t>-1375980036</t>
  </si>
  <si>
    <t>PSV</t>
  </si>
  <si>
    <t>Práce a dodávky PSV</t>
  </si>
  <si>
    <t>711</t>
  </si>
  <si>
    <t>Izolace proti vodě, vlhkosti a plynům</t>
  </si>
  <si>
    <t>33</t>
  </si>
  <si>
    <t>711161384</t>
  </si>
  <si>
    <t>Izolace proti zemní vlhkosti nopovou fólií ukončení provětrávací lištou</t>
  </si>
  <si>
    <t>-1047951301</t>
  </si>
  <si>
    <t>34</t>
  </si>
  <si>
    <t>998711201</t>
  </si>
  <si>
    <t>Přesun hmot procentní pro izolace proti vodě, vlhkosti a plynům v objektech v do 6 m</t>
  </si>
  <si>
    <t>%</t>
  </si>
  <si>
    <t>1036740760</t>
  </si>
  <si>
    <t>764</t>
  </si>
  <si>
    <t>Konstrukce klempířské</t>
  </si>
  <si>
    <t>35</t>
  </si>
  <si>
    <t>764002851</t>
  </si>
  <si>
    <t>Demontáž oplechování parapetů do suti</t>
  </si>
  <si>
    <t>101193169</t>
  </si>
  <si>
    <t>5*1,2</t>
  </si>
  <si>
    <t>36</t>
  </si>
  <si>
    <t>764216604</t>
  </si>
  <si>
    <t>Oplechování rovných parapetů mechanicky kotvené z Pz s povrchovou úpravou rš 330 mm</t>
  </si>
  <si>
    <t>-1796334764</t>
  </si>
  <si>
    <t>37</t>
  </si>
  <si>
    <t>998764201</t>
  </si>
  <si>
    <t>Přesun hmot procentní pro konstrukce klempířské v objektech v do 6 m</t>
  </si>
  <si>
    <t>-815099243</t>
  </si>
  <si>
    <t>783</t>
  </si>
  <si>
    <t>Dokončovací práce - nátěry</t>
  </si>
  <si>
    <t>38</t>
  </si>
  <si>
    <t>783823135</t>
  </si>
  <si>
    <t>Penetrační silikonový nátěr hladkých, tenkovrstvých zrnitých nebo štukových omítek</t>
  </si>
  <si>
    <t>-845965826</t>
  </si>
  <si>
    <t>OST</t>
  </si>
  <si>
    <t>Ostatní</t>
  </si>
  <si>
    <t>41</t>
  </si>
  <si>
    <t>999-001-01</t>
  </si>
  <si>
    <t>Zabezpečení staveniště</t>
  </si>
  <si>
    <t>kus</t>
  </si>
  <si>
    <t>1499810654</t>
  </si>
  <si>
    <t>42</t>
  </si>
  <si>
    <t>999-001-02</t>
  </si>
  <si>
    <t>Zařízení staveniště</t>
  </si>
  <si>
    <t>-867504912</t>
  </si>
  <si>
    <t>43</t>
  </si>
  <si>
    <t>999-001-03</t>
  </si>
  <si>
    <t>Náklady na energie zařízení staveniště</t>
  </si>
  <si>
    <t>-1241152783</t>
  </si>
  <si>
    <t>40</t>
  </si>
  <si>
    <t>999-002</t>
  </si>
  <si>
    <t>Vytvoření nápisu "MŠ KŘIŽÍKOVA" - viz PD</t>
  </si>
  <si>
    <t>-396286799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</si>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</sst>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30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spans="2:71" ht="14.4" customHeight="1">
      <c r="B13" s="25"/>
      <c r="C13" s="26"/>
      <c r="D13" s="37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32</v>
      </c>
      <c r="AO13" s="26"/>
      <c r="AP13" s="26"/>
      <c r="AQ13" s="28"/>
      <c r="BE13" s="36"/>
      <c r="BS13" s="21" t="s">
        <v>8</v>
      </c>
    </row>
    <row r="14" spans="2:71" ht="13.5">
      <c r="B14" s="25"/>
      <c r="C14" s="26"/>
      <c r="D14" s="26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26"/>
      <c r="AM14" s="26"/>
      <c r="AN14" s="39" t="s">
        <v>32</v>
      </c>
      <c r="AO14" s="26"/>
      <c r="AP14" s="26"/>
      <c r="AQ14" s="28"/>
      <c r="BE14" s="3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30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35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38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39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40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41</v>
      </c>
      <c r="E26" s="51"/>
      <c r="F26" s="52" t="s">
        <v>42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43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44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45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46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47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48</v>
      </c>
      <c r="U32" s="58"/>
      <c r="V32" s="58"/>
      <c r="W32" s="58"/>
      <c r="X32" s="60" t="s">
        <v>49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Y217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Rekonstrukce fasády MŠ Křižíkova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Mariánské Lázně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22. 6. 2018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MŠ Křížíkova 555, M.Lázně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33</v>
      </c>
      <c r="AJ46" s="71"/>
      <c r="AK46" s="71"/>
      <c r="AL46" s="71"/>
      <c r="AM46" s="74" t="str">
        <f>IF(E17="","",E17)</f>
        <v>ing.Graca Pavel</v>
      </c>
      <c r="AN46" s="74"/>
      <c r="AO46" s="74"/>
      <c r="AP46" s="74"/>
      <c r="AQ46" s="71"/>
      <c r="AR46" s="69"/>
      <c r="AS46" s="83" t="s">
        <v>51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31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52</v>
      </c>
      <c r="D49" s="94"/>
      <c r="E49" s="94"/>
      <c r="F49" s="94"/>
      <c r="G49" s="94"/>
      <c r="H49" s="95"/>
      <c r="I49" s="96" t="s">
        <v>53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54</v>
      </c>
      <c r="AH49" s="94"/>
      <c r="AI49" s="94"/>
      <c r="AJ49" s="94"/>
      <c r="AK49" s="94"/>
      <c r="AL49" s="94"/>
      <c r="AM49" s="94"/>
      <c r="AN49" s="96" t="s">
        <v>55</v>
      </c>
      <c r="AO49" s="94"/>
      <c r="AP49" s="94"/>
      <c r="AQ49" s="98" t="s">
        <v>56</v>
      </c>
      <c r="AR49" s="69"/>
      <c r="AS49" s="99" t="s">
        <v>57</v>
      </c>
      <c r="AT49" s="100" t="s">
        <v>58</v>
      </c>
      <c r="AU49" s="100" t="s">
        <v>59</v>
      </c>
      <c r="AV49" s="100" t="s">
        <v>60</v>
      </c>
      <c r="AW49" s="100" t="s">
        <v>61</v>
      </c>
      <c r="AX49" s="100" t="s">
        <v>62</v>
      </c>
      <c r="AY49" s="100" t="s">
        <v>63</v>
      </c>
      <c r="AZ49" s="100" t="s">
        <v>64</v>
      </c>
      <c r="BA49" s="100" t="s">
        <v>65</v>
      </c>
      <c r="BB49" s="100" t="s">
        <v>66</v>
      </c>
      <c r="BC49" s="100" t="s">
        <v>67</v>
      </c>
      <c r="BD49" s="101" t="s">
        <v>68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69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70</v>
      </c>
      <c r="BT51" s="114" t="s">
        <v>71</v>
      </c>
      <c r="BU51" s="115" t="s">
        <v>72</v>
      </c>
      <c r="BV51" s="114" t="s">
        <v>73</v>
      </c>
      <c r="BW51" s="114" t="s">
        <v>7</v>
      </c>
      <c r="BX51" s="114" t="s">
        <v>74</v>
      </c>
      <c r="CL51" s="114" t="s">
        <v>21</v>
      </c>
    </row>
    <row r="52" spans="1:91" s="5" customFormat="1" ht="16.5" customHeight="1">
      <c r="A52" s="116" t="s">
        <v>75</v>
      </c>
      <c r="B52" s="117"/>
      <c r="C52" s="118"/>
      <c r="D52" s="119" t="s">
        <v>76</v>
      </c>
      <c r="E52" s="119"/>
      <c r="F52" s="119"/>
      <c r="G52" s="119"/>
      <c r="H52" s="119"/>
      <c r="I52" s="120"/>
      <c r="J52" s="119" t="s">
        <v>77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'10 - Stavební část'!J27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78</v>
      </c>
      <c r="AR52" s="123"/>
      <c r="AS52" s="124">
        <v>0</v>
      </c>
      <c r="AT52" s="125">
        <f>ROUND(SUM(AV52:AW52),2)</f>
        <v>0</v>
      </c>
      <c r="AU52" s="126">
        <f>'10 - Stavební část'!P87</f>
        <v>0</v>
      </c>
      <c r="AV52" s="125">
        <f>'10 - Stavební část'!J30</f>
        <v>0</v>
      </c>
      <c r="AW52" s="125">
        <f>'10 - Stavební část'!J31</f>
        <v>0</v>
      </c>
      <c r="AX52" s="125">
        <f>'10 - Stavební část'!J32</f>
        <v>0</v>
      </c>
      <c r="AY52" s="125">
        <f>'10 - Stavební část'!J33</f>
        <v>0</v>
      </c>
      <c r="AZ52" s="125">
        <f>'10 - Stavební část'!F30</f>
        <v>0</v>
      </c>
      <c r="BA52" s="125">
        <f>'10 - Stavební část'!F31</f>
        <v>0</v>
      </c>
      <c r="BB52" s="125">
        <f>'10 - Stavební část'!F32</f>
        <v>0</v>
      </c>
      <c r="BC52" s="125">
        <f>'10 - Stavební část'!F33</f>
        <v>0</v>
      </c>
      <c r="BD52" s="127">
        <f>'10 - Stavební část'!F34</f>
        <v>0</v>
      </c>
      <c r="BT52" s="128" t="s">
        <v>79</v>
      </c>
      <c r="BV52" s="128" t="s">
        <v>73</v>
      </c>
      <c r="BW52" s="128" t="s">
        <v>80</v>
      </c>
      <c r="BX52" s="128" t="s">
        <v>7</v>
      </c>
      <c r="CL52" s="128" t="s">
        <v>21</v>
      </c>
      <c r="CM52" s="128" t="s">
        <v>81</v>
      </c>
    </row>
    <row r="53" spans="2:44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pans="2:44" s="1" customFormat="1" ht="6.95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0 - Stavební část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0"/>
      <c r="C1" s="130"/>
      <c r="D1" s="131" t="s">
        <v>1</v>
      </c>
      <c r="E1" s="130"/>
      <c r="F1" s="132" t="s">
        <v>82</v>
      </c>
      <c r="G1" s="132" t="s">
        <v>83</v>
      </c>
      <c r="H1" s="132"/>
      <c r="I1" s="133"/>
      <c r="J1" s="132" t="s">
        <v>84</v>
      </c>
      <c r="K1" s="131" t="s">
        <v>85</v>
      </c>
      <c r="L1" s="132" t="s">
        <v>86</v>
      </c>
      <c r="M1" s="132"/>
      <c r="N1" s="132"/>
      <c r="O1" s="132"/>
      <c r="P1" s="132"/>
      <c r="Q1" s="132"/>
      <c r="R1" s="132"/>
      <c r="S1" s="132"/>
      <c r="T1" s="132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34"/>
      <c r="J3" s="23"/>
      <c r="K3" s="24"/>
      <c r="AT3" s="21" t="s">
        <v>81</v>
      </c>
    </row>
    <row r="4" spans="2:46" ht="36.95" customHeight="1">
      <c r="B4" s="25"/>
      <c r="C4" s="26"/>
      <c r="D4" s="27" t="s">
        <v>87</v>
      </c>
      <c r="E4" s="26"/>
      <c r="F4" s="26"/>
      <c r="G4" s="26"/>
      <c r="H4" s="26"/>
      <c r="I4" s="13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5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5"/>
      <c r="J6" s="26"/>
      <c r="K6" s="28"/>
    </row>
    <row r="7" spans="2:11" ht="16.5" customHeight="1">
      <c r="B7" s="25"/>
      <c r="C7" s="26"/>
      <c r="D7" s="26"/>
      <c r="E7" s="136" t="str">
        <f>'Rekapitulace stavby'!K6</f>
        <v>Rekonstrukce fasády MŠ Křižíkova</v>
      </c>
      <c r="F7" s="37"/>
      <c r="G7" s="37"/>
      <c r="H7" s="37"/>
      <c r="I7" s="135"/>
      <c r="J7" s="26"/>
      <c r="K7" s="28"/>
    </row>
    <row r="8" spans="2:11" s="1" customFormat="1" ht="13.5">
      <c r="B8" s="43"/>
      <c r="C8" s="44"/>
      <c r="D8" s="37" t="s">
        <v>88</v>
      </c>
      <c r="E8" s="44"/>
      <c r="F8" s="44"/>
      <c r="G8" s="44"/>
      <c r="H8" s="44"/>
      <c r="I8" s="137"/>
      <c r="J8" s="44"/>
      <c r="K8" s="48"/>
    </row>
    <row r="9" spans="2:11" s="1" customFormat="1" ht="36.95" customHeight="1">
      <c r="B9" s="43"/>
      <c r="C9" s="44"/>
      <c r="D9" s="44"/>
      <c r="E9" s="138" t="s">
        <v>89</v>
      </c>
      <c r="F9" s="44"/>
      <c r="G9" s="44"/>
      <c r="H9" s="44"/>
      <c r="I9" s="137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37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39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39" t="s">
        <v>25</v>
      </c>
      <c r="J12" s="140" t="str">
        <f>'Rekapitulace stavby'!AN8</f>
        <v>22. 6. 2018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37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39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39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37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39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39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37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39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39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37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37"/>
      <c r="J23" s="44"/>
      <c r="K23" s="48"/>
    </row>
    <row r="24" spans="2:11" s="6" customFormat="1" ht="16.5" customHeight="1">
      <c r="B24" s="141"/>
      <c r="C24" s="142"/>
      <c r="D24" s="142"/>
      <c r="E24" s="41" t="s">
        <v>21</v>
      </c>
      <c r="F24" s="41"/>
      <c r="G24" s="41"/>
      <c r="H24" s="41"/>
      <c r="I24" s="143"/>
      <c r="J24" s="142"/>
      <c r="K24" s="144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37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5"/>
      <c r="J26" s="103"/>
      <c r="K26" s="146"/>
    </row>
    <row r="27" spans="2:11" s="1" customFormat="1" ht="25.4" customHeight="1">
      <c r="B27" s="43"/>
      <c r="C27" s="44"/>
      <c r="D27" s="147" t="s">
        <v>37</v>
      </c>
      <c r="E27" s="44"/>
      <c r="F27" s="44"/>
      <c r="G27" s="44"/>
      <c r="H27" s="44"/>
      <c r="I27" s="137"/>
      <c r="J27" s="148">
        <f>ROUND(J87,2)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5"/>
      <c r="J28" s="103"/>
      <c r="K28" s="146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49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0">
        <f>ROUND(SUM(BE87:BE191),2)</f>
        <v>0</v>
      </c>
      <c r="G30" s="44"/>
      <c r="H30" s="44"/>
      <c r="I30" s="151">
        <v>0.21</v>
      </c>
      <c r="J30" s="150">
        <f>ROUND(ROUND((SUM(BE87:BE191)),2)*I30,2)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0">
        <f>ROUND(SUM(BF87:BF191),2)</f>
        <v>0</v>
      </c>
      <c r="G31" s="44"/>
      <c r="H31" s="44"/>
      <c r="I31" s="151">
        <v>0.15</v>
      </c>
      <c r="J31" s="150">
        <f>ROUND(ROUND((SUM(BF87:BF191)),2)*I31,2)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0">
        <f>ROUND(SUM(BG87:BG191),2)</f>
        <v>0</v>
      </c>
      <c r="G32" s="44"/>
      <c r="H32" s="44"/>
      <c r="I32" s="151">
        <v>0.21</v>
      </c>
      <c r="J32" s="150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0">
        <f>ROUND(SUM(BH87:BH191),2)</f>
        <v>0</v>
      </c>
      <c r="G33" s="44"/>
      <c r="H33" s="44"/>
      <c r="I33" s="151">
        <v>0.15</v>
      </c>
      <c r="J33" s="150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0">
        <f>ROUND(SUM(BI87:BI191),2)</f>
        <v>0</v>
      </c>
      <c r="G34" s="44"/>
      <c r="H34" s="44"/>
      <c r="I34" s="151">
        <v>0</v>
      </c>
      <c r="J34" s="150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37"/>
      <c r="J35" s="44"/>
      <c r="K35" s="48"/>
    </row>
    <row r="36" spans="2:11" s="1" customFormat="1" ht="25.4" customHeight="1">
      <c r="B36" s="43"/>
      <c r="C36" s="152"/>
      <c r="D36" s="153" t="s">
        <v>47</v>
      </c>
      <c r="E36" s="95"/>
      <c r="F36" s="95"/>
      <c r="G36" s="154" t="s">
        <v>48</v>
      </c>
      <c r="H36" s="155" t="s">
        <v>49</v>
      </c>
      <c r="I36" s="156"/>
      <c r="J36" s="157">
        <f>SUM(J27:J34)</f>
        <v>0</v>
      </c>
      <c r="K36" s="158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59"/>
      <c r="J37" s="65"/>
      <c r="K37" s="66"/>
    </row>
    <row r="41" spans="2:11" s="1" customFormat="1" ht="6.95" customHeight="1">
      <c r="B41" s="160"/>
      <c r="C41" s="161"/>
      <c r="D41" s="161"/>
      <c r="E41" s="161"/>
      <c r="F41" s="161"/>
      <c r="G41" s="161"/>
      <c r="H41" s="161"/>
      <c r="I41" s="162"/>
      <c r="J41" s="161"/>
      <c r="K41" s="163"/>
    </row>
    <row r="42" spans="2:11" s="1" customFormat="1" ht="36.95" customHeight="1">
      <c r="B42" s="43"/>
      <c r="C42" s="27" t="s">
        <v>90</v>
      </c>
      <c r="D42" s="44"/>
      <c r="E42" s="44"/>
      <c r="F42" s="44"/>
      <c r="G42" s="44"/>
      <c r="H42" s="44"/>
      <c r="I42" s="137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37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37"/>
      <c r="J44" s="44"/>
      <c r="K44" s="48"/>
    </row>
    <row r="45" spans="2:11" s="1" customFormat="1" ht="16.5" customHeight="1">
      <c r="B45" s="43"/>
      <c r="C45" s="44"/>
      <c r="D45" s="44"/>
      <c r="E45" s="136" t="str">
        <f>E7</f>
        <v>Rekonstrukce fasády MŠ Křižíkova</v>
      </c>
      <c r="F45" s="37"/>
      <c r="G45" s="37"/>
      <c r="H45" s="37"/>
      <c r="I45" s="137"/>
      <c r="J45" s="44"/>
      <c r="K45" s="48"/>
    </row>
    <row r="46" spans="2:11" s="1" customFormat="1" ht="14.4" customHeight="1">
      <c r="B46" s="43"/>
      <c r="C46" s="37" t="s">
        <v>88</v>
      </c>
      <c r="D46" s="44"/>
      <c r="E46" s="44"/>
      <c r="F46" s="44"/>
      <c r="G46" s="44"/>
      <c r="H46" s="44"/>
      <c r="I46" s="137"/>
      <c r="J46" s="44"/>
      <c r="K46" s="48"/>
    </row>
    <row r="47" spans="2:11" s="1" customFormat="1" ht="17.25" customHeight="1">
      <c r="B47" s="43"/>
      <c r="C47" s="44"/>
      <c r="D47" s="44"/>
      <c r="E47" s="138" t="str">
        <f>E9</f>
        <v>10 - Stavební část</v>
      </c>
      <c r="F47" s="44"/>
      <c r="G47" s="44"/>
      <c r="H47" s="44"/>
      <c r="I47" s="137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37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Mariánské Lázně</v>
      </c>
      <c r="G49" s="44"/>
      <c r="H49" s="44"/>
      <c r="I49" s="139" t="s">
        <v>25</v>
      </c>
      <c r="J49" s="140" t="str">
        <f>IF(J12="","",J12)</f>
        <v>22. 6. 2018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37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MŠ Křížíkova 555, M.Lázně</v>
      </c>
      <c r="G51" s="44"/>
      <c r="H51" s="44"/>
      <c r="I51" s="139" t="s">
        <v>33</v>
      </c>
      <c r="J51" s="41" t="str">
        <f>E21</f>
        <v>ing.Graca Pavel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37"/>
      <c r="J52" s="164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37"/>
      <c r="J53" s="44"/>
      <c r="K53" s="48"/>
    </row>
    <row r="54" spans="2:11" s="1" customFormat="1" ht="29.25" customHeight="1">
      <c r="B54" s="43"/>
      <c r="C54" s="165" t="s">
        <v>91</v>
      </c>
      <c r="D54" s="152"/>
      <c r="E54" s="152"/>
      <c r="F54" s="152"/>
      <c r="G54" s="152"/>
      <c r="H54" s="152"/>
      <c r="I54" s="166"/>
      <c r="J54" s="167" t="s">
        <v>92</v>
      </c>
      <c r="K54" s="168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37"/>
      <c r="J55" s="44"/>
      <c r="K55" s="48"/>
    </row>
    <row r="56" spans="2:47" s="1" customFormat="1" ht="29.25" customHeight="1">
      <c r="B56" s="43"/>
      <c r="C56" s="169" t="s">
        <v>93</v>
      </c>
      <c r="D56" s="44"/>
      <c r="E56" s="44"/>
      <c r="F56" s="44"/>
      <c r="G56" s="44"/>
      <c r="H56" s="44"/>
      <c r="I56" s="137"/>
      <c r="J56" s="148">
        <f>J87</f>
        <v>0</v>
      </c>
      <c r="K56" s="48"/>
      <c r="AU56" s="21" t="s">
        <v>94</v>
      </c>
    </row>
    <row r="57" spans="2:11" s="7" customFormat="1" ht="24.95" customHeight="1">
      <c r="B57" s="170"/>
      <c r="C57" s="171"/>
      <c r="D57" s="172" t="s">
        <v>95</v>
      </c>
      <c r="E57" s="173"/>
      <c r="F57" s="173"/>
      <c r="G57" s="173"/>
      <c r="H57" s="173"/>
      <c r="I57" s="174"/>
      <c r="J57" s="175">
        <f>J88</f>
        <v>0</v>
      </c>
      <c r="K57" s="176"/>
    </row>
    <row r="58" spans="2:11" s="8" customFormat="1" ht="19.9" customHeight="1">
      <c r="B58" s="177"/>
      <c r="C58" s="178"/>
      <c r="D58" s="179" t="s">
        <v>96</v>
      </c>
      <c r="E58" s="180"/>
      <c r="F58" s="180"/>
      <c r="G58" s="180"/>
      <c r="H58" s="180"/>
      <c r="I58" s="181"/>
      <c r="J58" s="182">
        <f>J89</f>
        <v>0</v>
      </c>
      <c r="K58" s="183"/>
    </row>
    <row r="59" spans="2:11" s="8" customFormat="1" ht="19.9" customHeight="1">
      <c r="B59" s="177"/>
      <c r="C59" s="178"/>
      <c r="D59" s="179" t="s">
        <v>97</v>
      </c>
      <c r="E59" s="180"/>
      <c r="F59" s="180"/>
      <c r="G59" s="180"/>
      <c r="H59" s="180"/>
      <c r="I59" s="181"/>
      <c r="J59" s="182">
        <f>J102</f>
        <v>0</v>
      </c>
      <c r="K59" s="183"/>
    </row>
    <row r="60" spans="2:11" s="8" customFormat="1" ht="19.9" customHeight="1">
      <c r="B60" s="177"/>
      <c r="C60" s="178"/>
      <c r="D60" s="179" t="s">
        <v>98</v>
      </c>
      <c r="E60" s="180"/>
      <c r="F60" s="180"/>
      <c r="G60" s="180"/>
      <c r="H60" s="180"/>
      <c r="I60" s="181"/>
      <c r="J60" s="182">
        <f>J139</f>
        <v>0</v>
      </c>
      <c r="K60" s="183"/>
    </row>
    <row r="61" spans="2:11" s="8" customFormat="1" ht="19.9" customHeight="1">
      <c r="B61" s="177"/>
      <c r="C61" s="178"/>
      <c r="D61" s="179" t="s">
        <v>99</v>
      </c>
      <c r="E61" s="180"/>
      <c r="F61" s="180"/>
      <c r="G61" s="180"/>
      <c r="H61" s="180"/>
      <c r="I61" s="181"/>
      <c r="J61" s="182">
        <f>J165</f>
        <v>0</v>
      </c>
      <c r="K61" s="183"/>
    </row>
    <row r="62" spans="2:11" s="8" customFormat="1" ht="19.9" customHeight="1">
      <c r="B62" s="177"/>
      <c r="C62" s="178"/>
      <c r="D62" s="179" t="s">
        <v>100</v>
      </c>
      <c r="E62" s="180"/>
      <c r="F62" s="180"/>
      <c r="G62" s="180"/>
      <c r="H62" s="180"/>
      <c r="I62" s="181"/>
      <c r="J62" s="182">
        <f>J171</f>
        <v>0</v>
      </c>
      <c r="K62" s="183"/>
    </row>
    <row r="63" spans="2:11" s="7" customFormat="1" ht="24.95" customHeight="1">
      <c r="B63" s="170"/>
      <c r="C63" s="171"/>
      <c r="D63" s="172" t="s">
        <v>101</v>
      </c>
      <c r="E63" s="173"/>
      <c r="F63" s="173"/>
      <c r="G63" s="173"/>
      <c r="H63" s="173"/>
      <c r="I63" s="174"/>
      <c r="J63" s="175">
        <f>J173</f>
        <v>0</v>
      </c>
      <c r="K63" s="176"/>
    </row>
    <row r="64" spans="2:11" s="8" customFormat="1" ht="19.9" customHeight="1">
      <c r="B64" s="177"/>
      <c r="C64" s="178"/>
      <c r="D64" s="179" t="s">
        <v>102</v>
      </c>
      <c r="E64" s="180"/>
      <c r="F64" s="180"/>
      <c r="G64" s="180"/>
      <c r="H64" s="180"/>
      <c r="I64" s="181"/>
      <c r="J64" s="182">
        <f>J174</f>
        <v>0</v>
      </c>
      <c r="K64" s="183"/>
    </row>
    <row r="65" spans="2:11" s="8" customFormat="1" ht="19.9" customHeight="1">
      <c r="B65" s="177"/>
      <c r="C65" s="178"/>
      <c r="D65" s="179" t="s">
        <v>103</v>
      </c>
      <c r="E65" s="180"/>
      <c r="F65" s="180"/>
      <c r="G65" s="180"/>
      <c r="H65" s="180"/>
      <c r="I65" s="181"/>
      <c r="J65" s="182">
        <f>J177</f>
        <v>0</v>
      </c>
      <c r="K65" s="183"/>
    </row>
    <row r="66" spans="2:11" s="8" customFormat="1" ht="19.9" customHeight="1">
      <c r="B66" s="177"/>
      <c r="C66" s="178"/>
      <c r="D66" s="179" t="s">
        <v>104</v>
      </c>
      <c r="E66" s="180"/>
      <c r="F66" s="180"/>
      <c r="G66" s="180"/>
      <c r="H66" s="180"/>
      <c r="I66" s="181"/>
      <c r="J66" s="182">
        <f>J182</f>
        <v>0</v>
      </c>
      <c r="K66" s="183"/>
    </row>
    <row r="67" spans="2:11" s="7" customFormat="1" ht="24.95" customHeight="1">
      <c r="B67" s="170"/>
      <c r="C67" s="171"/>
      <c r="D67" s="172" t="s">
        <v>105</v>
      </c>
      <c r="E67" s="173"/>
      <c r="F67" s="173"/>
      <c r="G67" s="173"/>
      <c r="H67" s="173"/>
      <c r="I67" s="174"/>
      <c r="J67" s="175">
        <f>J187</f>
        <v>0</v>
      </c>
      <c r="K67" s="176"/>
    </row>
    <row r="68" spans="2:11" s="1" customFormat="1" ht="21.8" customHeight="1">
      <c r="B68" s="43"/>
      <c r="C68" s="44"/>
      <c r="D68" s="44"/>
      <c r="E68" s="44"/>
      <c r="F68" s="44"/>
      <c r="G68" s="44"/>
      <c r="H68" s="44"/>
      <c r="I68" s="137"/>
      <c r="J68" s="44"/>
      <c r="K68" s="48"/>
    </row>
    <row r="69" spans="2:11" s="1" customFormat="1" ht="6.95" customHeight="1">
      <c r="B69" s="64"/>
      <c r="C69" s="65"/>
      <c r="D69" s="65"/>
      <c r="E69" s="65"/>
      <c r="F69" s="65"/>
      <c r="G69" s="65"/>
      <c r="H69" s="65"/>
      <c r="I69" s="159"/>
      <c r="J69" s="65"/>
      <c r="K69" s="66"/>
    </row>
    <row r="73" spans="2:12" s="1" customFormat="1" ht="6.95" customHeight="1">
      <c r="B73" s="67"/>
      <c r="C73" s="68"/>
      <c r="D73" s="68"/>
      <c r="E73" s="68"/>
      <c r="F73" s="68"/>
      <c r="G73" s="68"/>
      <c r="H73" s="68"/>
      <c r="I73" s="162"/>
      <c r="J73" s="68"/>
      <c r="K73" s="68"/>
      <c r="L73" s="69"/>
    </row>
    <row r="74" spans="2:12" s="1" customFormat="1" ht="36.95" customHeight="1">
      <c r="B74" s="43"/>
      <c r="C74" s="70" t="s">
        <v>106</v>
      </c>
      <c r="D74" s="71"/>
      <c r="E74" s="71"/>
      <c r="F74" s="71"/>
      <c r="G74" s="71"/>
      <c r="H74" s="71"/>
      <c r="I74" s="184"/>
      <c r="J74" s="71"/>
      <c r="K74" s="71"/>
      <c r="L74" s="69"/>
    </row>
    <row r="75" spans="2:12" s="1" customFormat="1" ht="6.95" customHeight="1">
      <c r="B75" s="43"/>
      <c r="C75" s="71"/>
      <c r="D75" s="71"/>
      <c r="E75" s="71"/>
      <c r="F75" s="71"/>
      <c r="G75" s="71"/>
      <c r="H75" s="71"/>
      <c r="I75" s="184"/>
      <c r="J75" s="71"/>
      <c r="K75" s="71"/>
      <c r="L75" s="69"/>
    </row>
    <row r="76" spans="2:12" s="1" customFormat="1" ht="14.4" customHeight="1">
      <c r="B76" s="43"/>
      <c r="C76" s="73" t="s">
        <v>18</v>
      </c>
      <c r="D76" s="71"/>
      <c r="E76" s="71"/>
      <c r="F76" s="71"/>
      <c r="G76" s="71"/>
      <c r="H76" s="71"/>
      <c r="I76" s="184"/>
      <c r="J76" s="71"/>
      <c r="K76" s="71"/>
      <c r="L76" s="69"/>
    </row>
    <row r="77" spans="2:12" s="1" customFormat="1" ht="16.5" customHeight="1">
      <c r="B77" s="43"/>
      <c r="C77" s="71"/>
      <c r="D77" s="71"/>
      <c r="E77" s="185" t="str">
        <f>E7</f>
        <v>Rekonstrukce fasády MŠ Křižíkova</v>
      </c>
      <c r="F77" s="73"/>
      <c r="G77" s="73"/>
      <c r="H77" s="73"/>
      <c r="I77" s="184"/>
      <c r="J77" s="71"/>
      <c r="K77" s="71"/>
      <c r="L77" s="69"/>
    </row>
    <row r="78" spans="2:12" s="1" customFormat="1" ht="14.4" customHeight="1">
      <c r="B78" s="43"/>
      <c r="C78" s="73" t="s">
        <v>88</v>
      </c>
      <c r="D78" s="71"/>
      <c r="E78" s="71"/>
      <c r="F78" s="71"/>
      <c r="G78" s="71"/>
      <c r="H78" s="71"/>
      <c r="I78" s="184"/>
      <c r="J78" s="71"/>
      <c r="K78" s="71"/>
      <c r="L78" s="69"/>
    </row>
    <row r="79" spans="2:12" s="1" customFormat="1" ht="17.25" customHeight="1">
      <c r="B79" s="43"/>
      <c r="C79" s="71"/>
      <c r="D79" s="71"/>
      <c r="E79" s="79" t="str">
        <f>E9</f>
        <v>10 - Stavební část</v>
      </c>
      <c r="F79" s="71"/>
      <c r="G79" s="71"/>
      <c r="H79" s="71"/>
      <c r="I79" s="184"/>
      <c r="J79" s="71"/>
      <c r="K79" s="71"/>
      <c r="L79" s="69"/>
    </row>
    <row r="80" spans="2:12" s="1" customFormat="1" ht="6.95" customHeight="1">
      <c r="B80" s="43"/>
      <c r="C80" s="71"/>
      <c r="D80" s="71"/>
      <c r="E80" s="71"/>
      <c r="F80" s="71"/>
      <c r="G80" s="71"/>
      <c r="H80" s="71"/>
      <c r="I80" s="184"/>
      <c r="J80" s="71"/>
      <c r="K80" s="71"/>
      <c r="L80" s="69"/>
    </row>
    <row r="81" spans="2:12" s="1" customFormat="1" ht="18" customHeight="1">
      <c r="B81" s="43"/>
      <c r="C81" s="73" t="s">
        <v>23</v>
      </c>
      <c r="D81" s="71"/>
      <c r="E81" s="71"/>
      <c r="F81" s="186" t="str">
        <f>F12</f>
        <v>Mariánské Lázně</v>
      </c>
      <c r="G81" s="71"/>
      <c r="H81" s="71"/>
      <c r="I81" s="187" t="s">
        <v>25</v>
      </c>
      <c r="J81" s="82" t="str">
        <f>IF(J12="","",J12)</f>
        <v>22. 6. 2018</v>
      </c>
      <c r="K81" s="71"/>
      <c r="L81" s="69"/>
    </row>
    <row r="82" spans="2:12" s="1" customFormat="1" ht="6.95" customHeight="1">
      <c r="B82" s="43"/>
      <c r="C82" s="71"/>
      <c r="D82" s="71"/>
      <c r="E82" s="71"/>
      <c r="F82" s="71"/>
      <c r="G82" s="71"/>
      <c r="H82" s="71"/>
      <c r="I82" s="184"/>
      <c r="J82" s="71"/>
      <c r="K82" s="71"/>
      <c r="L82" s="69"/>
    </row>
    <row r="83" spans="2:12" s="1" customFormat="1" ht="13.5">
      <c r="B83" s="43"/>
      <c r="C83" s="73" t="s">
        <v>27</v>
      </c>
      <c r="D83" s="71"/>
      <c r="E83" s="71"/>
      <c r="F83" s="186" t="str">
        <f>E15</f>
        <v>MŠ Křížíkova 555, M.Lázně</v>
      </c>
      <c r="G83" s="71"/>
      <c r="H83" s="71"/>
      <c r="I83" s="187" t="s">
        <v>33</v>
      </c>
      <c r="J83" s="186" t="str">
        <f>E21</f>
        <v>ing.Graca Pavel</v>
      </c>
      <c r="K83" s="71"/>
      <c r="L83" s="69"/>
    </row>
    <row r="84" spans="2:12" s="1" customFormat="1" ht="14.4" customHeight="1">
      <c r="B84" s="43"/>
      <c r="C84" s="73" t="s">
        <v>31</v>
      </c>
      <c r="D84" s="71"/>
      <c r="E84" s="71"/>
      <c r="F84" s="186" t="str">
        <f>IF(E18="","",E18)</f>
        <v/>
      </c>
      <c r="G84" s="71"/>
      <c r="H84" s="71"/>
      <c r="I84" s="184"/>
      <c r="J84" s="71"/>
      <c r="K84" s="71"/>
      <c r="L84" s="69"/>
    </row>
    <row r="85" spans="2:12" s="1" customFormat="1" ht="10.3" customHeight="1">
      <c r="B85" s="43"/>
      <c r="C85" s="71"/>
      <c r="D85" s="71"/>
      <c r="E85" s="71"/>
      <c r="F85" s="71"/>
      <c r="G85" s="71"/>
      <c r="H85" s="71"/>
      <c r="I85" s="184"/>
      <c r="J85" s="71"/>
      <c r="K85" s="71"/>
      <c r="L85" s="69"/>
    </row>
    <row r="86" spans="2:20" s="9" customFormat="1" ht="29.25" customHeight="1">
      <c r="B86" s="188"/>
      <c r="C86" s="189" t="s">
        <v>107</v>
      </c>
      <c r="D86" s="190" t="s">
        <v>56</v>
      </c>
      <c r="E86" s="190" t="s">
        <v>52</v>
      </c>
      <c r="F86" s="190" t="s">
        <v>108</v>
      </c>
      <c r="G86" s="190" t="s">
        <v>109</v>
      </c>
      <c r="H86" s="190" t="s">
        <v>110</v>
      </c>
      <c r="I86" s="191" t="s">
        <v>111</v>
      </c>
      <c r="J86" s="190" t="s">
        <v>92</v>
      </c>
      <c r="K86" s="192" t="s">
        <v>112</v>
      </c>
      <c r="L86" s="193"/>
      <c r="M86" s="99" t="s">
        <v>113</v>
      </c>
      <c r="N86" s="100" t="s">
        <v>41</v>
      </c>
      <c r="O86" s="100" t="s">
        <v>114</v>
      </c>
      <c r="P86" s="100" t="s">
        <v>115</v>
      </c>
      <c r="Q86" s="100" t="s">
        <v>116</v>
      </c>
      <c r="R86" s="100" t="s">
        <v>117</v>
      </c>
      <c r="S86" s="100" t="s">
        <v>118</v>
      </c>
      <c r="T86" s="101" t="s">
        <v>119</v>
      </c>
    </row>
    <row r="87" spans="2:63" s="1" customFormat="1" ht="29.25" customHeight="1">
      <c r="B87" s="43"/>
      <c r="C87" s="105" t="s">
        <v>93</v>
      </c>
      <c r="D87" s="71"/>
      <c r="E87" s="71"/>
      <c r="F87" s="71"/>
      <c r="G87" s="71"/>
      <c r="H87" s="71"/>
      <c r="I87" s="184"/>
      <c r="J87" s="194">
        <f>BK87</f>
        <v>0</v>
      </c>
      <c r="K87" s="71"/>
      <c r="L87" s="69"/>
      <c r="M87" s="102"/>
      <c r="N87" s="103"/>
      <c r="O87" s="103"/>
      <c r="P87" s="195">
        <f>P88+P173+P187</f>
        <v>0</v>
      </c>
      <c r="Q87" s="103"/>
      <c r="R87" s="195">
        <f>R88+R173+R187</f>
        <v>7.5794044</v>
      </c>
      <c r="S87" s="103"/>
      <c r="T87" s="196">
        <f>T88+T173+T187</f>
        <v>10.812520000000001</v>
      </c>
      <c r="AT87" s="21" t="s">
        <v>70</v>
      </c>
      <c r="AU87" s="21" t="s">
        <v>94</v>
      </c>
      <c r="BK87" s="197">
        <f>BK88+BK173+BK187</f>
        <v>0</v>
      </c>
    </row>
    <row r="88" spans="2:63" s="10" customFormat="1" ht="37.4" customHeight="1">
      <c r="B88" s="198"/>
      <c r="C88" s="199"/>
      <c r="D88" s="200" t="s">
        <v>70</v>
      </c>
      <c r="E88" s="201" t="s">
        <v>120</v>
      </c>
      <c r="F88" s="201" t="s">
        <v>121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P89+P102+P139+P165+P171</f>
        <v>0</v>
      </c>
      <c r="Q88" s="206"/>
      <c r="R88" s="207">
        <f>R89+R102+R139+R165+R171</f>
        <v>7.4586244</v>
      </c>
      <c r="S88" s="206"/>
      <c r="T88" s="208">
        <f>T89+T102+T139+T165+T171</f>
        <v>10.8025</v>
      </c>
      <c r="AR88" s="209" t="s">
        <v>79</v>
      </c>
      <c r="AT88" s="210" t="s">
        <v>70</v>
      </c>
      <c r="AU88" s="210" t="s">
        <v>71</v>
      </c>
      <c r="AY88" s="209" t="s">
        <v>122</v>
      </c>
      <c r="BK88" s="211">
        <f>BK89+BK102+BK139+BK165+BK171</f>
        <v>0</v>
      </c>
    </row>
    <row r="89" spans="2:63" s="10" customFormat="1" ht="19.9" customHeight="1">
      <c r="B89" s="198"/>
      <c r="C89" s="199"/>
      <c r="D89" s="200" t="s">
        <v>70</v>
      </c>
      <c r="E89" s="212" t="s">
        <v>79</v>
      </c>
      <c r="F89" s="212" t="s">
        <v>123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SUM(P90:P101)</f>
        <v>0</v>
      </c>
      <c r="Q89" s="206"/>
      <c r="R89" s="207">
        <f>SUM(R90:R101)</f>
        <v>0</v>
      </c>
      <c r="S89" s="206"/>
      <c r="T89" s="208">
        <f>SUM(T90:T101)</f>
        <v>4.4625</v>
      </c>
      <c r="AR89" s="209" t="s">
        <v>79</v>
      </c>
      <c r="AT89" s="210" t="s">
        <v>70</v>
      </c>
      <c r="AU89" s="210" t="s">
        <v>79</v>
      </c>
      <c r="AY89" s="209" t="s">
        <v>122</v>
      </c>
      <c r="BK89" s="211">
        <f>SUM(BK90:BK101)</f>
        <v>0</v>
      </c>
    </row>
    <row r="90" spans="2:65" s="1" customFormat="1" ht="25.5" customHeight="1">
      <c r="B90" s="43"/>
      <c r="C90" s="214" t="s">
        <v>79</v>
      </c>
      <c r="D90" s="214" t="s">
        <v>124</v>
      </c>
      <c r="E90" s="215" t="s">
        <v>125</v>
      </c>
      <c r="F90" s="216" t="s">
        <v>126</v>
      </c>
      <c r="G90" s="217" t="s">
        <v>127</v>
      </c>
      <c r="H90" s="218">
        <v>17.5</v>
      </c>
      <c r="I90" s="219"/>
      <c r="J90" s="220">
        <f>ROUND(I90*H90,2)</f>
        <v>0</v>
      </c>
      <c r="K90" s="216" t="s">
        <v>128</v>
      </c>
      <c r="L90" s="69"/>
      <c r="M90" s="221" t="s">
        <v>21</v>
      </c>
      <c r="N90" s="222" t="s">
        <v>42</v>
      </c>
      <c r="O90" s="44"/>
      <c r="P90" s="223">
        <f>O90*H90</f>
        <v>0</v>
      </c>
      <c r="Q90" s="223">
        <v>0</v>
      </c>
      <c r="R90" s="223">
        <f>Q90*H90</f>
        <v>0</v>
      </c>
      <c r="S90" s="223">
        <v>0.255</v>
      </c>
      <c r="T90" s="224">
        <f>S90*H90</f>
        <v>4.4625</v>
      </c>
      <c r="AR90" s="21" t="s">
        <v>129</v>
      </c>
      <c r="AT90" s="21" t="s">
        <v>124</v>
      </c>
      <c r="AU90" s="21" t="s">
        <v>81</v>
      </c>
      <c r="AY90" s="21" t="s">
        <v>122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21" t="s">
        <v>79</v>
      </c>
      <c r="BK90" s="225">
        <f>ROUND(I90*H90,2)</f>
        <v>0</v>
      </c>
      <c r="BL90" s="21" t="s">
        <v>129</v>
      </c>
      <c r="BM90" s="21" t="s">
        <v>130</v>
      </c>
    </row>
    <row r="91" spans="2:51" s="11" customFormat="1" ht="13.5">
      <c r="B91" s="226"/>
      <c r="C91" s="227"/>
      <c r="D91" s="228" t="s">
        <v>131</v>
      </c>
      <c r="E91" s="229" t="s">
        <v>21</v>
      </c>
      <c r="F91" s="230" t="s">
        <v>132</v>
      </c>
      <c r="G91" s="227"/>
      <c r="H91" s="231">
        <v>17.5</v>
      </c>
      <c r="I91" s="232"/>
      <c r="J91" s="227"/>
      <c r="K91" s="227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131</v>
      </c>
      <c r="AU91" s="237" t="s">
        <v>81</v>
      </c>
      <c r="AV91" s="11" t="s">
        <v>81</v>
      </c>
      <c r="AW91" s="11" t="s">
        <v>35</v>
      </c>
      <c r="AX91" s="11" t="s">
        <v>79</v>
      </c>
      <c r="AY91" s="237" t="s">
        <v>122</v>
      </c>
    </row>
    <row r="92" spans="2:65" s="1" customFormat="1" ht="16.5" customHeight="1">
      <c r="B92" s="43"/>
      <c r="C92" s="214" t="s">
        <v>81</v>
      </c>
      <c r="D92" s="214" t="s">
        <v>124</v>
      </c>
      <c r="E92" s="215" t="s">
        <v>133</v>
      </c>
      <c r="F92" s="216" t="s">
        <v>134</v>
      </c>
      <c r="G92" s="217" t="s">
        <v>135</v>
      </c>
      <c r="H92" s="218">
        <v>8.4</v>
      </c>
      <c r="I92" s="219"/>
      <c r="J92" s="220">
        <f>ROUND(I92*H92,2)</f>
        <v>0</v>
      </c>
      <c r="K92" s="216" t="s">
        <v>128</v>
      </c>
      <c r="L92" s="69"/>
      <c r="M92" s="221" t="s">
        <v>21</v>
      </c>
      <c r="N92" s="222" t="s">
        <v>42</v>
      </c>
      <c r="O92" s="44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AR92" s="21" t="s">
        <v>129</v>
      </c>
      <c r="AT92" s="21" t="s">
        <v>124</v>
      </c>
      <c r="AU92" s="21" t="s">
        <v>81</v>
      </c>
      <c r="AY92" s="21" t="s">
        <v>122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21" t="s">
        <v>79</v>
      </c>
      <c r="BK92" s="225">
        <f>ROUND(I92*H92,2)</f>
        <v>0</v>
      </c>
      <c r="BL92" s="21" t="s">
        <v>129</v>
      </c>
      <c r="BM92" s="21" t="s">
        <v>136</v>
      </c>
    </row>
    <row r="93" spans="2:51" s="11" customFormat="1" ht="13.5">
      <c r="B93" s="226"/>
      <c r="C93" s="227"/>
      <c r="D93" s="228" t="s">
        <v>131</v>
      </c>
      <c r="E93" s="229" t="s">
        <v>21</v>
      </c>
      <c r="F93" s="230" t="s">
        <v>137</v>
      </c>
      <c r="G93" s="227"/>
      <c r="H93" s="231">
        <v>3.5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131</v>
      </c>
      <c r="AU93" s="237" t="s">
        <v>81</v>
      </c>
      <c r="AV93" s="11" t="s">
        <v>81</v>
      </c>
      <c r="AW93" s="11" t="s">
        <v>35</v>
      </c>
      <c r="AX93" s="11" t="s">
        <v>71</v>
      </c>
      <c r="AY93" s="237" t="s">
        <v>122</v>
      </c>
    </row>
    <row r="94" spans="2:51" s="11" customFormat="1" ht="13.5">
      <c r="B94" s="226"/>
      <c r="C94" s="227"/>
      <c r="D94" s="228" t="s">
        <v>131</v>
      </c>
      <c r="E94" s="229" t="s">
        <v>21</v>
      </c>
      <c r="F94" s="230" t="s">
        <v>138</v>
      </c>
      <c r="G94" s="227"/>
      <c r="H94" s="231">
        <v>4.9</v>
      </c>
      <c r="I94" s="232"/>
      <c r="J94" s="227"/>
      <c r="K94" s="227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131</v>
      </c>
      <c r="AU94" s="237" t="s">
        <v>81</v>
      </c>
      <c r="AV94" s="11" t="s">
        <v>81</v>
      </c>
      <c r="AW94" s="11" t="s">
        <v>35</v>
      </c>
      <c r="AX94" s="11" t="s">
        <v>71</v>
      </c>
      <c r="AY94" s="237" t="s">
        <v>122</v>
      </c>
    </row>
    <row r="95" spans="2:65" s="1" customFormat="1" ht="16.5" customHeight="1">
      <c r="B95" s="43"/>
      <c r="C95" s="214" t="s">
        <v>139</v>
      </c>
      <c r="D95" s="214" t="s">
        <v>124</v>
      </c>
      <c r="E95" s="215" t="s">
        <v>140</v>
      </c>
      <c r="F95" s="216" t="s">
        <v>141</v>
      </c>
      <c r="G95" s="217" t="s">
        <v>135</v>
      </c>
      <c r="H95" s="218">
        <v>8.4</v>
      </c>
      <c r="I95" s="219"/>
      <c r="J95" s="220">
        <f>ROUND(I95*H95,2)</f>
        <v>0</v>
      </c>
      <c r="K95" s="216" t="s">
        <v>128</v>
      </c>
      <c r="L95" s="69"/>
      <c r="M95" s="221" t="s">
        <v>21</v>
      </c>
      <c r="N95" s="222" t="s">
        <v>42</v>
      </c>
      <c r="O95" s="44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AR95" s="21" t="s">
        <v>129</v>
      </c>
      <c r="AT95" s="21" t="s">
        <v>124</v>
      </c>
      <c r="AU95" s="21" t="s">
        <v>81</v>
      </c>
      <c r="AY95" s="21" t="s">
        <v>122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21" t="s">
        <v>79</v>
      </c>
      <c r="BK95" s="225">
        <f>ROUND(I95*H95,2)</f>
        <v>0</v>
      </c>
      <c r="BL95" s="21" t="s">
        <v>129</v>
      </c>
      <c r="BM95" s="21" t="s">
        <v>142</v>
      </c>
    </row>
    <row r="96" spans="2:65" s="1" customFormat="1" ht="16.5" customHeight="1">
      <c r="B96" s="43"/>
      <c r="C96" s="214" t="s">
        <v>129</v>
      </c>
      <c r="D96" s="214" t="s">
        <v>124</v>
      </c>
      <c r="E96" s="215" t="s">
        <v>143</v>
      </c>
      <c r="F96" s="216" t="s">
        <v>144</v>
      </c>
      <c r="G96" s="217" t="s">
        <v>135</v>
      </c>
      <c r="H96" s="218">
        <v>8.4</v>
      </c>
      <c r="I96" s="219"/>
      <c r="J96" s="220">
        <f>ROUND(I96*H96,2)</f>
        <v>0</v>
      </c>
      <c r="K96" s="216" t="s">
        <v>128</v>
      </c>
      <c r="L96" s="69"/>
      <c r="M96" s="221" t="s">
        <v>21</v>
      </c>
      <c r="N96" s="222" t="s">
        <v>42</v>
      </c>
      <c r="O96" s="44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AR96" s="21" t="s">
        <v>129</v>
      </c>
      <c r="AT96" s="21" t="s">
        <v>124</v>
      </c>
      <c r="AU96" s="21" t="s">
        <v>81</v>
      </c>
      <c r="AY96" s="21" t="s">
        <v>122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21" t="s">
        <v>79</v>
      </c>
      <c r="BK96" s="225">
        <f>ROUND(I96*H96,2)</f>
        <v>0</v>
      </c>
      <c r="BL96" s="21" t="s">
        <v>129</v>
      </c>
      <c r="BM96" s="21" t="s">
        <v>145</v>
      </c>
    </row>
    <row r="97" spans="2:65" s="1" customFormat="1" ht="25.5" customHeight="1">
      <c r="B97" s="43"/>
      <c r="C97" s="214" t="s">
        <v>146</v>
      </c>
      <c r="D97" s="214" t="s">
        <v>124</v>
      </c>
      <c r="E97" s="215" t="s">
        <v>147</v>
      </c>
      <c r="F97" s="216" t="s">
        <v>148</v>
      </c>
      <c r="G97" s="217" t="s">
        <v>135</v>
      </c>
      <c r="H97" s="218">
        <v>42</v>
      </c>
      <c r="I97" s="219"/>
      <c r="J97" s="220">
        <f>ROUND(I97*H97,2)</f>
        <v>0</v>
      </c>
      <c r="K97" s="216" t="s">
        <v>128</v>
      </c>
      <c r="L97" s="69"/>
      <c r="M97" s="221" t="s">
        <v>21</v>
      </c>
      <c r="N97" s="222" t="s">
        <v>42</v>
      </c>
      <c r="O97" s="44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AR97" s="21" t="s">
        <v>129</v>
      </c>
      <c r="AT97" s="21" t="s">
        <v>124</v>
      </c>
      <c r="AU97" s="21" t="s">
        <v>81</v>
      </c>
      <c r="AY97" s="21" t="s">
        <v>122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21" t="s">
        <v>79</v>
      </c>
      <c r="BK97" s="225">
        <f>ROUND(I97*H97,2)</f>
        <v>0</v>
      </c>
      <c r="BL97" s="21" t="s">
        <v>129</v>
      </c>
      <c r="BM97" s="21" t="s">
        <v>149</v>
      </c>
    </row>
    <row r="98" spans="2:51" s="11" customFormat="1" ht="13.5">
      <c r="B98" s="226"/>
      <c r="C98" s="227"/>
      <c r="D98" s="228" t="s">
        <v>131</v>
      </c>
      <c r="E98" s="227"/>
      <c r="F98" s="230" t="s">
        <v>150</v>
      </c>
      <c r="G98" s="227"/>
      <c r="H98" s="231">
        <v>42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131</v>
      </c>
      <c r="AU98" s="237" t="s">
        <v>81</v>
      </c>
      <c r="AV98" s="11" t="s">
        <v>81</v>
      </c>
      <c r="AW98" s="11" t="s">
        <v>6</v>
      </c>
      <c r="AX98" s="11" t="s">
        <v>79</v>
      </c>
      <c r="AY98" s="237" t="s">
        <v>122</v>
      </c>
    </row>
    <row r="99" spans="2:65" s="1" customFormat="1" ht="16.5" customHeight="1">
      <c r="B99" s="43"/>
      <c r="C99" s="214" t="s">
        <v>151</v>
      </c>
      <c r="D99" s="214" t="s">
        <v>124</v>
      </c>
      <c r="E99" s="215" t="s">
        <v>152</v>
      </c>
      <c r="F99" s="216" t="s">
        <v>153</v>
      </c>
      <c r="G99" s="217" t="s">
        <v>135</v>
      </c>
      <c r="H99" s="218">
        <v>8.4</v>
      </c>
      <c r="I99" s="219"/>
      <c r="J99" s="220">
        <f>ROUND(I99*H99,2)</f>
        <v>0</v>
      </c>
      <c r="K99" s="216" t="s">
        <v>128</v>
      </c>
      <c r="L99" s="69"/>
      <c r="M99" s="221" t="s">
        <v>21</v>
      </c>
      <c r="N99" s="222" t="s">
        <v>42</v>
      </c>
      <c r="O99" s="44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AR99" s="21" t="s">
        <v>129</v>
      </c>
      <c r="AT99" s="21" t="s">
        <v>124</v>
      </c>
      <c r="AU99" s="21" t="s">
        <v>81</v>
      </c>
      <c r="AY99" s="21" t="s">
        <v>122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21" t="s">
        <v>79</v>
      </c>
      <c r="BK99" s="225">
        <f>ROUND(I99*H99,2)</f>
        <v>0</v>
      </c>
      <c r="BL99" s="21" t="s">
        <v>129</v>
      </c>
      <c r="BM99" s="21" t="s">
        <v>154</v>
      </c>
    </row>
    <row r="100" spans="2:65" s="1" customFormat="1" ht="16.5" customHeight="1">
      <c r="B100" s="43"/>
      <c r="C100" s="214" t="s">
        <v>155</v>
      </c>
      <c r="D100" s="214" t="s">
        <v>124</v>
      </c>
      <c r="E100" s="215" t="s">
        <v>156</v>
      </c>
      <c r="F100" s="216" t="s">
        <v>157</v>
      </c>
      <c r="G100" s="217" t="s">
        <v>158</v>
      </c>
      <c r="H100" s="218">
        <v>16.8</v>
      </c>
      <c r="I100" s="219"/>
      <c r="J100" s="220">
        <f>ROUND(I100*H100,2)</f>
        <v>0</v>
      </c>
      <c r="K100" s="216" t="s">
        <v>128</v>
      </c>
      <c r="L100" s="69"/>
      <c r="M100" s="221" t="s">
        <v>21</v>
      </c>
      <c r="N100" s="222" t="s">
        <v>42</v>
      </c>
      <c r="O100" s="44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AR100" s="21" t="s">
        <v>129</v>
      </c>
      <c r="AT100" s="21" t="s">
        <v>124</v>
      </c>
      <c r="AU100" s="21" t="s">
        <v>81</v>
      </c>
      <c r="AY100" s="21" t="s">
        <v>122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21" t="s">
        <v>79</v>
      </c>
      <c r="BK100" s="225">
        <f>ROUND(I100*H100,2)</f>
        <v>0</v>
      </c>
      <c r="BL100" s="21" t="s">
        <v>129</v>
      </c>
      <c r="BM100" s="21" t="s">
        <v>159</v>
      </c>
    </row>
    <row r="101" spans="2:51" s="11" customFormat="1" ht="13.5">
      <c r="B101" s="226"/>
      <c r="C101" s="227"/>
      <c r="D101" s="228" t="s">
        <v>131</v>
      </c>
      <c r="E101" s="227"/>
      <c r="F101" s="230" t="s">
        <v>160</v>
      </c>
      <c r="G101" s="227"/>
      <c r="H101" s="231">
        <v>16.8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131</v>
      </c>
      <c r="AU101" s="237" t="s">
        <v>81</v>
      </c>
      <c r="AV101" s="11" t="s">
        <v>81</v>
      </c>
      <c r="AW101" s="11" t="s">
        <v>6</v>
      </c>
      <c r="AX101" s="11" t="s">
        <v>79</v>
      </c>
      <c r="AY101" s="237" t="s">
        <v>122</v>
      </c>
    </row>
    <row r="102" spans="2:63" s="10" customFormat="1" ht="29.85" customHeight="1">
      <c r="B102" s="198"/>
      <c r="C102" s="199"/>
      <c r="D102" s="200" t="s">
        <v>70</v>
      </c>
      <c r="E102" s="212" t="s">
        <v>151</v>
      </c>
      <c r="F102" s="212" t="s">
        <v>161</v>
      </c>
      <c r="G102" s="199"/>
      <c r="H102" s="199"/>
      <c r="I102" s="202"/>
      <c r="J102" s="213">
        <f>BK102</f>
        <v>0</v>
      </c>
      <c r="K102" s="199"/>
      <c r="L102" s="204"/>
      <c r="M102" s="205"/>
      <c r="N102" s="206"/>
      <c r="O102" s="206"/>
      <c r="P102" s="207">
        <f>SUM(P103:P138)</f>
        <v>0</v>
      </c>
      <c r="Q102" s="206"/>
      <c r="R102" s="207">
        <f>SUM(R103:R138)</f>
        <v>7.4586244</v>
      </c>
      <c r="S102" s="206"/>
      <c r="T102" s="208">
        <f>SUM(T103:T138)</f>
        <v>0</v>
      </c>
      <c r="AR102" s="209" t="s">
        <v>79</v>
      </c>
      <c r="AT102" s="210" t="s">
        <v>70</v>
      </c>
      <c r="AU102" s="210" t="s">
        <v>79</v>
      </c>
      <c r="AY102" s="209" t="s">
        <v>122</v>
      </c>
      <c r="BK102" s="211">
        <f>SUM(BK103:BK138)</f>
        <v>0</v>
      </c>
    </row>
    <row r="103" spans="2:65" s="1" customFormat="1" ht="25.5" customHeight="1">
      <c r="B103" s="43"/>
      <c r="C103" s="214" t="s">
        <v>162</v>
      </c>
      <c r="D103" s="214" t="s">
        <v>124</v>
      </c>
      <c r="E103" s="215" t="s">
        <v>163</v>
      </c>
      <c r="F103" s="216" t="s">
        <v>164</v>
      </c>
      <c r="G103" s="217" t="s">
        <v>127</v>
      </c>
      <c r="H103" s="218">
        <v>556</v>
      </c>
      <c r="I103" s="219"/>
      <c r="J103" s="220">
        <f>ROUND(I103*H103,2)</f>
        <v>0</v>
      </c>
      <c r="K103" s="216" t="s">
        <v>128</v>
      </c>
      <c r="L103" s="69"/>
      <c r="M103" s="221" t="s">
        <v>21</v>
      </c>
      <c r="N103" s="222" t="s">
        <v>42</v>
      </c>
      <c r="O103" s="44"/>
      <c r="P103" s="223">
        <f>O103*H103</f>
        <v>0</v>
      </c>
      <c r="Q103" s="223">
        <v>0.00438</v>
      </c>
      <c r="R103" s="223">
        <f>Q103*H103</f>
        <v>2.43528</v>
      </c>
      <c r="S103" s="223">
        <v>0</v>
      </c>
      <c r="T103" s="224">
        <f>S103*H103</f>
        <v>0</v>
      </c>
      <c r="AR103" s="21" t="s">
        <v>129</v>
      </c>
      <c r="AT103" s="21" t="s">
        <v>124</v>
      </c>
      <c r="AU103" s="21" t="s">
        <v>81</v>
      </c>
      <c r="AY103" s="21" t="s">
        <v>122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21" t="s">
        <v>79</v>
      </c>
      <c r="BK103" s="225">
        <f>ROUND(I103*H103,2)</f>
        <v>0</v>
      </c>
      <c r="BL103" s="21" t="s">
        <v>129</v>
      </c>
      <c r="BM103" s="21" t="s">
        <v>165</v>
      </c>
    </row>
    <row r="104" spans="2:51" s="11" customFormat="1" ht="13.5">
      <c r="B104" s="226"/>
      <c r="C104" s="227"/>
      <c r="D104" s="228" t="s">
        <v>131</v>
      </c>
      <c r="E104" s="229" t="s">
        <v>21</v>
      </c>
      <c r="F104" s="230" t="s">
        <v>166</v>
      </c>
      <c r="G104" s="227"/>
      <c r="H104" s="231">
        <v>390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131</v>
      </c>
      <c r="AU104" s="237" t="s">
        <v>81</v>
      </c>
      <c r="AV104" s="11" t="s">
        <v>81</v>
      </c>
      <c r="AW104" s="11" t="s">
        <v>35</v>
      </c>
      <c r="AX104" s="11" t="s">
        <v>71</v>
      </c>
      <c r="AY104" s="237" t="s">
        <v>122</v>
      </c>
    </row>
    <row r="105" spans="2:51" s="11" customFormat="1" ht="13.5">
      <c r="B105" s="226"/>
      <c r="C105" s="227"/>
      <c r="D105" s="228" t="s">
        <v>131</v>
      </c>
      <c r="E105" s="229" t="s">
        <v>21</v>
      </c>
      <c r="F105" s="230" t="s">
        <v>167</v>
      </c>
      <c r="G105" s="227"/>
      <c r="H105" s="231">
        <v>133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131</v>
      </c>
      <c r="AU105" s="237" t="s">
        <v>81</v>
      </c>
      <c r="AV105" s="11" t="s">
        <v>81</v>
      </c>
      <c r="AW105" s="11" t="s">
        <v>35</v>
      </c>
      <c r="AX105" s="11" t="s">
        <v>71</v>
      </c>
      <c r="AY105" s="237" t="s">
        <v>122</v>
      </c>
    </row>
    <row r="106" spans="2:51" s="11" customFormat="1" ht="13.5">
      <c r="B106" s="226"/>
      <c r="C106" s="227"/>
      <c r="D106" s="228" t="s">
        <v>131</v>
      </c>
      <c r="E106" s="229" t="s">
        <v>21</v>
      </c>
      <c r="F106" s="230" t="s">
        <v>168</v>
      </c>
      <c r="G106" s="227"/>
      <c r="H106" s="231">
        <v>33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131</v>
      </c>
      <c r="AU106" s="237" t="s">
        <v>81</v>
      </c>
      <c r="AV106" s="11" t="s">
        <v>81</v>
      </c>
      <c r="AW106" s="11" t="s">
        <v>35</v>
      </c>
      <c r="AX106" s="11" t="s">
        <v>71</v>
      </c>
      <c r="AY106" s="237" t="s">
        <v>122</v>
      </c>
    </row>
    <row r="107" spans="2:65" s="1" customFormat="1" ht="25.5" customHeight="1">
      <c r="B107" s="43"/>
      <c r="C107" s="214" t="s">
        <v>169</v>
      </c>
      <c r="D107" s="214" t="s">
        <v>124</v>
      </c>
      <c r="E107" s="215" t="s">
        <v>170</v>
      </c>
      <c r="F107" s="216" t="s">
        <v>171</v>
      </c>
      <c r="G107" s="217" t="s">
        <v>172</v>
      </c>
      <c r="H107" s="218">
        <v>457.13</v>
      </c>
      <c r="I107" s="219"/>
      <c r="J107" s="220">
        <f>ROUND(I107*H107,2)</f>
        <v>0</v>
      </c>
      <c r="K107" s="216" t="s">
        <v>128</v>
      </c>
      <c r="L107" s="69"/>
      <c r="M107" s="221" t="s">
        <v>21</v>
      </c>
      <c r="N107" s="222" t="s">
        <v>42</v>
      </c>
      <c r="O107" s="44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AR107" s="21" t="s">
        <v>129</v>
      </c>
      <c r="AT107" s="21" t="s">
        <v>124</v>
      </c>
      <c r="AU107" s="21" t="s">
        <v>81</v>
      </c>
      <c r="AY107" s="21" t="s">
        <v>122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21" t="s">
        <v>79</v>
      </c>
      <c r="BK107" s="225">
        <f>ROUND(I107*H107,2)</f>
        <v>0</v>
      </c>
      <c r="BL107" s="21" t="s">
        <v>129</v>
      </c>
      <c r="BM107" s="21" t="s">
        <v>173</v>
      </c>
    </row>
    <row r="108" spans="2:51" s="11" customFormat="1" ht="13.5">
      <c r="B108" s="226"/>
      <c r="C108" s="227"/>
      <c r="D108" s="228" t="s">
        <v>131</v>
      </c>
      <c r="E108" s="229" t="s">
        <v>21</v>
      </c>
      <c r="F108" s="230" t="s">
        <v>174</v>
      </c>
      <c r="G108" s="227"/>
      <c r="H108" s="231">
        <v>67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131</v>
      </c>
      <c r="AU108" s="237" t="s">
        <v>81</v>
      </c>
      <c r="AV108" s="11" t="s">
        <v>81</v>
      </c>
      <c r="AW108" s="11" t="s">
        <v>35</v>
      </c>
      <c r="AX108" s="11" t="s">
        <v>71</v>
      </c>
      <c r="AY108" s="237" t="s">
        <v>122</v>
      </c>
    </row>
    <row r="109" spans="2:51" s="11" customFormat="1" ht="13.5">
      <c r="B109" s="226"/>
      <c r="C109" s="227"/>
      <c r="D109" s="228" t="s">
        <v>131</v>
      </c>
      <c r="E109" s="229" t="s">
        <v>21</v>
      </c>
      <c r="F109" s="230" t="s">
        <v>175</v>
      </c>
      <c r="G109" s="227"/>
      <c r="H109" s="231">
        <v>37.48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131</v>
      </c>
      <c r="AU109" s="237" t="s">
        <v>81</v>
      </c>
      <c r="AV109" s="11" t="s">
        <v>81</v>
      </c>
      <c r="AW109" s="11" t="s">
        <v>35</v>
      </c>
      <c r="AX109" s="11" t="s">
        <v>71</v>
      </c>
      <c r="AY109" s="237" t="s">
        <v>122</v>
      </c>
    </row>
    <row r="110" spans="2:51" s="11" customFormat="1" ht="13.5">
      <c r="B110" s="226"/>
      <c r="C110" s="227"/>
      <c r="D110" s="228" t="s">
        <v>131</v>
      </c>
      <c r="E110" s="229" t="s">
        <v>21</v>
      </c>
      <c r="F110" s="230" t="s">
        <v>176</v>
      </c>
      <c r="G110" s="227"/>
      <c r="H110" s="231">
        <v>201.6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131</v>
      </c>
      <c r="AU110" s="237" t="s">
        <v>81</v>
      </c>
      <c r="AV110" s="11" t="s">
        <v>81</v>
      </c>
      <c r="AW110" s="11" t="s">
        <v>35</v>
      </c>
      <c r="AX110" s="11" t="s">
        <v>71</v>
      </c>
      <c r="AY110" s="237" t="s">
        <v>122</v>
      </c>
    </row>
    <row r="111" spans="2:51" s="11" customFormat="1" ht="13.5">
      <c r="B111" s="226"/>
      <c r="C111" s="227"/>
      <c r="D111" s="228" t="s">
        <v>131</v>
      </c>
      <c r="E111" s="229" t="s">
        <v>21</v>
      </c>
      <c r="F111" s="230" t="s">
        <v>177</v>
      </c>
      <c r="G111" s="227"/>
      <c r="H111" s="231">
        <v>14.4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131</v>
      </c>
      <c r="AU111" s="237" t="s">
        <v>81</v>
      </c>
      <c r="AV111" s="11" t="s">
        <v>81</v>
      </c>
      <c r="AW111" s="11" t="s">
        <v>35</v>
      </c>
      <c r="AX111" s="11" t="s">
        <v>71</v>
      </c>
      <c r="AY111" s="237" t="s">
        <v>122</v>
      </c>
    </row>
    <row r="112" spans="2:51" s="11" customFormat="1" ht="13.5">
      <c r="B112" s="226"/>
      <c r="C112" s="227"/>
      <c r="D112" s="228" t="s">
        <v>131</v>
      </c>
      <c r="E112" s="229" t="s">
        <v>21</v>
      </c>
      <c r="F112" s="230" t="s">
        <v>178</v>
      </c>
      <c r="G112" s="227"/>
      <c r="H112" s="231">
        <v>36.4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131</v>
      </c>
      <c r="AU112" s="237" t="s">
        <v>81</v>
      </c>
      <c r="AV112" s="11" t="s">
        <v>81</v>
      </c>
      <c r="AW112" s="11" t="s">
        <v>35</v>
      </c>
      <c r="AX112" s="11" t="s">
        <v>71</v>
      </c>
      <c r="AY112" s="237" t="s">
        <v>122</v>
      </c>
    </row>
    <row r="113" spans="2:51" s="11" customFormat="1" ht="13.5">
      <c r="B113" s="226"/>
      <c r="C113" s="227"/>
      <c r="D113" s="228" t="s">
        <v>131</v>
      </c>
      <c r="E113" s="229" t="s">
        <v>21</v>
      </c>
      <c r="F113" s="230" t="s">
        <v>179</v>
      </c>
      <c r="G113" s="227"/>
      <c r="H113" s="231">
        <v>2.25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131</v>
      </c>
      <c r="AU113" s="237" t="s">
        <v>81</v>
      </c>
      <c r="AV113" s="11" t="s">
        <v>81</v>
      </c>
      <c r="AW113" s="11" t="s">
        <v>35</v>
      </c>
      <c r="AX113" s="11" t="s">
        <v>71</v>
      </c>
      <c r="AY113" s="237" t="s">
        <v>122</v>
      </c>
    </row>
    <row r="114" spans="2:51" s="11" customFormat="1" ht="13.5">
      <c r="B114" s="226"/>
      <c r="C114" s="227"/>
      <c r="D114" s="228" t="s">
        <v>131</v>
      </c>
      <c r="E114" s="229" t="s">
        <v>21</v>
      </c>
      <c r="F114" s="230" t="s">
        <v>180</v>
      </c>
      <c r="G114" s="227"/>
      <c r="H114" s="231">
        <v>86.4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131</v>
      </c>
      <c r="AU114" s="237" t="s">
        <v>81</v>
      </c>
      <c r="AV114" s="11" t="s">
        <v>81</v>
      </c>
      <c r="AW114" s="11" t="s">
        <v>35</v>
      </c>
      <c r="AX114" s="11" t="s">
        <v>71</v>
      </c>
      <c r="AY114" s="237" t="s">
        <v>122</v>
      </c>
    </row>
    <row r="115" spans="2:51" s="11" customFormat="1" ht="13.5">
      <c r="B115" s="226"/>
      <c r="C115" s="227"/>
      <c r="D115" s="228" t="s">
        <v>131</v>
      </c>
      <c r="E115" s="229" t="s">
        <v>21</v>
      </c>
      <c r="F115" s="230" t="s">
        <v>181</v>
      </c>
      <c r="G115" s="227"/>
      <c r="H115" s="231">
        <v>1.8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131</v>
      </c>
      <c r="AU115" s="237" t="s">
        <v>81</v>
      </c>
      <c r="AV115" s="11" t="s">
        <v>81</v>
      </c>
      <c r="AW115" s="11" t="s">
        <v>35</v>
      </c>
      <c r="AX115" s="11" t="s">
        <v>71</v>
      </c>
      <c r="AY115" s="237" t="s">
        <v>122</v>
      </c>
    </row>
    <row r="116" spans="2:51" s="11" customFormat="1" ht="13.5">
      <c r="B116" s="226"/>
      <c r="C116" s="227"/>
      <c r="D116" s="228" t="s">
        <v>131</v>
      </c>
      <c r="E116" s="229" t="s">
        <v>21</v>
      </c>
      <c r="F116" s="230" t="s">
        <v>182</v>
      </c>
      <c r="G116" s="227"/>
      <c r="H116" s="231">
        <v>9.8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131</v>
      </c>
      <c r="AU116" s="237" t="s">
        <v>81</v>
      </c>
      <c r="AV116" s="11" t="s">
        <v>81</v>
      </c>
      <c r="AW116" s="11" t="s">
        <v>35</v>
      </c>
      <c r="AX116" s="11" t="s">
        <v>71</v>
      </c>
      <c r="AY116" s="237" t="s">
        <v>122</v>
      </c>
    </row>
    <row r="117" spans="2:65" s="1" customFormat="1" ht="16.5" customHeight="1">
      <c r="B117" s="43"/>
      <c r="C117" s="238" t="s">
        <v>76</v>
      </c>
      <c r="D117" s="238" t="s">
        <v>183</v>
      </c>
      <c r="E117" s="239" t="s">
        <v>184</v>
      </c>
      <c r="F117" s="240" t="s">
        <v>185</v>
      </c>
      <c r="G117" s="241" t="s">
        <v>172</v>
      </c>
      <c r="H117" s="242">
        <v>70.35</v>
      </c>
      <c r="I117" s="243"/>
      <c r="J117" s="244">
        <f>ROUND(I117*H117,2)</f>
        <v>0</v>
      </c>
      <c r="K117" s="240" t="s">
        <v>128</v>
      </c>
      <c r="L117" s="245"/>
      <c r="M117" s="246" t="s">
        <v>21</v>
      </c>
      <c r="N117" s="247" t="s">
        <v>42</v>
      </c>
      <c r="O117" s="44"/>
      <c r="P117" s="223">
        <f>O117*H117</f>
        <v>0</v>
      </c>
      <c r="Q117" s="223">
        <v>0.0002</v>
      </c>
      <c r="R117" s="223">
        <f>Q117*H117</f>
        <v>0.01407</v>
      </c>
      <c r="S117" s="223">
        <v>0</v>
      </c>
      <c r="T117" s="224">
        <f>S117*H117</f>
        <v>0</v>
      </c>
      <c r="AR117" s="21" t="s">
        <v>162</v>
      </c>
      <c r="AT117" s="21" t="s">
        <v>183</v>
      </c>
      <c r="AU117" s="21" t="s">
        <v>81</v>
      </c>
      <c r="AY117" s="21" t="s">
        <v>122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21" t="s">
        <v>79</v>
      </c>
      <c r="BK117" s="225">
        <f>ROUND(I117*H117,2)</f>
        <v>0</v>
      </c>
      <c r="BL117" s="21" t="s">
        <v>129</v>
      </c>
      <c r="BM117" s="21" t="s">
        <v>186</v>
      </c>
    </row>
    <row r="118" spans="2:51" s="11" customFormat="1" ht="13.5">
      <c r="B118" s="226"/>
      <c r="C118" s="227"/>
      <c r="D118" s="228" t="s">
        <v>131</v>
      </c>
      <c r="E118" s="227"/>
      <c r="F118" s="230" t="s">
        <v>187</v>
      </c>
      <c r="G118" s="227"/>
      <c r="H118" s="231">
        <v>70.35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131</v>
      </c>
      <c r="AU118" s="237" t="s">
        <v>81</v>
      </c>
      <c r="AV118" s="11" t="s">
        <v>81</v>
      </c>
      <c r="AW118" s="11" t="s">
        <v>6</v>
      </c>
      <c r="AX118" s="11" t="s">
        <v>79</v>
      </c>
      <c r="AY118" s="237" t="s">
        <v>122</v>
      </c>
    </row>
    <row r="119" spans="2:65" s="1" customFormat="1" ht="16.5" customHeight="1">
      <c r="B119" s="43"/>
      <c r="C119" s="238" t="s">
        <v>188</v>
      </c>
      <c r="D119" s="238" t="s">
        <v>183</v>
      </c>
      <c r="E119" s="239" t="s">
        <v>189</v>
      </c>
      <c r="F119" s="240" t="s">
        <v>190</v>
      </c>
      <c r="G119" s="241" t="s">
        <v>172</v>
      </c>
      <c r="H119" s="242">
        <v>602.48</v>
      </c>
      <c r="I119" s="243"/>
      <c r="J119" s="244">
        <f>ROUND(I119*H119,2)</f>
        <v>0</v>
      </c>
      <c r="K119" s="240" t="s">
        <v>128</v>
      </c>
      <c r="L119" s="245"/>
      <c r="M119" s="246" t="s">
        <v>21</v>
      </c>
      <c r="N119" s="247" t="s">
        <v>42</v>
      </c>
      <c r="O119" s="44"/>
      <c r="P119" s="223">
        <f>O119*H119</f>
        <v>0</v>
      </c>
      <c r="Q119" s="223">
        <v>3E-05</v>
      </c>
      <c r="R119" s="223">
        <f>Q119*H119</f>
        <v>0.0180744</v>
      </c>
      <c r="S119" s="223">
        <v>0</v>
      </c>
      <c r="T119" s="224">
        <f>S119*H119</f>
        <v>0</v>
      </c>
      <c r="AR119" s="21" t="s">
        <v>162</v>
      </c>
      <c r="AT119" s="21" t="s">
        <v>183</v>
      </c>
      <c r="AU119" s="21" t="s">
        <v>81</v>
      </c>
      <c r="AY119" s="21" t="s">
        <v>122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21" t="s">
        <v>79</v>
      </c>
      <c r="BK119" s="225">
        <f>ROUND(I119*H119,2)</f>
        <v>0</v>
      </c>
      <c r="BL119" s="21" t="s">
        <v>129</v>
      </c>
      <c r="BM119" s="21" t="s">
        <v>191</v>
      </c>
    </row>
    <row r="120" spans="2:51" s="11" customFormat="1" ht="13.5">
      <c r="B120" s="226"/>
      <c r="C120" s="227"/>
      <c r="D120" s="228" t="s">
        <v>131</v>
      </c>
      <c r="E120" s="227"/>
      <c r="F120" s="230" t="s">
        <v>192</v>
      </c>
      <c r="G120" s="227"/>
      <c r="H120" s="231">
        <v>602.48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131</v>
      </c>
      <c r="AU120" s="237" t="s">
        <v>81</v>
      </c>
      <c r="AV120" s="11" t="s">
        <v>81</v>
      </c>
      <c r="AW120" s="11" t="s">
        <v>6</v>
      </c>
      <c r="AX120" s="11" t="s">
        <v>79</v>
      </c>
      <c r="AY120" s="237" t="s">
        <v>122</v>
      </c>
    </row>
    <row r="121" spans="2:65" s="1" customFormat="1" ht="16.5" customHeight="1">
      <c r="B121" s="43"/>
      <c r="C121" s="214" t="s">
        <v>193</v>
      </c>
      <c r="D121" s="214" t="s">
        <v>124</v>
      </c>
      <c r="E121" s="215" t="s">
        <v>194</v>
      </c>
      <c r="F121" s="216" t="s">
        <v>195</v>
      </c>
      <c r="G121" s="217" t="s">
        <v>127</v>
      </c>
      <c r="H121" s="218">
        <v>40</v>
      </c>
      <c r="I121" s="219"/>
      <c r="J121" s="220">
        <f>ROUND(I121*H121,2)</f>
        <v>0</v>
      </c>
      <c r="K121" s="216" t="s">
        <v>128</v>
      </c>
      <c r="L121" s="69"/>
      <c r="M121" s="221" t="s">
        <v>21</v>
      </c>
      <c r="N121" s="222" t="s">
        <v>42</v>
      </c>
      <c r="O121" s="44"/>
      <c r="P121" s="223">
        <f>O121*H121</f>
        <v>0</v>
      </c>
      <c r="Q121" s="223">
        <v>0.021</v>
      </c>
      <c r="R121" s="223">
        <f>Q121*H121</f>
        <v>0.8400000000000001</v>
      </c>
      <c r="S121" s="223">
        <v>0</v>
      </c>
      <c r="T121" s="224">
        <f>S121*H121</f>
        <v>0</v>
      </c>
      <c r="AR121" s="21" t="s">
        <v>129</v>
      </c>
      <c r="AT121" s="21" t="s">
        <v>124</v>
      </c>
      <c r="AU121" s="21" t="s">
        <v>81</v>
      </c>
      <c r="AY121" s="21" t="s">
        <v>122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21" t="s">
        <v>79</v>
      </c>
      <c r="BK121" s="225">
        <f>ROUND(I121*H121,2)</f>
        <v>0</v>
      </c>
      <c r="BL121" s="21" t="s">
        <v>129</v>
      </c>
      <c r="BM121" s="21" t="s">
        <v>196</v>
      </c>
    </row>
    <row r="122" spans="2:65" s="1" customFormat="1" ht="25.5" customHeight="1">
      <c r="B122" s="43"/>
      <c r="C122" s="214" t="s">
        <v>197</v>
      </c>
      <c r="D122" s="214" t="s">
        <v>124</v>
      </c>
      <c r="E122" s="215" t="s">
        <v>198</v>
      </c>
      <c r="F122" s="216" t="s">
        <v>199</v>
      </c>
      <c r="G122" s="217" t="s">
        <v>127</v>
      </c>
      <c r="H122" s="218">
        <v>556</v>
      </c>
      <c r="I122" s="219"/>
      <c r="J122" s="220">
        <f>ROUND(I122*H122,2)</f>
        <v>0</v>
      </c>
      <c r="K122" s="216" t="s">
        <v>128</v>
      </c>
      <c r="L122" s="69"/>
      <c r="M122" s="221" t="s">
        <v>21</v>
      </c>
      <c r="N122" s="222" t="s">
        <v>42</v>
      </c>
      <c r="O122" s="44"/>
      <c r="P122" s="223">
        <f>O122*H122</f>
        <v>0</v>
      </c>
      <c r="Q122" s="223">
        <v>0.00382</v>
      </c>
      <c r="R122" s="223">
        <f>Q122*H122</f>
        <v>2.12392</v>
      </c>
      <c r="S122" s="223">
        <v>0</v>
      </c>
      <c r="T122" s="224">
        <f>S122*H122</f>
        <v>0</v>
      </c>
      <c r="AR122" s="21" t="s">
        <v>129</v>
      </c>
      <c r="AT122" s="21" t="s">
        <v>124</v>
      </c>
      <c r="AU122" s="21" t="s">
        <v>81</v>
      </c>
      <c r="AY122" s="21" t="s">
        <v>122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21" t="s">
        <v>79</v>
      </c>
      <c r="BK122" s="225">
        <f>ROUND(I122*H122,2)</f>
        <v>0</v>
      </c>
      <c r="BL122" s="21" t="s">
        <v>129</v>
      </c>
      <c r="BM122" s="21" t="s">
        <v>200</v>
      </c>
    </row>
    <row r="123" spans="2:51" s="11" customFormat="1" ht="13.5">
      <c r="B123" s="226"/>
      <c r="C123" s="227"/>
      <c r="D123" s="228" t="s">
        <v>131</v>
      </c>
      <c r="E123" s="229" t="s">
        <v>21</v>
      </c>
      <c r="F123" s="230" t="s">
        <v>166</v>
      </c>
      <c r="G123" s="227"/>
      <c r="H123" s="231">
        <v>390</v>
      </c>
      <c r="I123" s="232"/>
      <c r="J123" s="227"/>
      <c r="K123" s="227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131</v>
      </c>
      <c r="AU123" s="237" t="s">
        <v>81</v>
      </c>
      <c r="AV123" s="11" t="s">
        <v>81</v>
      </c>
      <c r="AW123" s="11" t="s">
        <v>35</v>
      </c>
      <c r="AX123" s="11" t="s">
        <v>71</v>
      </c>
      <c r="AY123" s="237" t="s">
        <v>122</v>
      </c>
    </row>
    <row r="124" spans="2:51" s="11" customFormat="1" ht="13.5">
      <c r="B124" s="226"/>
      <c r="C124" s="227"/>
      <c r="D124" s="228" t="s">
        <v>131</v>
      </c>
      <c r="E124" s="229" t="s">
        <v>21</v>
      </c>
      <c r="F124" s="230" t="s">
        <v>167</v>
      </c>
      <c r="G124" s="227"/>
      <c r="H124" s="231">
        <v>133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131</v>
      </c>
      <c r="AU124" s="237" t="s">
        <v>81</v>
      </c>
      <c r="AV124" s="11" t="s">
        <v>81</v>
      </c>
      <c r="AW124" s="11" t="s">
        <v>35</v>
      </c>
      <c r="AX124" s="11" t="s">
        <v>71</v>
      </c>
      <c r="AY124" s="237" t="s">
        <v>122</v>
      </c>
    </row>
    <row r="125" spans="2:51" s="11" customFormat="1" ht="13.5">
      <c r="B125" s="226"/>
      <c r="C125" s="227"/>
      <c r="D125" s="228" t="s">
        <v>131</v>
      </c>
      <c r="E125" s="229" t="s">
        <v>21</v>
      </c>
      <c r="F125" s="230" t="s">
        <v>168</v>
      </c>
      <c r="G125" s="227"/>
      <c r="H125" s="231">
        <v>33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131</v>
      </c>
      <c r="AU125" s="237" t="s">
        <v>81</v>
      </c>
      <c r="AV125" s="11" t="s">
        <v>81</v>
      </c>
      <c r="AW125" s="11" t="s">
        <v>35</v>
      </c>
      <c r="AX125" s="11" t="s">
        <v>71</v>
      </c>
      <c r="AY125" s="237" t="s">
        <v>122</v>
      </c>
    </row>
    <row r="126" spans="2:65" s="1" customFormat="1" ht="25.5" customHeight="1">
      <c r="B126" s="43"/>
      <c r="C126" s="214" t="s">
        <v>201</v>
      </c>
      <c r="D126" s="214" t="s">
        <v>124</v>
      </c>
      <c r="E126" s="215" t="s">
        <v>202</v>
      </c>
      <c r="F126" s="216" t="s">
        <v>203</v>
      </c>
      <c r="G126" s="217" t="s">
        <v>127</v>
      </c>
      <c r="H126" s="218">
        <v>33</v>
      </c>
      <c r="I126" s="219"/>
      <c r="J126" s="220">
        <f>ROUND(I126*H126,2)</f>
        <v>0</v>
      </c>
      <c r="K126" s="216" t="s">
        <v>128</v>
      </c>
      <c r="L126" s="69"/>
      <c r="M126" s="221" t="s">
        <v>21</v>
      </c>
      <c r="N126" s="222" t="s">
        <v>42</v>
      </c>
      <c r="O126" s="44"/>
      <c r="P126" s="223">
        <f>O126*H126</f>
        <v>0</v>
      </c>
      <c r="Q126" s="223">
        <v>0.00628</v>
      </c>
      <c r="R126" s="223">
        <f>Q126*H126</f>
        <v>0.20724</v>
      </c>
      <c r="S126" s="223">
        <v>0</v>
      </c>
      <c r="T126" s="224">
        <f>S126*H126</f>
        <v>0</v>
      </c>
      <c r="AR126" s="21" t="s">
        <v>129</v>
      </c>
      <c r="AT126" s="21" t="s">
        <v>124</v>
      </c>
      <c r="AU126" s="21" t="s">
        <v>81</v>
      </c>
      <c r="AY126" s="21" t="s">
        <v>122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21" t="s">
        <v>79</v>
      </c>
      <c r="BK126" s="225">
        <f>ROUND(I126*H126,2)</f>
        <v>0</v>
      </c>
      <c r="BL126" s="21" t="s">
        <v>129</v>
      </c>
      <c r="BM126" s="21" t="s">
        <v>204</v>
      </c>
    </row>
    <row r="127" spans="2:51" s="11" customFormat="1" ht="13.5">
      <c r="B127" s="226"/>
      <c r="C127" s="227"/>
      <c r="D127" s="228" t="s">
        <v>131</v>
      </c>
      <c r="E127" s="229" t="s">
        <v>21</v>
      </c>
      <c r="F127" s="230" t="s">
        <v>168</v>
      </c>
      <c r="G127" s="227"/>
      <c r="H127" s="231">
        <v>33</v>
      </c>
      <c r="I127" s="232"/>
      <c r="J127" s="227"/>
      <c r="K127" s="227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131</v>
      </c>
      <c r="AU127" s="237" t="s">
        <v>81</v>
      </c>
      <c r="AV127" s="11" t="s">
        <v>81</v>
      </c>
      <c r="AW127" s="11" t="s">
        <v>35</v>
      </c>
      <c r="AX127" s="11" t="s">
        <v>79</v>
      </c>
      <c r="AY127" s="237" t="s">
        <v>122</v>
      </c>
    </row>
    <row r="128" spans="2:65" s="1" customFormat="1" ht="25.5" customHeight="1">
      <c r="B128" s="43"/>
      <c r="C128" s="214" t="s">
        <v>10</v>
      </c>
      <c r="D128" s="214" t="s">
        <v>124</v>
      </c>
      <c r="E128" s="215" t="s">
        <v>205</v>
      </c>
      <c r="F128" s="216" t="s">
        <v>206</v>
      </c>
      <c r="G128" s="217" t="s">
        <v>127</v>
      </c>
      <c r="H128" s="218">
        <v>523</v>
      </c>
      <c r="I128" s="219"/>
      <c r="J128" s="220">
        <f>ROUND(I128*H128,2)</f>
        <v>0</v>
      </c>
      <c r="K128" s="216" t="s">
        <v>128</v>
      </c>
      <c r="L128" s="69"/>
      <c r="M128" s="221" t="s">
        <v>21</v>
      </c>
      <c r="N128" s="222" t="s">
        <v>42</v>
      </c>
      <c r="O128" s="44"/>
      <c r="P128" s="223">
        <f>O128*H128</f>
        <v>0</v>
      </c>
      <c r="Q128" s="223">
        <v>0.00348</v>
      </c>
      <c r="R128" s="223">
        <f>Q128*H128</f>
        <v>1.82004</v>
      </c>
      <c r="S128" s="223">
        <v>0</v>
      </c>
      <c r="T128" s="224">
        <f>S128*H128</f>
        <v>0</v>
      </c>
      <c r="AR128" s="21" t="s">
        <v>129</v>
      </c>
      <c r="AT128" s="21" t="s">
        <v>124</v>
      </c>
      <c r="AU128" s="21" t="s">
        <v>81</v>
      </c>
      <c r="AY128" s="21" t="s">
        <v>122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21" t="s">
        <v>79</v>
      </c>
      <c r="BK128" s="225">
        <f>ROUND(I128*H128,2)</f>
        <v>0</v>
      </c>
      <c r="BL128" s="21" t="s">
        <v>129</v>
      </c>
      <c r="BM128" s="21" t="s">
        <v>207</v>
      </c>
    </row>
    <row r="129" spans="2:51" s="11" customFormat="1" ht="13.5">
      <c r="B129" s="226"/>
      <c r="C129" s="227"/>
      <c r="D129" s="228" t="s">
        <v>131</v>
      </c>
      <c r="E129" s="229" t="s">
        <v>21</v>
      </c>
      <c r="F129" s="230" t="s">
        <v>166</v>
      </c>
      <c r="G129" s="227"/>
      <c r="H129" s="231">
        <v>390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131</v>
      </c>
      <c r="AU129" s="237" t="s">
        <v>81</v>
      </c>
      <c r="AV129" s="11" t="s">
        <v>81</v>
      </c>
      <c r="AW129" s="11" t="s">
        <v>35</v>
      </c>
      <c r="AX129" s="11" t="s">
        <v>71</v>
      </c>
      <c r="AY129" s="237" t="s">
        <v>122</v>
      </c>
    </row>
    <row r="130" spans="2:51" s="11" customFormat="1" ht="13.5">
      <c r="B130" s="226"/>
      <c r="C130" s="227"/>
      <c r="D130" s="228" t="s">
        <v>131</v>
      </c>
      <c r="E130" s="229" t="s">
        <v>21</v>
      </c>
      <c r="F130" s="230" t="s">
        <v>167</v>
      </c>
      <c r="G130" s="227"/>
      <c r="H130" s="231">
        <v>133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131</v>
      </c>
      <c r="AU130" s="237" t="s">
        <v>81</v>
      </c>
      <c r="AV130" s="11" t="s">
        <v>81</v>
      </c>
      <c r="AW130" s="11" t="s">
        <v>35</v>
      </c>
      <c r="AX130" s="11" t="s">
        <v>71</v>
      </c>
      <c r="AY130" s="237" t="s">
        <v>122</v>
      </c>
    </row>
    <row r="131" spans="2:65" s="1" customFormat="1" ht="16.5" customHeight="1">
      <c r="B131" s="43"/>
      <c r="C131" s="214" t="s">
        <v>208</v>
      </c>
      <c r="D131" s="214" t="s">
        <v>124</v>
      </c>
      <c r="E131" s="215" t="s">
        <v>209</v>
      </c>
      <c r="F131" s="216" t="s">
        <v>210</v>
      </c>
      <c r="G131" s="217" t="s">
        <v>127</v>
      </c>
      <c r="H131" s="218">
        <v>164.673</v>
      </c>
      <c r="I131" s="219"/>
      <c r="J131" s="220">
        <f>ROUND(I131*H131,2)</f>
        <v>0</v>
      </c>
      <c r="K131" s="216" t="s">
        <v>128</v>
      </c>
      <c r="L131" s="69"/>
      <c r="M131" s="221" t="s">
        <v>21</v>
      </c>
      <c r="N131" s="222" t="s">
        <v>42</v>
      </c>
      <c r="O131" s="44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AR131" s="21" t="s">
        <v>129</v>
      </c>
      <c r="AT131" s="21" t="s">
        <v>124</v>
      </c>
      <c r="AU131" s="21" t="s">
        <v>81</v>
      </c>
      <c r="AY131" s="21" t="s">
        <v>122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21" t="s">
        <v>79</v>
      </c>
      <c r="BK131" s="225">
        <f>ROUND(I131*H131,2)</f>
        <v>0</v>
      </c>
      <c r="BL131" s="21" t="s">
        <v>129</v>
      </c>
      <c r="BM131" s="21" t="s">
        <v>211</v>
      </c>
    </row>
    <row r="132" spans="2:51" s="11" customFormat="1" ht="13.5">
      <c r="B132" s="226"/>
      <c r="C132" s="227"/>
      <c r="D132" s="228" t="s">
        <v>131</v>
      </c>
      <c r="E132" s="229" t="s">
        <v>21</v>
      </c>
      <c r="F132" s="230" t="s">
        <v>212</v>
      </c>
      <c r="G132" s="227"/>
      <c r="H132" s="231">
        <v>90.72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131</v>
      </c>
      <c r="AU132" s="237" t="s">
        <v>81</v>
      </c>
      <c r="AV132" s="11" t="s">
        <v>81</v>
      </c>
      <c r="AW132" s="11" t="s">
        <v>35</v>
      </c>
      <c r="AX132" s="11" t="s">
        <v>71</v>
      </c>
      <c r="AY132" s="237" t="s">
        <v>122</v>
      </c>
    </row>
    <row r="133" spans="2:51" s="11" customFormat="1" ht="13.5">
      <c r="B133" s="226"/>
      <c r="C133" s="227"/>
      <c r="D133" s="228" t="s">
        <v>131</v>
      </c>
      <c r="E133" s="229" t="s">
        <v>21</v>
      </c>
      <c r="F133" s="230" t="s">
        <v>213</v>
      </c>
      <c r="G133" s="227"/>
      <c r="H133" s="231">
        <v>5.76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131</v>
      </c>
      <c r="AU133" s="237" t="s">
        <v>81</v>
      </c>
      <c r="AV133" s="11" t="s">
        <v>81</v>
      </c>
      <c r="AW133" s="11" t="s">
        <v>35</v>
      </c>
      <c r="AX133" s="11" t="s">
        <v>71</v>
      </c>
      <c r="AY133" s="237" t="s">
        <v>122</v>
      </c>
    </row>
    <row r="134" spans="2:51" s="11" customFormat="1" ht="13.5">
      <c r="B134" s="226"/>
      <c r="C134" s="227"/>
      <c r="D134" s="228" t="s">
        <v>131</v>
      </c>
      <c r="E134" s="229" t="s">
        <v>21</v>
      </c>
      <c r="F134" s="230" t="s">
        <v>214</v>
      </c>
      <c r="G134" s="227"/>
      <c r="H134" s="231">
        <v>11.76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131</v>
      </c>
      <c r="AU134" s="237" t="s">
        <v>81</v>
      </c>
      <c r="AV134" s="11" t="s">
        <v>81</v>
      </c>
      <c r="AW134" s="11" t="s">
        <v>35</v>
      </c>
      <c r="AX134" s="11" t="s">
        <v>71</v>
      </c>
      <c r="AY134" s="237" t="s">
        <v>122</v>
      </c>
    </row>
    <row r="135" spans="2:51" s="11" customFormat="1" ht="13.5">
      <c r="B135" s="226"/>
      <c r="C135" s="227"/>
      <c r="D135" s="228" t="s">
        <v>131</v>
      </c>
      <c r="E135" s="229" t="s">
        <v>21</v>
      </c>
      <c r="F135" s="230" t="s">
        <v>215</v>
      </c>
      <c r="G135" s="227"/>
      <c r="H135" s="231">
        <v>0.633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131</v>
      </c>
      <c r="AU135" s="237" t="s">
        <v>81</v>
      </c>
      <c r="AV135" s="11" t="s">
        <v>81</v>
      </c>
      <c r="AW135" s="11" t="s">
        <v>35</v>
      </c>
      <c r="AX135" s="11" t="s">
        <v>71</v>
      </c>
      <c r="AY135" s="237" t="s">
        <v>122</v>
      </c>
    </row>
    <row r="136" spans="2:51" s="11" customFormat="1" ht="13.5">
      <c r="B136" s="226"/>
      <c r="C136" s="227"/>
      <c r="D136" s="228" t="s">
        <v>131</v>
      </c>
      <c r="E136" s="229" t="s">
        <v>21</v>
      </c>
      <c r="F136" s="230" t="s">
        <v>216</v>
      </c>
      <c r="G136" s="227"/>
      <c r="H136" s="231">
        <v>51.84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131</v>
      </c>
      <c r="AU136" s="237" t="s">
        <v>81</v>
      </c>
      <c r="AV136" s="11" t="s">
        <v>81</v>
      </c>
      <c r="AW136" s="11" t="s">
        <v>35</v>
      </c>
      <c r="AX136" s="11" t="s">
        <v>71</v>
      </c>
      <c r="AY136" s="237" t="s">
        <v>122</v>
      </c>
    </row>
    <row r="137" spans="2:51" s="11" customFormat="1" ht="13.5">
      <c r="B137" s="226"/>
      <c r="C137" s="227"/>
      <c r="D137" s="228" t="s">
        <v>131</v>
      </c>
      <c r="E137" s="229" t="s">
        <v>21</v>
      </c>
      <c r="F137" s="230" t="s">
        <v>217</v>
      </c>
      <c r="G137" s="227"/>
      <c r="H137" s="231">
        <v>0.36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131</v>
      </c>
      <c r="AU137" s="237" t="s">
        <v>81</v>
      </c>
      <c r="AV137" s="11" t="s">
        <v>81</v>
      </c>
      <c r="AW137" s="11" t="s">
        <v>35</v>
      </c>
      <c r="AX137" s="11" t="s">
        <v>71</v>
      </c>
      <c r="AY137" s="237" t="s">
        <v>122</v>
      </c>
    </row>
    <row r="138" spans="2:51" s="11" customFormat="1" ht="13.5">
      <c r="B138" s="226"/>
      <c r="C138" s="227"/>
      <c r="D138" s="228" t="s">
        <v>131</v>
      </c>
      <c r="E138" s="229" t="s">
        <v>21</v>
      </c>
      <c r="F138" s="230" t="s">
        <v>218</v>
      </c>
      <c r="G138" s="227"/>
      <c r="H138" s="231">
        <v>3.6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131</v>
      </c>
      <c r="AU138" s="237" t="s">
        <v>81</v>
      </c>
      <c r="AV138" s="11" t="s">
        <v>81</v>
      </c>
      <c r="AW138" s="11" t="s">
        <v>35</v>
      </c>
      <c r="AX138" s="11" t="s">
        <v>71</v>
      </c>
      <c r="AY138" s="237" t="s">
        <v>122</v>
      </c>
    </row>
    <row r="139" spans="2:63" s="10" customFormat="1" ht="29.85" customHeight="1">
      <c r="B139" s="198"/>
      <c r="C139" s="199"/>
      <c r="D139" s="200" t="s">
        <v>70</v>
      </c>
      <c r="E139" s="212" t="s">
        <v>169</v>
      </c>
      <c r="F139" s="212" t="s">
        <v>219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SUM(P140:P164)</f>
        <v>0</v>
      </c>
      <c r="Q139" s="206"/>
      <c r="R139" s="207">
        <f>SUM(R140:R164)</f>
        <v>0</v>
      </c>
      <c r="S139" s="206"/>
      <c r="T139" s="208">
        <f>SUM(T140:T164)</f>
        <v>6.34</v>
      </c>
      <c r="AR139" s="209" t="s">
        <v>79</v>
      </c>
      <c r="AT139" s="210" t="s">
        <v>70</v>
      </c>
      <c r="AU139" s="210" t="s">
        <v>79</v>
      </c>
      <c r="AY139" s="209" t="s">
        <v>122</v>
      </c>
      <c r="BK139" s="211">
        <f>SUM(BK140:BK164)</f>
        <v>0</v>
      </c>
    </row>
    <row r="140" spans="2:65" s="1" customFormat="1" ht="25.5" customHeight="1">
      <c r="B140" s="43"/>
      <c r="C140" s="214" t="s">
        <v>220</v>
      </c>
      <c r="D140" s="214" t="s">
        <v>124</v>
      </c>
      <c r="E140" s="215" t="s">
        <v>221</v>
      </c>
      <c r="F140" s="216" t="s">
        <v>222</v>
      </c>
      <c r="G140" s="217" t="s">
        <v>127</v>
      </c>
      <c r="H140" s="218">
        <v>573.79</v>
      </c>
      <c r="I140" s="219"/>
      <c r="J140" s="220">
        <f>ROUND(I140*H140,2)</f>
        <v>0</v>
      </c>
      <c r="K140" s="216" t="s">
        <v>128</v>
      </c>
      <c r="L140" s="69"/>
      <c r="M140" s="221" t="s">
        <v>21</v>
      </c>
      <c r="N140" s="222" t="s">
        <v>42</v>
      </c>
      <c r="O140" s="44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AR140" s="21" t="s">
        <v>129</v>
      </c>
      <c r="AT140" s="21" t="s">
        <v>124</v>
      </c>
      <c r="AU140" s="21" t="s">
        <v>81</v>
      </c>
      <c r="AY140" s="21" t="s">
        <v>122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21" t="s">
        <v>79</v>
      </c>
      <c r="BK140" s="225">
        <f>ROUND(I140*H140,2)</f>
        <v>0</v>
      </c>
      <c r="BL140" s="21" t="s">
        <v>129</v>
      </c>
      <c r="BM140" s="21" t="s">
        <v>223</v>
      </c>
    </row>
    <row r="141" spans="2:51" s="11" customFormat="1" ht="13.5">
      <c r="B141" s="226"/>
      <c r="C141" s="227"/>
      <c r="D141" s="228" t="s">
        <v>131</v>
      </c>
      <c r="E141" s="229" t="s">
        <v>21</v>
      </c>
      <c r="F141" s="230" t="s">
        <v>224</v>
      </c>
      <c r="G141" s="227"/>
      <c r="H141" s="231">
        <v>189.65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131</v>
      </c>
      <c r="AU141" s="237" t="s">
        <v>81</v>
      </c>
      <c r="AV141" s="11" t="s">
        <v>81</v>
      </c>
      <c r="AW141" s="11" t="s">
        <v>35</v>
      </c>
      <c r="AX141" s="11" t="s">
        <v>71</v>
      </c>
      <c r="AY141" s="237" t="s">
        <v>122</v>
      </c>
    </row>
    <row r="142" spans="2:51" s="11" customFormat="1" ht="13.5">
      <c r="B142" s="226"/>
      <c r="C142" s="227"/>
      <c r="D142" s="228" t="s">
        <v>131</v>
      </c>
      <c r="E142" s="229" t="s">
        <v>21</v>
      </c>
      <c r="F142" s="230" t="s">
        <v>225</v>
      </c>
      <c r="G142" s="227"/>
      <c r="H142" s="231">
        <v>-70.76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131</v>
      </c>
      <c r="AU142" s="237" t="s">
        <v>81</v>
      </c>
      <c r="AV142" s="11" t="s">
        <v>81</v>
      </c>
      <c r="AW142" s="11" t="s">
        <v>35</v>
      </c>
      <c r="AX142" s="11" t="s">
        <v>71</v>
      </c>
      <c r="AY142" s="237" t="s">
        <v>122</v>
      </c>
    </row>
    <row r="143" spans="2:51" s="11" customFormat="1" ht="13.5">
      <c r="B143" s="226"/>
      <c r="C143" s="227"/>
      <c r="D143" s="228" t="s">
        <v>131</v>
      </c>
      <c r="E143" s="229" t="s">
        <v>21</v>
      </c>
      <c r="F143" s="230" t="s">
        <v>226</v>
      </c>
      <c r="G143" s="227"/>
      <c r="H143" s="231">
        <v>16.2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131</v>
      </c>
      <c r="AU143" s="237" t="s">
        <v>81</v>
      </c>
      <c r="AV143" s="11" t="s">
        <v>81</v>
      </c>
      <c r="AW143" s="11" t="s">
        <v>35</v>
      </c>
      <c r="AX143" s="11" t="s">
        <v>71</v>
      </c>
      <c r="AY143" s="237" t="s">
        <v>122</v>
      </c>
    </row>
    <row r="144" spans="2:51" s="11" customFormat="1" ht="13.5">
      <c r="B144" s="226"/>
      <c r="C144" s="227"/>
      <c r="D144" s="228" t="s">
        <v>131</v>
      </c>
      <c r="E144" s="229" t="s">
        <v>21</v>
      </c>
      <c r="F144" s="230" t="s">
        <v>227</v>
      </c>
      <c r="G144" s="227"/>
      <c r="H144" s="231">
        <v>295.8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131</v>
      </c>
      <c r="AU144" s="237" t="s">
        <v>81</v>
      </c>
      <c r="AV144" s="11" t="s">
        <v>81</v>
      </c>
      <c r="AW144" s="11" t="s">
        <v>35</v>
      </c>
      <c r="AX144" s="11" t="s">
        <v>71</v>
      </c>
      <c r="AY144" s="237" t="s">
        <v>122</v>
      </c>
    </row>
    <row r="145" spans="2:51" s="11" customFormat="1" ht="13.5">
      <c r="B145" s="226"/>
      <c r="C145" s="227"/>
      <c r="D145" s="228" t="s">
        <v>131</v>
      </c>
      <c r="E145" s="229" t="s">
        <v>21</v>
      </c>
      <c r="F145" s="230" t="s">
        <v>228</v>
      </c>
      <c r="G145" s="227"/>
      <c r="H145" s="231">
        <v>110.49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131</v>
      </c>
      <c r="AU145" s="237" t="s">
        <v>81</v>
      </c>
      <c r="AV145" s="11" t="s">
        <v>81</v>
      </c>
      <c r="AW145" s="11" t="s">
        <v>35</v>
      </c>
      <c r="AX145" s="11" t="s">
        <v>71</v>
      </c>
      <c r="AY145" s="237" t="s">
        <v>122</v>
      </c>
    </row>
    <row r="146" spans="2:51" s="11" customFormat="1" ht="13.5">
      <c r="B146" s="226"/>
      <c r="C146" s="227"/>
      <c r="D146" s="228" t="s">
        <v>131</v>
      </c>
      <c r="E146" s="229" t="s">
        <v>21</v>
      </c>
      <c r="F146" s="230" t="s">
        <v>229</v>
      </c>
      <c r="G146" s="227"/>
      <c r="H146" s="231">
        <v>121.03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131</v>
      </c>
      <c r="AU146" s="237" t="s">
        <v>81</v>
      </c>
      <c r="AV146" s="11" t="s">
        <v>81</v>
      </c>
      <c r="AW146" s="11" t="s">
        <v>35</v>
      </c>
      <c r="AX146" s="11" t="s">
        <v>71</v>
      </c>
      <c r="AY146" s="237" t="s">
        <v>122</v>
      </c>
    </row>
    <row r="147" spans="2:51" s="11" customFormat="1" ht="13.5">
      <c r="B147" s="226"/>
      <c r="C147" s="227"/>
      <c r="D147" s="228" t="s">
        <v>131</v>
      </c>
      <c r="E147" s="229" t="s">
        <v>21</v>
      </c>
      <c r="F147" s="230" t="s">
        <v>230</v>
      </c>
      <c r="G147" s="227"/>
      <c r="H147" s="231">
        <v>32.1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131</v>
      </c>
      <c r="AU147" s="237" t="s">
        <v>81</v>
      </c>
      <c r="AV147" s="11" t="s">
        <v>81</v>
      </c>
      <c r="AW147" s="11" t="s">
        <v>35</v>
      </c>
      <c r="AX147" s="11" t="s">
        <v>71</v>
      </c>
      <c r="AY147" s="237" t="s">
        <v>122</v>
      </c>
    </row>
    <row r="148" spans="2:51" s="11" customFormat="1" ht="13.5">
      <c r="B148" s="226"/>
      <c r="C148" s="227"/>
      <c r="D148" s="228" t="s">
        <v>131</v>
      </c>
      <c r="E148" s="229" t="s">
        <v>21</v>
      </c>
      <c r="F148" s="230" t="s">
        <v>231</v>
      </c>
      <c r="G148" s="227"/>
      <c r="H148" s="231">
        <v>-120.72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131</v>
      </c>
      <c r="AU148" s="237" t="s">
        <v>81</v>
      </c>
      <c r="AV148" s="11" t="s">
        <v>81</v>
      </c>
      <c r="AW148" s="11" t="s">
        <v>35</v>
      </c>
      <c r="AX148" s="11" t="s">
        <v>71</v>
      </c>
      <c r="AY148" s="237" t="s">
        <v>122</v>
      </c>
    </row>
    <row r="149" spans="2:65" s="1" customFormat="1" ht="25.5" customHeight="1">
      <c r="B149" s="43"/>
      <c r="C149" s="214" t="s">
        <v>232</v>
      </c>
      <c r="D149" s="214" t="s">
        <v>124</v>
      </c>
      <c r="E149" s="215" t="s">
        <v>233</v>
      </c>
      <c r="F149" s="216" t="s">
        <v>234</v>
      </c>
      <c r="G149" s="217" t="s">
        <v>127</v>
      </c>
      <c r="H149" s="218">
        <v>34427.4</v>
      </c>
      <c r="I149" s="219"/>
      <c r="J149" s="220">
        <f>ROUND(I149*H149,2)</f>
        <v>0</v>
      </c>
      <c r="K149" s="216" t="s">
        <v>128</v>
      </c>
      <c r="L149" s="69"/>
      <c r="M149" s="221" t="s">
        <v>21</v>
      </c>
      <c r="N149" s="222" t="s">
        <v>42</v>
      </c>
      <c r="O149" s="44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AR149" s="21" t="s">
        <v>129</v>
      </c>
      <c r="AT149" s="21" t="s">
        <v>124</v>
      </c>
      <c r="AU149" s="21" t="s">
        <v>81</v>
      </c>
      <c r="AY149" s="21" t="s">
        <v>122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21" t="s">
        <v>79</v>
      </c>
      <c r="BK149" s="225">
        <f>ROUND(I149*H149,2)</f>
        <v>0</v>
      </c>
      <c r="BL149" s="21" t="s">
        <v>129</v>
      </c>
      <c r="BM149" s="21" t="s">
        <v>235</v>
      </c>
    </row>
    <row r="150" spans="2:51" s="11" customFormat="1" ht="13.5">
      <c r="B150" s="226"/>
      <c r="C150" s="227"/>
      <c r="D150" s="228" t="s">
        <v>131</v>
      </c>
      <c r="E150" s="227"/>
      <c r="F150" s="230" t="s">
        <v>236</v>
      </c>
      <c r="G150" s="227"/>
      <c r="H150" s="231">
        <v>34427.4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131</v>
      </c>
      <c r="AU150" s="237" t="s">
        <v>81</v>
      </c>
      <c r="AV150" s="11" t="s">
        <v>81</v>
      </c>
      <c r="AW150" s="11" t="s">
        <v>6</v>
      </c>
      <c r="AX150" s="11" t="s">
        <v>79</v>
      </c>
      <c r="AY150" s="237" t="s">
        <v>122</v>
      </c>
    </row>
    <row r="151" spans="2:65" s="1" customFormat="1" ht="25.5" customHeight="1">
      <c r="B151" s="43"/>
      <c r="C151" s="214" t="s">
        <v>237</v>
      </c>
      <c r="D151" s="214" t="s">
        <v>124</v>
      </c>
      <c r="E151" s="215" t="s">
        <v>238</v>
      </c>
      <c r="F151" s="216" t="s">
        <v>239</v>
      </c>
      <c r="G151" s="217" t="s">
        <v>127</v>
      </c>
      <c r="H151" s="218">
        <v>573.79</v>
      </c>
      <c r="I151" s="219"/>
      <c r="J151" s="220">
        <f>ROUND(I151*H151,2)</f>
        <v>0</v>
      </c>
      <c r="K151" s="216" t="s">
        <v>128</v>
      </c>
      <c r="L151" s="69"/>
      <c r="M151" s="221" t="s">
        <v>21</v>
      </c>
      <c r="N151" s="222" t="s">
        <v>42</v>
      </c>
      <c r="O151" s="44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AR151" s="21" t="s">
        <v>129</v>
      </c>
      <c r="AT151" s="21" t="s">
        <v>124</v>
      </c>
      <c r="AU151" s="21" t="s">
        <v>81</v>
      </c>
      <c r="AY151" s="21" t="s">
        <v>122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21" t="s">
        <v>79</v>
      </c>
      <c r="BK151" s="225">
        <f>ROUND(I151*H151,2)</f>
        <v>0</v>
      </c>
      <c r="BL151" s="21" t="s">
        <v>129</v>
      </c>
      <c r="BM151" s="21" t="s">
        <v>240</v>
      </c>
    </row>
    <row r="152" spans="2:65" s="1" customFormat="1" ht="16.5" customHeight="1">
      <c r="B152" s="43"/>
      <c r="C152" s="214" t="s">
        <v>241</v>
      </c>
      <c r="D152" s="214" t="s">
        <v>124</v>
      </c>
      <c r="E152" s="215" t="s">
        <v>242</v>
      </c>
      <c r="F152" s="216" t="s">
        <v>243</v>
      </c>
      <c r="G152" s="217" t="s">
        <v>127</v>
      </c>
      <c r="H152" s="218">
        <v>573.79</v>
      </c>
      <c r="I152" s="219"/>
      <c r="J152" s="220">
        <f>ROUND(I152*H152,2)</f>
        <v>0</v>
      </c>
      <c r="K152" s="216" t="s">
        <v>128</v>
      </c>
      <c r="L152" s="69"/>
      <c r="M152" s="221" t="s">
        <v>21</v>
      </c>
      <c r="N152" s="222" t="s">
        <v>42</v>
      </c>
      <c r="O152" s="44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AR152" s="21" t="s">
        <v>129</v>
      </c>
      <c r="AT152" s="21" t="s">
        <v>124</v>
      </c>
      <c r="AU152" s="21" t="s">
        <v>81</v>
      </c>
      <c r="AY152" s="21" t="s">
        <v>122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21" t="s">
        <v>79</v>
      </c>
      <c r="BK152" s="225">
        <f>ROUND(I152*H152,2)</f>
        <v>0</v>
      </c>
      <c r="BL152" s="21" t="s">
        <v>129</v>
      </c>
      <c r="BM152" s="21" t="s">
        <v>244</v>
      </c>
    </row>
    <row r="153" spans="2:65" s="1" customFormat="1" ht="16.5" customHeight="1">
      <c r="B153" s="43"/>
      <c r="C153" s="214" t="s">
        <v>9</v>
      </c>
      <c r="D153" s="214" t="s">
        <v>124</v>
      </c>
      <c r="E153" s="215" t="s">
        <v>245</v>
      </c>
      <c r="F153" s="216" t="s">
        <v>246</v>
      </c>
      <c r="G153" s="217" t="s">
        <v>127</v>
      </c>
      <c r="H153" s="218">
        <v>34427.4</v>
      </c>
      <c r="I153" s="219"/>
      <c r="J153" s="220">
        <f>ROUND(I153*H153,2)</f>
        <v>0</v>
      </c>
      <c r="K153" s="216" t="s">
        <v>128</v>
      </c>
      <c r="L153" s="69"/>
      <c r="M153" s="221" t="s">
        <v>21</v>
      </c>
      <c r="N153" s="222" t="s">
        <v>42</v>
      </c>
      <c r="O153" s="44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AR153" s="21" t="s">
        <v>129</v>
      </c>
      <c r="AT153" s="21" t="s">
        <v>124</v>
      </c>
      <c r="AU153" s="21" t="s">
        <v>81</v>
      </c>
      <c r="AY153" s="21" t="s">
        <v>122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21" t="s">
        <v>79</v>
      </c>
      <c r="BK153" s="225">
        <f>ROUND(I153*H153,2)</f>
        <v>0</v>
      </c>
      <c r="BL153" s="21" t="s">
        <v>129</v>
      </c>
      <c r="BM153" s="21" t="s">
        <v>247</v>
      </c>
    </row>
    <row r="154" spans="2:51" s="11" customFormat="1" ht="13.5">
      <c r="B154" s="226"/>
      <c r="C154" s="227"/>
      <c r="D154" s="228" t="s">
        <v>131</v>
      </c>
      <c r="E154" s="227"/>
      <c r="F154" s="230" t="s">
        <v>236</v>
      </c>
      <c r="G154" s="227"/>
      <c r="H154" s="231">
        <v>34427.4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131</v>
      </c>
      <c r="AU154" s="237" t="s">
        <v>81</v>
      </c>
      <c r="AV154" s="11" t="s">
        <v>81</v>
      </c>
      <c r="AW154" s="11" t="s">
        <v>6</v>
      </c>
      <c r="AX154" s="11" t="s">
        <v>79</v>
      </c>
      <c r="AY154" s="237" t="s">
        <v>122</v>
      </c>
    </row>
    <row r="155" spans="2:65" s="1" customFormat="1" ht="16.5" customHeight="1">
      <c r="B155" s="43"/>
      <c r="C155" s="214" t="s">
        <v>248</v>
      </c>
      <c r="D155" s="214" t="s">
        <v>124</v>
      </c>
      <c r="E155" s="215" t="s">
        <v>249</v>
      </c>
      <c r="F155" s="216" t="s">
        <v>250</v>
      </c>
      <c r="G155" s="217" t="s">
        <v>127</v>
      </c>
      <c r="H155" s="218">
        <v>573.79</v>
      </c>
      <c r="I155" s="219"/>
      <c r="J155" s="220">
        <f>ROUND(I155*H155,2)</f>
        <v>0</v>
      </c>
      <c r="K155" s="216" t="s">
        <v>128</v>
      </c>
      <c r="L155" s="69"/>
      <c r="M155" s="221" t="s">
        <v>21</v>
      </c>
      <c r="N155" s="222" t="s">
        <v>42</v>
      </c>
      <c r="O155" s="44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AR155" s="21" t="s">
        <v>129</v>
      </c>
      <c r="AT155" s="21" t="s">
        <v>124</v>
      </c>
      <c r="AU155" s="21" t="s">
        <v>81</v>
      </c>
      <c r="AY155" s="21" t="s">
        <v>122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21" t="s">
        <v>79</v>
      </c>
      <c r="BK155" s="225">
        <f>ROUND(I155*H155,2)</f>
        <v>0</v>
      </c>
      <c r="BL155" s="21" t="s">
        <v>129</v>
      </c>
      <c r="BM155" s="21" t="s">
        <v>251</v>
      </c>
    </row>
    <row r="156" spans="2:65" s="1" customFormat="1" ht="16.5" customHeight="1">
      <c r="B156" s="43"/>
      <c r="C156" s="214" t="s">
        <v>252</v>
      </c>
      <c r="D156" s="214" t="s">
        <v>124</v>
      </c>
      <c r="E156" s="215" t="s">
        <v>253</v>
      </c>
      <c r="F156" s="216" t="s">
        <v>254</v>
      </c>
      <c r="G156" s="217" t="s">
        <v>172</v>
      </c>
      <c r="H156" s="218">
        <v>6</v>
      </c>
      <c r="I156" s="219"/>
      <c r="J156" s="220">
        <f>ROUND(I156*H156,2)</f>
        <v>0</v>
      </c>
      <c r="K156" s="216" t="s">
        <v>128</v>
      </c>
      <c r="L156" s="69"/>
      <c r="M156" s="221" t="s">
        <v>21</v>
      </c>
      <c r="N156" s="222" t="s">
        <v>42</v>
      </c>
      <c r="O156" s="44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AR156" s="21" t="s">
        <v>129</v>
      </c>
      <c r="AT156" s="21" t="s">
        <v>124</v>
      </c>
      <c r="AU156" s="21" t="s">
        <v>81</v>
      </c>
      <c r="AY156" s="21" t="s">
        <v>122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21" t="s">
        <v>79</v>
      </c>
      <c r="BK156" s="225">
        <f>ROUND(I156*H156,2)</f>
        <v>0</v>
      </c>
      <c r="BL156" s="21" t="s">
        <v>129</v>
      </c>
      <c r="BM156" s="21" t="s">
        <v>255</v>
      </c>
    </row>
    <row r="157" spans="2:65" s="1" customFormat="1" ht="16.5" customHeight="1">
      <c r="B157" s="43"/>
      <c r="C157" s="214" t="s">
        <v>256</v>
      </c>
      <c r="D157" s="214" t="s">
        <v>124</v>
      </c>
      <c r="E157" s="215" t="s">
        <v>257</v>
      </c>
      <c r="F157" s="216" t="s">
        <v>258</v>
      </c>
      <c r="G157" s="217" t="s">
        <v>172</v>
      </c>
      <c r="H157" s="218">
        <v>360</v>
      </c>
      <c r="I157" s="219"/>
      <c r="J157" s="220">
        <f>ROUND(I157*H157,2)</f>
        <v>0</v>
      </c>
      <c r="K157" s="216" t="s">
        <v>128</v>
      </c>
      <c r="L157" s="69"/>
      <c r="M157" s="221" t="s">
        <v>21</v>
      </c>
      <c r="N157" s="222" t="s">
        <v>42</v>
      </c>
      <c r="O157" s="44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AR157" s="21" t="s">
        <v>129</v>
      </c>
      <c r="AT157" s="21" t="s">
        <v>124</v>
      </c>
      <c r="AU157" s="21" t="s">
        <v>81</v>
      </c>
      <c r="AY157" s="21" t="s">
        <v>122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21" t="s">
        <v>79</v>
      </c>
      <c r="BK157" s="225">
        <f>ROUND(I157*H157,2)</f>
        <v>0</v>
      </c>
      <c r="BL157" s="21" t="s">
        <v>129</v>
      </c>
      <c r="BM157" s="21" t="s">
        <v>259</v>
      </c>
    </row>
    <row r="158" spans="2:51" s="11" customFormat="1" ht="13.5">
      <c r="B158" s="226"/>
      <c r="C158" s="227"/>
      <c r="D158" s="228" t="s">
        <v>131</v>
      </c>
      <c r="E158" s="227"/>
      <c r="F158" s="230" t="s">
        <v>260</v>
      </c>
      <c r="G158" s="227"/>
      <c r="H158" s="231">
        <v>360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131</v>
      </c>
      <c r="AU158" s="237" t="s">
        <v>81</v>
      </c>
      <c r="AV158" s="11" t="s">
        <v>81</v>
      </c>
      <c r="AW158" s="11" t="s">
        <v>6</v>
      </c>
      <c r="AX158" s="11" t="s">
        <v>79</v>
      </c>
      <c r="AY158" s="237" t="s">
        <v>122</v>
      </c>
    </row>
    <row r="159" spans="2:65" s="1" customFormat="1" ht="16.5" customHeight="1">
      <c r="B159" s="43"/>
      <c r="C159" s="214" t="s">
        <v>261</v>
      </c>
      <c r="D159" s="214" t="s">
        <v>124</v>
      </c>
      <c r="E159" s="215" t="s">
        <v>262</v>
      </c>
      <c r="F159" s="216" t="s">
        <v>263</v>
      </c>
      <c r="G159" s="217" t="s">
        <v>172</v>
      </c>
      <c r="H159" s="218">
        <v>6</v>
      </c>
      <c r="I159" s="219"/>
      <c r="J159" s="220">
        <f>ROUND(I159*H159,2)</f>
        <v>0</v>
      </c>
      <c r="K159" s="216" t="s">
        <v>128</v>
      </c>
      <c r="L159" s="69"/>
      <c r="M159" s="221" t="s">
        <v>21</v>
      </c>
      <c r="N159" s="222" t="s">
        <v>42</v>
      </c>
      <c r="O159" s="44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AR159" s="21" t="s">
        <v>129</v>
      </c>
      <c r="AT159" s="21" t="s">
        <v>124</v>
      </c>
      <c r="AU159" s="21" t="s">
        <v>81</v>
      </c>
      <c r="AY159" s="21" t="s">
        <v>122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21" t="s">
        <v>79</v>
      </c>
      <c r="BK159" s="225">
        <f>ROUND(I159*H159,2)</f>
        <v>0</v>
      </c>
      <c r="BL159" s="21" t="s">
        <v>129</v>
      </c>
      <c r="BM159" s="21" t="s">
        <v>264</v>
      </c>
    </row>
    <row r="160" spans="2:65" s="1" customFormat="1" ht="25.5" customHeight="1">
      <c r="B160" s="43"/>
      <c r="C160" s="214" t="s">
        <v>265</v>
      </c>
      <c r="D160" s="214" t="s">
        <v>124</v>
      </c>
      <c r="E160" s="215" t="s">
        <v>266</v>
      </c>
      <c r="F160" s="216" t="s">
        <v>267</v>
      </c>
      <c r="G160" s="217" t="s">
        <v>127</v>
      </c>
      <c r="H160" s="218">
        <v>556</v>
      </c>
      <c r="I160" s="219"/>
      <c r="J160" s="220">
        <f>ROUND(I160*H160,2)</f>
        <v>0</v>
      </c>
      <c r="K160" s="216" t="s">
        <v>128</v>
      </c>
      <c r="L160" s="69"/>
      <c r="M160" s="221" t="s">
        <v>21</v>
      </c>
      <c r="N160" s="222" t="s">
        <v>42</v>
      </c>
      <c r="O160" s="44"/>
      <c r="P160" s="223">
        <f>O160*H160</f>
        <v>0</v>
      </c>
      <c r="Q160" s="223">
        <v>0</v>
      </c>
      <c r="R160" s="223">
        <f>Q160*H160</f>
        <v>0</v>
      </c>
      <c r="S160" s="223">
        <v>0.005</v>
      </c>
      <c r="T160" s="224">
        <f>S160*H160</f>
        <v>2.7800000000000002</v>
      </c>
      <c r="AR160" s="21" t="s">
        <v>129</v>
      </c>
      <c r="AT160" s="21" t="s">
        <v>124</v>
      </c>
      <c r="AU160" s="21" t="s">
        <v>81</v>
      </c>
      <c r="AY160" s="21" t="s">
        <v>122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21" t="s">
        <v>79</v>
      </c>
      <c r="BK160" s="225">
        <f>ROUND(I160*H160,2)</f>
        <v>0</v>
      </c>
      <c r="BL160" s="21" t="s">
        <v>129</v>
      </c>
      <c r="BM160" s="21" t="s">
        <v>268</v>
      </c>
    </row>
    <row r="161" spans="2:51" s="11" customFormat="1" ht="13.5">
      <c r="B161" s="226"/>
      <c r="C161" s="227"/>
      <c r="D161" s="228" t="s">
        <v>131</v>
      </c>
      <c r="E161" s="229" t="s">
        <v>21</v>
      </c>
      <c r="F161" s="230" t="s">
        <v>166</v>
      </c>
      <c r="G161" s="227"/>
      <c r="H161" s="231">
        <v>390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131</v>
      </c>
      <c r="AU161" s="237" t="s">
        <v>81</v>
      </c>
      <c r="AV161" s="11" t="s">
        <v>81</v>
      </c>
      <c r="AW161" s="11" t="s">
        <v>35</v>
      </c>
      <c r="AX161" s="11" t="s">
        <v>71</v>
      </c>
      <c r="AY161" s="237" t="s">
        <v>122</v>
      </c>
    </row>
    <row r="162" spans="2:51" s="11" customFormat="1" ht="13.5">
      <c r="B162" s="226"/>
      <c r="C162" s="227"/>
      <c r="D162" s="228" t="s">
        <v>131</v>
      </c>
      <c r="E162" s="229" t="s">
        <v>21</v>
      </c>
      <c r="F162" s="230" t="s">
        <v>167</v>
      </c>
      <c r="G162" s="227"/>
      <c r="H162" s="231">
        <v>133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131</v>
      </c>
      <c r="AU162" s="237" t="s">
        <v>81</v>
      </c>
      <c r="AV162" s="11" t="s">
        <v>81</v>
      </c>
      <c r="AW162" s="11" t="s">
        <v>35</v>
      </c>
      <c r="AX162" s="11" t="s">
        <v>71</v>
      </c>
      <c r="AY162" s="237" t="s">
        <v>122</v>
      </c>
    </row>
    <row r="163" spans="2:51" s="11" customFormat="1" ht="13.5">
      <c r="B163" s="226"/>
      <c r="C163" s="227"/>
      <c r="D163" s="228" t="s">
        <v>131</v>
      </c>
      <c r="E163" s="229" t="s">
        <v>21</v>
      </c>
      <c r="F163" s="230" t="s">
        <v>168</v>
      </c>
      <c r="G163" s="227"/>
      <c r="H163" s="231">
        <v>33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131</v>
      </c>
      <c r="AU163" s="237" t="s">
        <v>81</v>
      </c>
      <c r="AV163" s="11" t="s">
        <v>81</v>
      </c>
      <c r="AW163" s="11" t="s">
        <v>35</v>
      </c>
      <c r="AX163" s="11" t="s">
        <v>71</v>
      </c>
      <c r="AY163" s="237" t="s">
        <v>122</v>
      </c>
    </row>
    <row r="164" spans="2:65" s="1" customFormat="1" ht="16.5" customHeight="1">
      <c r="B164" s="43"/>
      <c r="C164" s="214" t="s">
        <v>269</v>
      </c>
      <c r="D164" s="214" t="s">
        <v>124</v>
      </c>
      <c r="E164" s="215" t="s">
        <v>270</v>
      </c>
      <c r="F164" s="216" t="s">
        <v>271</v>
      </c>
      <c r="G164" s="217" t="s">
        <v>127</v>
      </c>
      <c r="H164" s="218">
        <v>40</v>
      </c>
      <c r="I164" s="219"/>
      <c r="J164" s="220">
        <f>ROUND(I164*H164,2)</f>
        <v>0</v>
      </c>
      <c r="K164" s="216" t="s">
        <v>128</v>
      </c>
      <c r="L164" s="69"/>
      <c r="M164" s="221" t="s">
        <v>21</v>
      </c>
      <c r="N164" s="222" t="s">
        <v>42</v>
      </c>
      <c r="O164" s="44"/>
      <c r="P164" s="223">
        <f>O164*H164</f>
        <v>0</v>
      </c>
      <c r="Q164" s="223">
        <v>0</v>
      </c>
      <c r="R164" s="223">
        <f>Q164*H164</f>
        <v>0</v>
      </c>
      <c r="S164" s="223">
        <v>0.089</v>
      </c>
      <c r="T164" s="224">
        <f>S164*H164</f>
        <v>3.5599999999999996</v>
      </c>
      <c r="AR164" s="21" t="s">
        <v>129</v>
      </c>
      <c r="AT164" s="21" t="s">
        <v>124</v>
      </c>
      <c r="AU164" s="21" t="s">
        <v>81</v>
      </c>
      <c r="AY164" s="21" t="s">
        <v>122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21" t="s">
        <v>79</v>
      </c>
      <c r="BK164" s="225">
        <f>ROUND(I164*H164,2)</f>
        <v>0</v>
      </c>
      <c r="BL164" s="21" t="s">
        <v>129</v>
      </c>
      <c r="BM164" s="21" t="s">
        <v>272</v>
      </c>
    </row>
    <row r="165" spans="2:63" s="10" customFormat="1" ht="29.85" customHeight="1">
      <c r="B165" s="198"/>
      <c r="C165" s="199"/>
      <c r="D165" s="200" t="s">
        <v>70</v>
      </c>
      <c r="E165" s="212" t="s">
        <v>273</v>
      </c>
      <c r="F165" s="212" t="s">
        <v>274</v>
      </c>
      <c r="G165" s="199"/>
      <c r="H165" s="199"/>
      <c r="I165" s="202"/>
      <c r="J165" s="213">
        <f>BK165</f>
        <v>0</v>
      </c>
      <c r="K165" s="199"/>
      <c r="L165" s="204"/>
      <c r="M165" s="205"/>
      <c r="N165" s="206"/>
      <c r="O165" s="206"/>
      <c r="P165" s="207">
        <f>SUM(P166:P170)</f>
        <v>0</v>
      </c>
      <c r="Q165" s="206"/>
      <c r="R165" s="207">
        <f>SUM(R166:R170)</f>
        <v>0</v>
      </c>
      <c r="S165" s="206"/>
      <c r="T165" s="208">
        <f>SUM(T166:T170)</f>
        <v>0</v>
      </c>
      <c r="AR165" s="209" t="s">
        <v>79</v>
      </c>
      <c r="AT165" s="210" t="s">
        <v>70</v>
      </c>
      <c r="AU165" s="210" t="s">
        <v>79</v>
      </c>
      <c r="AY165" s="209" t="s">
        <v>122</v>
      </c>
      <c r="BK165" s="211">
        <f>SUM(BK166:BK170)</f>
        <v>0</v>
      </c>
    </row>
    <row r="166" spans="2:65" s="1" customFormat="1" ht="25.5" customHeight="1">
      <c r="B166" s="43"/>
      <c r="C166" s="214" t="s">
        <v>275</v>
      </c>
      <c r="D166" s="214" t="s">
        <v>124</v>
      </c>
      <c r="E166" s="215" t="s">
        <v>276</v>
      </c>
      <c r="F166" s="216" t="s">
        <v>277</v>
      </c>
      <c r="G166" s="217" t="s">
        <v>158</v>
      </c>
      <c r="H166" s="218">
        <v>10.813</v>
      </c>
      <c r="I166" s="219"/>
      <c r="J166" s="220">
        <f>ROUND(I166*H166,2)</f>
        <v>0</v>
      </c>
      <c r="K166" s="216" t="s">
        <v>128</v>
      </c>
      <c r="L166" s="69"/>
      <c r="M166" s="221" t="s">
        <v>21</v>
      </c>
      <c r="N166" s="222" t="s">
        <v>42</v>
      </c>
      <c r="O166" s="44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AR166" s="21" t="s">
        <v>129</v>
      </c>
      <c r="AT166" s="21" t="s">
        <v>124</v>
      </c>
      <c r="AU166" s="21" t="s">
        <v>81</v>
      </c>
      <c r="AY166" s="21" t="s">
        <v>122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21" t="s">
        <v>79</v>
      </c>
      <c r="BK166" s="225">
        <f>ROUND(I166*H166,2)</f>
        <v>0</v>
      </c>
      <c r="BL166" s="21" t="s">
        <v>129</v>
      </c>
      <c r="BM166" s="21" t="s">
        <v>278</v>
      </c>
    </row>
    <row r="167" spans="2:65" s="1" customFormat="1" ht="25.5" customHeight="1">
      <c r="B167" s="43"/>
      <c r="C167" s="214" t="s">
        <v>279</v>
      </c>
      <c r="D167" s="214" t="s">
        <v>124</v>
      </c>
      <c r="E167" s="215" t="s">
        <v>280</v>
      </c>
      <c r="F167" s="216" t="s">
        <v>281</v>
      </c>
      <c r="G167" s="217" t="s">
        <v>158</v>
      </c>
      <c r="H167" s="218">
        <v>10.813</v>
      </c>
      <c r="I167" s="219"/>
      <c r="J167" s="220">
        <f>ROUND(I167*H167,2)</f>
        <v>0</v>
      </c>
      <c r="K167" s="216" t="s">
        <v>128</v>
      </c>
      <c r="L167" s="69"/>
      <c r="M167" s="221" t="s">
        <v>21</v>
      </c>
      <c r="N167" s="222" t="s">
        <v>42</v>
      </c>
      <c r="O167" s="44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AR167" s="21" t="s">
        <v>129</v>
      </c>
      <c r="AT167" s="21" t="s">
        <v>124</v>
      </c>
      <c r="AU167" s="21" t="s">
        <v>81</v>
      </c>
      <c r="AY167" s="21" t="s">
        <v>122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21" t="s">
        <v>79</v>
      </c>
      <c r="BK167" s="225">
        <f>ROUND(I167*H167,2)</f>
        <v>0</v>
      </c>
      <c r="BL167" s="21" t="s">
        <v>129</v>
      </c>
      <c r="BM167" s="21" t="s">
        <v>282</v>
      </c>
    </row>
    <row r="168" spans="2:65" s="1" customFormat="1" ht="25.5" customHeight="1">
      <c r="B168" s="43"/>
      <c r="C168" s="214" t="s">
        <v>283</v>
      </c>
      <c r="D168" s="214" t="s">
        <v>124</v>
      </c>
      <c r="E168" s="215" t="s">
        <v>284</v>
      </c>
      <c r="F168" s="216" t="s">
        <v>285</v>
      </c>
      <c r="G168" s="217" t="s">
        <v>158</v>
      </c>
      <c r="H168" s="218">
        <v>151.382</v>
      </c>
      <c r="I168" s="219"/>
      <c r="J168" s="220">
        <f>ROUND(I168*H168,2)</f>
        <v>0</v>
      </c>
      <c r="K168" s="216" t="s">
        <v>128</v>
      </c>
      <c r="L168" s="69"/>
      <c r="M168" s="221" t="s">
        <v>21</v>
      </c>
      <c r="N168" s="222" t="s">
        <v>42</v>
      </c>
      <c r="O168" s="44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AR168" s="21" t="s">
        <v>129</v>
      </c>
      <c r="AT168" s="21" t="s">
        <v>124</v>
      </c>
      <c r="AU168" s="21" t="s">
        <v>81</v>
      </c>
      <c r="AY168" s="21" t="s">
        <v>122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21" t="s">
        <v>79</v>
      </c>
      <c r="BK168" s="225">
        <f>ROUND(I168*H168,2)</f>
        <v>0</v>
      </c>
      <c r="BL168" s="21" t="s">
        <v>129</v>
      </c>
      <c r="BM168" s="21" t="s">
        <v>286</v>
      </c>
    </row>
    <row r="169" spans="2:51" s="11" customFormat="1" ht="13.5">
      <c r="B169" s="226"/>
      <c r="C169" s="227"/>
      <c r="D169" s="228" t="s">
        <v>131</v>
      </c>
      <c r="E169" s="227"/>
      <c r="F169" s="230" t="s">
        <v>287</v>
      </c>
      <c r="G169" s="227"/>
      <c r="H169" s="231">
        <v>151.382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131</v>
      </c>
      <c r="AU169" s="237" t="s">
        <v>81</v>
      </c>
      <c r="AV169" s="11" t="s">
        <v>81</v>
      </c>
      <c r="AW169" s="11" t="s">
        <v>6</v>
      </c>
      <c r="AX169" s="11" t="s">
        <v>79</v>
      </c>
      <c r="AY169" s="237" t="s">
        <v>122</v>
      </c>
    </row>
    <row r="170" spans="2:65" s="1" customFormat="1" ht="25.5" customHeight="1">
      <c r="B170" s="43"/>
      <c r="C170" s="214" t="s">
        <v>288</v>
      </c>
      <c r="D170" s="214" t="s">
        <v>124</v>
      </c>
      <c r="E170" s="215" t="s">
        <v>289</v>
      </c>
      <c r="F170" s="216" t="s">
        <v>290</v>
      </c>
      <c r="G170" s="217" t="s">
        <v>158</v>
      </c>
      <c r="H170" s="218">
        <v>7.253</v>
      </c>
      <c r="I170" s="219"/>
      <c r="J170" s="220">
        <f>ROUND(I170*H170,2)</f>
        <v>0</v>
      </c>
      <c r="K170" s="216" t="s">
        <v>128</v>
      </c>
      <c r="L170" s="69"/>
      <c r="M170" s="221" t="s">
        <v>21</v>
      </c>
      <c r="N170" s="222" t="s">
        <v>42</v>
      </c>
      <c r="O170" s="44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AR170" s="21" t="s">
        <v>129</v>
      </c>
      <c r="AT170" s="21" t="s">
        <v>124</v>
      </c>
      <c r="AU170" s="21" t="s">
        <v>81</v>
      </c>
      <c r="AY170" s="21" t="s">
        <v>122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21" t="s">
        <v>79</v>
      </c>
      <c r="BK170" s="225">
        <f>ROUND(I170*H170,2)</f>
        <v>0</v>
      </c>
      <c r="BL170" s="21" t="s">
        <v>129</v>
      </c>
      <c r="BM170" s="21" t="s">
        <v>291</v>
      </c>
    </row>
    <row r="171" spans="2:63" s="10" customFormat="1" ht="29.85" customHeight="1">
      <c r="B171" s="198"/>
      <c r="C171" s="199"/>
      <c r="D171" s="200" t="s">
        <v>70</v>
      </c>
      <c r="E171" s="212" t="s">
        <v>292</v>
      </c>
      <c r="F171" s="212" t="s">
        <v>293</v>
      </c>
      <c r="G171" s="199"/>
      <c r="H171" s="199"/>
      <c r="I171" s="202"/>
      <c r="J171" s="213">
        <f>BK171</f>
        <v>0</v>
      </c>
      <c r="K171" s="199"/>
      <c r="L171" s="204"/>
      <c r="M171" s="205"/>
      <c r="N171" s="206"/>
      <c r="O171" s="206"/>
      <c r="P171" s="207">
        <f>P172</f>
        <v>0</v>
      </c>
      <c r="Q171" s="206"/>
      <c r="R171" s="207">
        <f>R172</f>
        <v>0</v>
      </c>
      <c r="S171" s="206"/>
      <c r="T171" s="208">
        <f>T172</f>
        <v>0</v>
      </c>
      <c r="AR171" s="209" t="s">
        <v>79</v>
      </c>
      <c r="AT171" s="210" t="s">
        <v>70</v>
      </c>
      <c r="AU171" s="210" t="s">
        <v>79</v>
      </c>
      <c r="AY171" s="209" t="s">
        <v>122</v>
      </c>
      <c r="BK171" s="211">
        <f>BK172</f>
        <v>0</v>
      </c>
    </row>
    <row r="172" spans="2:65" s="1" customFormat="1" ht="16.5" customHeight="1">
      <c r="B172" s="43"/>
      <c r="C172" s="214" t="s">
        <v>294</v>
      </c>
      <c r="D172" s="214" t="s">
        <v>124</v>
      </c>
      <c r="E172" s="215" t="s">
        <v>295</v>
      </c>
      <c r="F172" s="216" t="s">
        <v>296</v>
      </c>
      <c r="G172" s="217" t="s">
        <v>158</v>
      </c>
      <c r="H172" s="218">
        <v>7.459</v>
      </c>
      <c r="I172" s="219"/>
      <c r="J172" s="220">
        <f>ROUND(I172*H172,2)</f>
        <v>0</v>
      </c>
      <c r="K172" s="216" t="s">
        <v>128</v>
      </c>
      <c r="L172" s="69"/>
      <c r="M172" s="221" t="s">
        <v>21</v>
      </c>
      <c r="N172" s="222" t="s">
        <v>42</v>
      </c>
      <c r="O172" s="44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AR172" s="21" t="s">
        <v>129</v>
      </c>
      <c r="AT172" s="21" t="s">
        <v>124</v>
      </c>
      <c r="AU172" s="21" t="s">
        <v>81</v>
      </c>
      <c r="AY172" s="21" t="s">
        <v>122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21" t="s">
        <v>79</v>
      </c>
      <c r="BK172" s="225">
        <f>ROUND(I172*H172,2)</f>
        <v>0</v>
      </c>
      <c r="BL172" s="21" t="s">
        <v>129</v>
      </c>
      <c r="BM172" s="21" t="s">
        <v>297</v>
      </c>
    </row>
    <row r="173" spans="2:63" s="10" customFormat="1" ht="37.4" customHeight="1">
      <c r="B173" s="198"/>
      <c r="C173" s="199"/>
      <c r="D173" s="200" t="s">
        <v>70</v>
      </c>
      <c r="E173" s="201" t="s">
        <v>298</v>
      </c>
      <c r="F173" s="201" t="s">
        <v>299</v>
      </c>
      <c r="G173" s="199"/>
      <c r="H173" s="199"/>
      <c r="I173" s="202"/>
      <c r="J173" s="203">
        <f>BK173</f>
        <v>0</v>
      </c>
      <c r="K173" s="199"/>
      <c r="L173" s="204"/>
      <c r="M173" s="205"/>
      <c r="N173" s="206"/>
      <c r="O173" s="206"/>
      <c r="P173" s="207">
        <f>P174+P177+P182</f>
        <v>0</v>
      </c>
      <c r="Q173" s="206"/>
      <c r="R173" s="207">
        <f>R174+R177+R182</f>
        <v>0.12078</v>
      </c>
      <c r="S173" s="206"/>
      <c r="T173" s="208">
        <f>T174+T177+T182</f>
        <v>0.010020000000000001</v>
      </c>
      <c r="AR173" s="209" t="s">
        <v>81</v>
      </c>
      <c r="AT173" s="210" t="s">
        <v>70</v>
      </c>
      <c r="AU173" s="210" t="s">
        <v>71</v>
      </c>
      <c r="AY173" s="209" t="s">
        <v>122</v>
      </c>
      <c r="BK173" s="211">
        <f>BK174+BK177+BK182</f>
        <v>0</v>
      </c>
    </row>
    <row r="174" spans="2:63" s="10" customFormat="1" ht="19.9" customHeight="1">
      <c r="B174" s="198"/>
      <c r="C174" s="199"/>
      <c r="D174" s="200" t="s">
        <v>70</v>
      </c>
      <c r="E174" s="212" t="s">
        <v>300</v>
      </c>
      <c r="F174" s="212" t="s">
        <v>301</v>
      </c>
      <c r="G174" s="199"/>
      <c r="H174" s="199"/>
      <c r="I174" s="202"/>
      <c r="J174" s="213">
        <f>BK174</f>
        <v>0</v>
      </c>
      <c r="K174" s="199"/>
      <c r="L174" s="204"/>
      <c r="M174" s="205"/>
      <c r="N174" s="206"/>
      <c r="O174" s="206"/>
      <c r="P174" s="207">
        <f>SUM(P175:P176)</f>
        <v>0</v>
      </c>
      <c r="Q174" s="206"/>
      <c r="R174" s="207">
        <f>SUM(R175:R176)</f>
        <v>0.02548</v>
      </c>
      <c r="S174" s="206"/>
      <c r="T174" s="208">
        <f>SUM(T175:T176)</f>
        <v>0</v>
      </c>
      <c r="AR174" s="209" t="s">
        <v>81</v>
      </c>
      <c r="AT174" s="210" t="s">
        <v>70</v>
      </c>
      <c r="AU174" s="210" t="s">
        <v>79</v>
      </c>
      <c r="AY174" s="209" t="s">
        <v>122</v>
      </c>
      <c r="BK174" s="211">
        <f>SUM(BK175:BK176)</f>
        <v>0</v>
      </c>
    </row>
    <row r="175" spans="2:65" s="1" customFormat="1" ht="16.5" customHeight="1">
      <c r="B175" s="43"/>
      <c r="C175" s="214" t="s">
        <v>302</v>
      </c>
      <c r="D175" s="214" t="s">
        <v>124</v>
      </c>
      <c r="E175" s="215" t="s">
        <v>303</v>
      </c>
      <c r="F175" s="216" t="s">
        <v>304</v>
      </c>
      <c r="G175" s="217" t="s">
        <v>172</v>
      </c>
      <c r="H175" s="218">
        <v>98</v>
      </c>
      <c r="I175" s="219"/>
      <c r="J175" s="220">
        <f>ROUND(I175*H175,2)</f>
        <v>0</v>
      </c>
      <c r="K175" s="216" t="s">
        <v>128</v>
      </c>
      <c r="L175" s="69"/>
      <c r="M175" s="221" t="s">
        <v>21</v>
      </c>
      <c r="N175" s="222" t="s">
        <v>42</v>
      </c>
      <c r="O175" s="44"/>
      <c r="P175" s="223">
        <f>O175*H175</f>
        <v>0</v>
      </c>
      <c r="Q175" s="223">
        <v>0.00026</v>
      </c>
      <c r="R175" s="223">
        <f>Q175*H175</f>
        <v>0.02548</v>
      </c>
      <c r="S175" s="223">
        <v>0</v>
      </c>
      <c r="T175" s="224">
        <f>S175*H175</f>
        <v>0</v>
      </c>
      <c r="AR175" s="21" t="s">
        <v>208</v>
      </c>
      <c r="AT175" s="21" t="s">
        <v>124</v>
      </c>
      <c r="AU175" s="21" t="s">
        <v>81</v>
      </c>
      <c r="AY175" s="21" t="s">
        <v>122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21" t="s">
        <v>79</v>
      </c>
      <c r="BK175" s="225">
        <f>ROUND(I175*H175,2)</f>
        <v>0</v>
      </c>
      <c r="BL175" s="21" t="s">
        <v>208</v>
      </c>
      <c r="BM175" s="21" t="s">
        <v>305</v>
      </c>
    </row>
    <row r="176" spans="2:65" s="1" customFormat="1" ht="25.5" customHeight="1">
      <c r="B176" s="43"/>
      <c r="C176" s="214" t="s">
        <v>306</v>
      </c>
      <c r="D176" s="214" t="s">
        <v>124</v>
      </c>
      <c r="E176" s="215" t="s">
        <v>307</v>
      </c>
      <c r="F176" s="216" t="s">
        <v>308</v>
      </c>
      <c r="G176" s="217" t="s">
        <v>309</v>
      </c>
      <c r="H176" s="248"/>
      <c r="I176" s="219"/>
      <c r="J176" s="220">
        <f>ROUND(I176*H176,2)</f>
        <v>0</v>
      </c>
      <c r="K176" s="216" t="s">
        <v>128</v>
      </c>
      <c r="L176" s="69"/>
      <c r="M176" s="221" t="s">
        <v>21</v>
      </c>
      <c r="N176" s="222" t="s">
        <v>42</v>
      </c>
      <c r="O176" s="44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AR176" s="21" t="s">
        <v>208</v>
      </c>
      <c r="AT176" s="21" t="s">
        <v>124</v>
      </c>
      <c r="AU176" s="21" t="s">
        <v>81</v>
      </c>
      <c r="AY176" s="21" t="s">
        <v>122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21" t="s">
        <v>79</v>
      </c>
      <c r="BK176" s="225">
        <f>ROUND(I176*H176,2)</f>
        <v>0</v>
      </c>
      <c r="BL176" s="21" t="s">
        <v>208</v>
      </c>
      <c r="BM176" s="21" t="s">
        <v>310</v>
      </c>
    </row>
    <row r="177" spans="2:63" s="10" customFormat="1" ht="29.85" customHeight="1">
      <c r="B177" s="198"/>
      <c r="C177" s="199"/>
      <c r="D177" s="200" t="s">
        <v>70</v>
      </c>
      <c r="E177" s="212" t="s">
        <v>311</v>
      </c>
      <c r="F177" s="212" t="s">
        <v>312</v>
      </c>
      <c r="G177" s="199"/>
      <c r="H177" s="199"/>
      <c r="I177" s="202"/>
      <c r="J177" s="213">
        <f>BK177</f>
        <v>0</v>
      </c>
      <c r="K177" s="199"/>
      <c r="L177" s="204"/>
      <c r="M177" s="205"/>
      <c r="N177" s="206"/>
      <c r="O177" s="206"/>
      <c r="P177" s="207">
        <f>SUM(P178:P181)</f>
        <v>0</v>
      </c>
      <c r="Q177" s="206"/>
      <c r="R177" s="207">
        <f>SUM(R178:R181)</f>
        <v>0.01746</v>
      </c>
      <c r="S177" s="206"/>
      <c r="T177" s="208">
        <f>SUM(T178:T181)</f>
        <v>0.010020000000000001</v>
      </c>
      <c r="AR177" s="209" t="s">
        <v>81</v>
      </c>
      <c r="AT177" s="210" t="s">
        <v>70</v>
      </c>
      <c r="AU177" s="210" t="s">
        <v>79</v>
      </c>
      <c r="AY177" s="209" t="s">
        <v>122</v>
      </c>
      <c r="BK177" s="211">
        <f>SUM(BK178:BK181)</f>
        <v>0</v>
      </c>
    </row>
    <row r="178" spans="2:65" s="1" customFormat="1" ht="16.5" customHeight="1">
      <c r="B178" s="43"/>
      <c r="C178" s="214" t="s">
        <v>313</v>
      </c>
      <c r="D178" s="214" t="s">
        <v>124</v>
      </c>
      <c r="E178" s="215" t="s">
        <v>314</v>
      </c>
      <c r="F178" s="216" t="s">
        <v>315</v>
      </c>
      <c r="G178" s="217" t="s">
        <v>172</v>
      </c>
      <c r="H178" s="218">
        <v>6</v>
      </c>
      <c r="I178" s="219"/>
      <c r="J178" s="220">
        <f>ROUND(I178*H178,2)</f>
        <v>0</v>
      </c>
      <c r="K178" s="216" t="s">
        <v>128</v>
      </c>
      <c r="L178" s="69"/>
      <c r="M178" s="221" t="s">
        <v>21</v>
      </c>
      <c r="N178" s="222" t="s">
        <v>42</v>
      </c>
      <c r="O178" s="44"/>
      <c r="P178" s="223">
        <f>O178*H178</f>
        <v>0</v>
      </c>
      <c r="Q178" s="223">
        <v>0</v>
      </c>
      <c r="R178" s="223">
        <f>Q178*H178</f>
        <v>0</v>
      </c>
      <c r="S178" s="223">
        <v>0.00167</v>
      </c>
      <c r="T178" s="224">
        <f>S178*H178</f>
        <v>0.010020000000000001</v>
      </c>
      <c r="AR178" s="21" t="s">
        <v>208</v>
      </c>
      <c r="AT178" s="21" t="s">
        <v>124</v>
      </c>
      <c r="AU178" s="21" t="s">
        <v>81</v>
      </c>
      <c r="AY178" s="21" t="s">
        <v>122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21" t="s">
        <v>79</v>
      </c>
      <c r="BK178" s="225">
        <f>ROUND(I178*H178,2)</f>
        <v>0</v>
      </c>
      <c r="BL178" s="21" t="s">
        <v>208</v>
      </c>
      <c r="BM178" s="21" t="s">
        <v>316</v>
      </c>
    </row>
    <row r="179" spans="2:51" s="11" customFormat="1" ht="13.5">
      <c r="B179" s="226"/>
      <c r="C179" s="227"/>
      <c r="D179" s="228" t="s">
        <v>131</v>
      </c>
      <c r="E179" s="229" t="s">
        <v>21</v>
      </c>
      <c r="F179" s="230" t="s">
        <v>317</v>
      </c>
      <c r="G179" s="227"/>
      <c r="H179" s="231">
        <v>6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131</v>
      </c>
      <c r="AU179" s="237" t="s">
        <v>81</v>
      </c>
      <c r="AV179" s="11" t="s">
        <v>81</v>
      </c>
      <c r="AW179" s="11" t="s">
        <v>35</v>
      </c>
      <c r="AX179" s="11" t="s">
        <v>79</v>
      </c>
      <c r="AY179" s="237" t="s">
        <v>122</v>
      </c>
    </row>
    <row r="180" spans="2:65" s="1" customFormat="1" ht="25.5" customHeight="1">
      <c r="B180" s="43"/>
      <c r="C180" s="214" t="s">
        <v>318</v>
      </c>
      <c r="D180" s="214" t="s">
        <v>124</v>
      </c>
      <c r="E180" s="215" t="s">
        <v>319</v>
      </c>
      <c r="F180" s="216" t="s">
        <v>320</v>
      </c>
      <c r="G180" s="217" t="s">
        <v>172</v>
      </c>
      <c r="H180" s="218">
        <v>6</v>
      </c>
      <c r="I180" s="219"/>
      <c r="J180" s="220">
        <f>ROUND(I180*H180,2)</f>
        <v>0</v>
      </c>
      <c r="K180" s="216" t="s">
        <v>128</v>
      </c>
      <c r="L180" s="69"/>
      <c r="M180" s="221" t="s">
        <v>21</v>
      </c>
      <c r="N180" s="222" t="s">
        <v>42</v>
      </c>
      <c r="O180" s="44"/>
      <c r="P180" s="223">
        <f>O180*H180</f>
        <v>0</v>
      </c>
      <c r="Q180" s="223">
        <v>0.00291</v>
      </c>
      <c r="R180" s="223">
        <f>Q180*H180</f>
        <v>0.01746</v>
      </c>
      <c r="S180" s="223">
        <v>0</v>
      </c>
      <c r="T180" s="224">
        <f>S180*H180</f>
        <v>0</v>
      </c>
      <c r="AR180" s="21" t="s">
        <v>208</v>
      </c>
      <c r="AT180" s="21" t="s">
        <v>124</v>
      </c>
      <c r="AU180" s="21" t="s">
        <v>81</v>
      </c>
      <c r="AY180" s="21" t="s">
        <v>122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21" t="s">
        <v>79</v>
      </c>
      <c r="BK180" s="225">
        <f>ROUND(I180*H180,2)</f>
        <v>0</v>
      </c>
      <c r="BL180" s="21" t="s">
        <v>208</v>
      </c>
      <c r="BM180" s="21" t="s">
        <v>321</v>
      </c>
    </row>
    <row r="181" spans="2:65" s="1" customFormat="1" ht="16.5" customHeight="1">
      <c r="B181" s="43"/>
      <c r="C181" s="214" t="s">
        <v>322</v>
      </c>
      <c r="D181" s="214" t="s">
        <v>124</v>
      </c>
      <c r="E181" s="215" t="s">
        <v>323</v>
      </c>
      <c r="F181" s="216" t="s">
        <v>324</v>
      </c>
      <c r="G181" s="217" t="s">
        <v>309</v>
      </c>
      <c r="H181" s="248"/>
      <c r="I181" s="219"/>
      <c r="J181" s="220">
        <f>ROUND(I181*H181,2)</f>
        <v>0</v>
      </c>
      <c r="K181" s="216" t="s">
        <v>128</v>
      </c>
      <c r="L181" s="69"/>
      <c r="M181" s="221" t="s">
        <v>21</v>
      </c>
      <c r="N181" s="222" t="s">
        <v>42</v>
      </c>
      <c r="O181" s="44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AR181" s="21" t="s">
        <v>208</v>
      </c>
      <c r="AT181" s="21" t="s">
        <v>124</v>
      </c>
      <c r="AU181" s="21" t="s">
        <v>81</v>
      </c>
      <c r="AY181" s="21" t="s">
        <v>122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21" t="s">
        <v>79</v>
      </c>
      <c r="BK181" s="225">
        <f>ROUND(I181*H181,2)</f>
        <v>0</v>
      </c>
      <c r="BL181" s="21" t="s">
        <v>208</v>
      </c>
      <c r="BM181" s="21" t="s">
        <v>325</v>
      </c>
    </row>
    <row r="182" spans="2:63" s="10" customFormat="1" ht="29.85" customHeight="1">
      <c r="B182" s="198"/>
      <c r="C182" s="199"/>
      <c r="D182" s="200" t="s">
        <v>70</v>
      </c>
      <c r="E182" s="212" t="s">
        <v>326</v>
      </c>
      <c r="F182" s="212" t="s">
        <v>327</v>
      </c>
      <c r="G182" s="199"/>
      <c r="H182" s="199"/>
      <c r="I182" s="202"/>
      <c r="J182" s="213">
        <f>BK182</f>
        <v>0</v>
      </c>
      <c r="K182" s="199"/>
      <c r="L182" s="204"/>
      <c r="M182" s="205"/>
      <c r="N182" s="206"/>
      <c r="O182" s="206"/>
      <c r="P182" s="207">
        <f>SUM(P183:P186)</f>
        <v>0</v>
      </c>
      <c r="Q182" s="206"/>
      <c r="R182" s="207">
        <f>SUM(R183:R186)</f>
        <v>0.07783999999999999</v>
      </c>
      <c r="S182" s="206"/>
      <c r="T182" s="208">
        <f>SUM(T183:T186)</f>
        <v>0</v>
      </c>
      <c r="AR182" s="209" t="s">
        <v>81</v>
      </c>
      <c r="AT182" s="210" t="s">
        <v>70</v>
      </c>
      <c r="AU182" s="210" t="s">
        <v>79</v>
      </c>
      <c r="AY182" s="209" t="s">
        <v>122</v>
      </c>
      <c r="BK182" s="211">
        <f>SUM(BK183:BK186)</f>
        <v>0</v>
      </c>
    </row>
    <row r="183" spans="2:65" s="1" customFormat="1" ht="25.5" customHeight="1">
      <c r="B183" s="43"/>
      <c r="C183" s="214" t="s">
        <v>328</v>
      </c>
      <c r="D183" s="214" t="s">
        <v>124</v>
      </c>
      <c r="E183" s="215" t="s">
        <v>329</v>
      </c>
      <c r="F183" s="216" t="s">
        <v>330</v>
      </c>
      <c r="G183" s="217" t="s">
        <v>127</v>
      </c>
      <c r="H183" s="218">
        <v>556</v>
      </c>
      <c r="I183" s="219"/>
      <c r="J183" s="220">
        <f>ROUND(I183*H183,2)</f>
        <v>0</v>
      </c>
      <c r="K183" s="216" t="s">
        <v>128</v>
      </c>
      <c r="L183" s="69"/>
      <c r="M183" s="221" t="s">
        <v>21</v>
      </c>
      <c r="N183" s="222" t="s">
        <v>42</v>
      </c>
      <c r="O183" s="44"/>
      <c r="P183" s="223">
        <f>O183*H183</f>
        <v>0</v>
      </c>
      <c r="Q183" s="223">
        <v>0.00014</v>
      </c>
      <c r="R183" s="223">
        <f>Q183*H183</f>
        <v>0.07783999999999999</v>
      </c>
      <c r="S183" s="223">
        <v>0</v>
      </c>
      <c r="T183" s="224">
        <f>S183*H183</f>
        <v>0</v>
      </c>
      <c r="AR183" s="21" t="s">
        <v>208</v>
      </c>
      <c r="AT183" s="21" t="s">
        <v>124</v>
      </c>
      <c r="AU183" s="21" t="s">
        <v>81</v>
      </c>
      <c r="AY183" s="21" t="s">
        <v>122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21" t="s">
        <v>79</v>
      </c>
      <c r="BK183" s="225">
        <f>ROUND(I183*H183,2)</f>
        <v>0</v>
      </c>
      <c r="BL183" s="21" t="s">
        <v>208</v>
      </c>
      <c r="BM183" s="21" t="s">
        <v>331</v>
      </c>
    </row>
    <row r="184" spans="2:51" s="11" customFormat="1" ht="13.5">
      <c r="B184" s="226"/>
      <c r="C184" s="227"/>
      <c r="D184" s="228" t="s">
        <v>131</v>
      </c>
      <c r="E184" s="229" t="s">
        <v>21</v>
      </c>
      <c r="F184" s="230" t="s">
        <v>166</v>
      </c>
      <c r="G184" s="227"/>
      <c r="H184" s="231">
        <v>390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131</v>
      </c>
      <c r="AU184" s="237" t="s">
        <v>81</v>
      </c>
      <c r="AV184" s="11" t="s">
        <v>81</v>
      </c>
      <c r="AW184" s="11" t="s">
        <v>35</v>
      </c>
      <c r="AX184" s="11" t="s">
        <v>71</v>
      </c>
      <c r="AY184" s="237" t="s">
        <v>122</v>
      </c>
    </row>
    <row r="185" spans="2:51" s="11" customFormat="1" ht="13.5">
      <c r="B185" s="226"/>
      <c r="C185" s="227"/>
      <c r="D185" s="228" t="s">
        <v>131</v>
      </c>
      <c r="E185" s="229" t="s">
        <v>21</v>
      </c>
      <c r="F185" s="230" t="s">
        <v>167</v>
      </c>
      <c r="G185" s="227"/>
      <c r="H185" s="231">
        <v>133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131</v>
      </c>
      <c r="AU185" s="237" t="s">
        <v>81</v>
      </c>
      <c r="AV185" s="11" t="s">
        <v>81</v>
      </c>
      <c r="AW185" s="11" t="s">
        <v>35</v>
      </c>
      <c r="AX185" s="11" t="s">
        <v>71</v>
      </c>
      <c r="AY185" s="237" t="s">
        <v>122</v>
      </c>
    </row>
    <row r="186" spans="2:51" s="11" customFormat="1" ht="13.5">
      <c r="B186" s="226"/>
      <c r="C186" s="227"/>
      <c r="D186" s="228" t="s">
        <v>131</v>
      </c>
      <c r="E186" s="229" t="s">
        <v>21</v>
      </c>
      <c r="F186" s="230" t="s">
        <v>168</v>
      </c>
      <c r="G186" s="227"/>
      <c r="H186" s="231">
        <v>33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131</v>
      </c>
      <c r="AU186" s="237" t="s">
        <v>81</v>
      </c>
      <c r="AV186" s="11" t="s">
        <v>81</v>
      </c>
      <c r="AW186" s="11" t="s">
        <v>35</v>
      </c>
      <c r="AX186" s="11" t="s">
        <v>71</v>
      </c>
      <c r="AY186" s="237" t="s">
        <v>122</v>
      </c>
    </row>
    <row r="187" spans="2:63" s="10" customFormat="1" ht="37.4" customHeight="1">
      <c r="B187" s="198"/>
      <c r="C187" s="199"/>
      <c r="D187" s="200" t="s">
        <v>70</v>
      </c>
      <c r="E187" s="201" t="s">
        <v>332</v>
      </c>
      <c r="F187" s="201" t="s">
        <v>333</v>
      </c>
      <c r="G187" s="199"/>
      <c r="H187" s="199"/>
      <c r="I187" s="202"/>
      <c r="J187" s="203">
        <f>BK187</f>
        <v>0</v>
      </c>
      <c r="K187" s="199"/>
      <c r="L187" s="204"/>
      <c r="M187" s="205"/>
      <c r="N187" s="206"/>
      <c r="O187" s="206"/>
      <c r="P187" s="207">
        <f>SUM(P188:P191)</f>
        <v>0</v>
      </c>
      <c r="Q187" s="206"/>
      <c r="R187" s="207">
        <f>SUM(R188:R191)</f>
        <v>0</v>
      </c>
      <c r="S187" s="206"/>
      <c r="T187" s="208">
        <f>SUM(T188:T191)</f>
        <v>0</v>
      </c>
      <c r="AR187" s="209" t="s">
        <v>129</v>
      </c>
      <c r="AT187" s="210" t="s">
        <v>70</v>
      </c>
      <c r="AU187" s="210" t="s">
        <v>71</v>
      </c>
      <c r="AY187" s="209" t="s">
        <v>122</v>
      </c>
      <c r="BK187" s="211">
        <f>SUM(BK188:BK191)</f>
        <v>0</v>
      </c>
    </row>
    <row r="188" spans="2:65" s="1" customFormat="1" ht="16.5" customHeight="1">
      <c r="B188" s="43"/>
      <c r="C188" s="214" t="s">
        <v>334</v>
      </c>
      <c r="D188" s="214" t="s">
        <v>124</v>
      </c>
      <c r="E188" s="215" t="s">
        <v>335</v>
      </c>
      <c r="F188" s="216" t="s">
        <v>336</v>
      </c>
      <c r="G188" s="217" t="s">
        <v>337</v>
      </c>
      <c r="H188" s="218">
        <v>1</v>
      </c>
      <c r="I188" s="219"/>
      <c r="J188" s="220">
        <f>ROUND(I188*H188,2)</f>
        <v>0</v>
      </c>
      <c r="K188" s="216" t="s">
        <v>21</v>
      </c>
      <c r="L188" s="69"/>
      <c r="M188" s="221" t="s">
        <v>21</v>
      </c>
      <c r="N188" s="222" t="s">
        <v>42</v>
      </c>
      <c r="O188" s="44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AR188" s="21" t="s">
        <v>129</v>
      </c>
      <c r="AT188" s="21" t="s">
        <v>124</v>
      </c>
      <c r="AU188" s="21" t="s">
        <v>79</v>
      </c>
      <c r="AY188" s="21" t="s">
        <v>122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21" t="s">
        <v>79</v>
      </c>
      <c r="BK188" s="225">
        <f>ROUND(I188*H188,2)</f>
        <v>0</v>
      </c>
      <c r="BL188" s="21" t="s">
        <v>129</v>
      </c>
      <c r="BM188" s="21" t="s">
        <v>338</v>
      </c>
    </row>
    <row r="189" spans="2:65" s="1" customFormat="1" ht="16.5" customHeight="1">
      <c r="B189" s="43"/>
      <c r="C189" s="214" t="s">
        <v>339</v>
      </c>
      <c r="D189" s="214" t="s">
        <v>124</v>
      </c>
      <c r="E189" s="215" t="s">
        <v>340</v>
      </c>
      <c r="F189" s="216" t="s">
        <v>341</v>
      </c>
      <c r="G189" s="217" t="s">
        <v>337</v>
      </c>
      <c r="H189" s="218">
        <v>1</v>
      </c>
      <c r="I189" s="219"/>
      <c r="J189" s="220">
        <f>ROUND(I189*H189,2)</f>
        <v>0</v>
      </c>
      <c r="K189" s="216" t="s">
        <v>21</v>
      </c>
      <c r="L189" s="69"/>
      <c r="M189" s="221" t="s">
        <v>21</v>
      </c>
      <c r="N189" s="222" t="s">
        <v>42</v>
      </c>
      <c r="O189" s="44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AR189" s="21" t="s">
        <v>129</v>
      </c>
      <c r="AT189" s="21" t="s">
        <v>124</v>
      </c>
      <c r="AU189" s="21" t="s">
        <v>79</v>
      </c>
      <c r="AY189" s="21" t="s">
        <v>122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21" t="s">
        <v>79</v>
      </c>
      <c r="BK189" s="225">
        <f>ROUND(I189*H189,2)</f>
        <v>0</v>
      </c>
      <c r="BL189" s="21" t="s">
        <v>129</v>
      </c>
      <c r="BM189" s="21" t="s">
        <v>342</v>
      </c>
    </row>
    <row r="190" spans="2:65" s="1" customFormat="1" ht="16.5" customHeight="1">
      <c r="B190" s="43"/>
      <c r="C190" s="214" t="s">
        <v>343</v>
      </c>
      <c r="D190" s="214" t="s">
        <v>124</v>
      </c>
      <c r="E190" s="215" t="s">
        <v>344</v>
      </c>
      <c r="F190" s="216" t="s">
        <v>345</v>
      </c>
      <c r="G190" s="217" t="s">
        <v>337</v>
      </c>
      <c r="H190" s="218">
        <v>1</v>
      </c>
      <c r="I190" s="219"/>
      <c r="J190" s="220">
        <f>ROUND(I190*H190,2)</f>
        <v>0</v>
      </c>
      <c r="K190" s="216" t="s">
        <v>21</v>
      </c>
      <c r="L190" s="69"/>
      <c r="M190" s="221" t="s">
        <v>21</v>
      </c>
      <c r="N190" s="222" t="s">
        <v>42</v>
      </c>
      <c r="O190" s="44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AR190" s="21" t="s">
        <v>129</v>
      </c>
      <c r="AT190" s="21" t="s">
        <v>124</v>
      </c>
      <c r="AU190" s="21" t="s">
        <v>79</v>
      </c>
      <c r="AY190" s="21" t="s">
        <v>122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21" t="s">
        <v>79</v>
      </c>
      <c r="BK190" s="225">
        <f>ROUND(I190*H190,2)</f>
        <v>0</v>
      </c>
      <c r="BL190" s="21" t="s">
        <v>129</v>
      </c>
      <c r="BM190" s="21" t="s">
        <v>346</v>
      </c>
    </row>
    <row r="191" spans="2:65" s="1" customFormat="1" ht="16.5" customHeight="1">
      <c r="B191" s="43"/>
      <c r="C191" s="214" t="s">
        <v>347</v>
      </c>
      <c r="D191" s="214" t="s">
        <v>124</v>
      </c>
      <c r="E191" s="215" t="s">
        <v>348</v>
      </c>
      <c r="F191" s="216" t="s">
        <v>349</v>
      </c>
      <c r="G191" s="217" t="s">
        <v>337</v>
      </c>
      <c r="H191" s="218">
        <v>2</v>
      </c>
      <c r="I191" s="219"/>
      <c r="J191" s="220">
        <f>ROUND(I191*H191,2)</f>
        <v>0</v>
      </c>
      <c r="K191" s="216" t="s">
        <v>21</v>
      </c>
      <c r="L191" s="69"/>
      <c r="M191" s="221" t="s">
        <v>21</v>
      </c>
      <c r="N191" s="249" t="s">
        <v>42</v>
      </c>
      <c r="O191" s="250"/>
      <c r="P191" s="251">
        <f>O191*H191</f>
        <v>0</v>
      </c>
      <c r="Q191" s="251">
        <v>0</v>
      </c>
      <c r="R191" s="251">
        <f>Q191*H191</f>
        <v>0</v>
      </c>
      <c r="S191" s="251">
        <v>0</v>
      </c>
      <c r="T191" s="252">
        <f>S191*H191</f>
        <v>0</v>
      </c>
      <c r="AR191" s="21" t="s">
        <v>129</v>
      </c>
      <c r="AT191" s="21" t="s">
        <v>124</v>
      </c>
      <c r="AU191" s="21" t="s">
        <v>79</v>
      </c>
      <c r="AY191" s="21" t="s">
        <v>122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21" t="s">
        <v>79</v>
      </c>
      <c r="BK191" s="225">
        <f>ROUND(I191*H191,2)</f>
        <v>0</v>
      </c>
      <c r="BL191" s="21" t="s">
        <v>129</v>
      </c>
      <c r="BM191" s="21" t="s">
        <v>350</v>
      </c>
    </row>
    <row r="192" spans="2:12" s="1" customFormat="1" ht="6.95" customHeight="1">
      <c r="B192" s="64"/>
      <c r="C192" s="65"/>
      <c r="D192" s="65"/>
      <c r="E192" s="65"/>
      <c r="F192" s="65"/>
      <c r="G192" s="65"/>
      <c r="H192" s="65"/>
      <c r="I192" s="159"/>
      <c r="J192" s="65"/>
      <c r="K192" s="65"/>
      <c r="L192" s="69"/>
    </row>
  </sheetData>
  <sheetProtection password="CC35" sheet="1" objects="1" scenarios="1" formatColumns="0" formatRows="0" autoFilter="0"/>
  <autoFilter ref="C86:K191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3" customWidth="1"/>
    <col min="2" max="2" width="1.66796875" style="253" customWidth="1"/>
    <col min="3" max="4" width="5" style="253" customWidth="1"/>
    <col min="5" max="5" width="11.66015625" style="253" customWidth="1"/>
    <col min="6" max="6" width="9.16015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796875" style="253" customWidth="1"/>
  </cols>
  <sheetData>
    <row r="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2" customFormat="1" ht="45" customHeight="1">
      <c r="B3" s="257"/>
      <c r="C3" s="258" t="s">
        <v>351</v>
      </c>
      <c r="D3" s="258"/>
      <c r="E3" s="258"/>
      <c r="F3" s="258"/>
      <c r="G3" s="258"/>
      <c r="H3" s="258"/>
      <c r="I3" s="258"/>
      <c r="J3" s="258"/>
      <c r="K3" s="259"/>
    </row>
    <row r="4" spans="2:11" ht="25.5" customHeight="1">
      <c r="B4" s="260"/>
      <c r="C4" s="261" t="s">
        <v>352</v>
      </c>
      <c r="D4" s="261"/>
      <c r="E4" s="261"/>
      <c r="F4" s="261"/>
      <c r="G4" s="261"/>
      <c r="H4" s="261"/>
      <c r="I4" s="261"/>
      <c r="J4" s="261"/>
      <c r="K4" s="262"/>
    </row>
    <row r="5" spans="2:1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0"/>
      <c r="C6" s="264" t="s">
        <v>353</v>
      </c>
      <c r="D6" s="264"/>
      <c r="E6" s="264"/>
      <c r="F6" s="264"/>
      <c r="G6" s="264"/>
      <c r="H6" s="264"/>
      <c r="I6" s="264"/>
      <c r="J6" s="264"/>
      <c r="K6" s="262"/>
    </row>
    <row r="7" spans="2:11" ht="15" customHeight="1">
      <c r="B7" s="265"/>
      <c r="C7" s="264" t="s">
        <v>354</v>
      </c>
      <c r="D7" s="264"/>
      <c r="E7" s="264"/>
      <c r="F7" s="264"/>
      <c r="G7" s="264"/>
      <c r="H7" s="264"/>
      <c r="I7" s="264"/>
      <c r="J7" s="264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264" t="s">
        <v>355</v>
      </c>
      <c r="D9" s="264"/>
      <c r="E9" s="264"/>
      <c r="F9" s="264"/>
      <c r="G9" s="264"/>
      <c r="H9" s="264"/>
      <c r="I9" s="264"/>
      <c r="J9" s="264"/>
      <c r="K9" s="262"/>
    </row>
    <row r="10" spans="2:11" ht="15" customHeight="1">
      <c r="B10" s="265"/>
      <c r="C10" s="264"/>
      <c r="D10" s="264" t="s">
        <v>356</v>
      </c>
      <c r="E10" s="264"/>
      <c r="F10" s="264"/>
      <c r="G10" s="264"/>
      <c r="H10" s="264"/>
      <c r="I10" s="264"/>
      <c r="J10" s="264"/>
      <c r="K10" s="262"/>
    </row>
    <row r="11" spans="2:11" ht="15" customHeight="1">
      <c r="B11" s="265"/>
      <c r="C11" s="266"/>
      <c r="D11" s="264" t="s">
        <v>357</v>
      </c>
      <c r="E11" s="264"/>
      <c r="F11" s="264"/>
      <c r="G11" s="264"/>
      <c r="H11" s="264"/>
      <c r="I11" s="264"/>
      <c r="J11" s="264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264" t="s">
        <v>358</v>
      </c>
      <c r="E13" s="264"/>
      <c r="F13" s="264"/>
      <c r="G13" s="264"/>
      <c r="H13" s="264"/>
      <c r="I13" s="264"/>
      <c r="J13" s="264"/>
      <c r="K13" s="262"/>
    </row>
    <row r="14" spans="2:11" ht="15" customHeight="1">
      <c r="B14" s="265"/>
      <c r="C14" s="266"/>
      <c r="D14" s="264" t="s">
        <v>359</v>
      </c>
      <c r="E14" s="264"/>
      <c r="F14" s="264"/>
      <c r="G14" s="264"/>
      <c r="H14" s="264"/>
      <c r="I14" s="264"/>
      <c r="J14" s="264"/>
      <c r="K14" s="262"/>
    </row>
    <row r="15" spans="2:11" ht="15" customHeight="1">
      <c r="B15" s="265"/>
      <c r="C15" s="266"/>
      <c r="D15" s="264" t="s">
        <v>360</v>
      </c>
      <c r="E15" s="264"/>
      <c r="F15" s="264"/>
      <c r="G15" s="264"/>
      <c r="H15" s="264"/>
      <c r="I15" s="264"/>
      <c r="J15" s="264"/>
      <c r="K15" s="262"/>
    </row>
    <row r="16" spans="2:11" ht="15" customHeight="1">
      <c r="B16" s="265"/>
      <c r="C16" s="266"/>
      <c r="D16" s="266"/>
      <c r="E16" s="267" t="s">
        <v>78</v>
      </c>
      <c r="F16" s="264" t="s">
        <v>361</v>
      </c>
      <c r="G16" s="264"/>
      <c r="H16" s="264"/>
      <c r="I16" s="264"/>
      <c r="J16" s="264"/>
      <c r="K16" s="262"/>
    </row>
    <row r="17" spans="2:11" ht="15" customHeight="1">
      <c r="B17" s="265"/>
      <c r="C17" s="266"/>
      <c r="D17" s="266"/>
      <c r="E17" s="267" t="s">
        <v>362</v>
      </c>
      <c r="F17" s="264" t="s">
        <v>363</v>
      </c>
      <c r="G17" s="264"/>
      <c r="H17" s="264"/>
      <c r="I17" s="264"/>
      <c r="J17" s="264"/>
      <c r="K17" s="262"/>
    </row>
    <row r="18" spans="2:11" ht="15" customHeight="1">
      <c r="B18" s="265"/>
      <c r="C18" s="266"/>
      <c r="D18" s="266"/>
      <c r="E18" s="267" t="s">
        <v>364</v>
      </c>
      <c r="F18" s="264" t="s">
        <v>365</v>
      </c>
      <c r="G18" s="264"/>
      <c r="H18" s="264"/>
      <c r="I18" s="264"/>
      <c r="J18" s="264"/>
      <c r="K18" s="262"/>
    </row>
    <row r="19" spans="2:11" ht="15" customHeight="1">
      <c r="B19" s="265"/>
      <c r="C19" s="266"/>
      <c r="D19" s="266"/>
      <c r="E19" s="267" t="s">
        <v>366</v>
      </c>
      <c r="F19" s="264" t="s">
        <v>367</v>
      </c>
      <c r="G19" s="264"/>
      <c r="H19" s="264"/>
      <c r="I19" s="264"/>
      <c r="J19" s="264"/>
      <c r="K19" s="262"/>
    </row>
    <row r="20" spans="2:11" ht="15" customHeight="1">
      <c r="B20" s="265"/>
      <c r="C20" s="266"/>
      <c r="D20" s="266"/>
      <c r="E20" s="267" t="s">
        <v>332</v>
      </c>
      <c r="F20" s="264" t="s">
        <v>333</v>
      </c>
      <c r="G20" s="264"/>
      <c r="H20" s="264"/>
      <c r="I20" s="264"/>
      <c r="J20" s="264"/>
      <c r="K20" s="262"/>
    </row>
    <row r="21" spans="2:11" ht="15" customHeight="1">
      <c r="B21" s="265"/>
      <c r="C21" s="266"/>
      <c r="D21" s="266"/>
      <c r="E21" s="267" t="s">
        <v>368</v>
      </c>
      <c r="F21" s="264" t="s">
        <v>369</v>
      </c>
      <c r="G21" s="264"/>
      <c r="H21" s="264"/>
      <c r="I21" s="264"/>
      <c r="J21" s="264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264" t="s">
        <v>370</v>
      </c>
      <c r="D23" s="264"/>
      <c r="E23" s="264"/>
      <c r="F23" s="264"/>
      <c r="G23" s="264"/>
      <c r="H23" s="264"/>
      <c r="I23" s="264"/>
      <c r="J23" s="264"/>
      <c r="K23" s="262"/>
    </row>
    <row r="24" spans="2:11" ht="15" customHeight="1">
      <c r="B24" s="265"/>
      <c r="C24" s="264" t="s">
        <v>371</v>
      </c>
      <c r="D24" s="264"/>
      <c r="E24" s="264"/>
      <c r="F24" s="264"/>
      <c r="G24" s="264"/>
      <c r="H24" s="264"/>
      <c r="I24" s="264"/>
      <c r="J24" s="264"/>
      <c r="K24" s="262"/>
    </row>
    <row r="25" spans="2:11" ht="15" customHeight="1">
      <c r="B25" s="265"/>
      <c r="C25" s="264"/>
      <c r="D25" s="264" t="s">
        <v>372</v>
      </c>
      <c r="E25" s="264"/>
      <c r="F25" s="264"/>
      <c r="G25" s="264"/>
      <c r="H25" s="264"/>
      <c r="I25" s="264"/>
      <c r="J25" s="264"/>
      <c r="K25" s="262"/>
    </row>
    <row r="26" spans="2:11" ht="15" customHeight="1">
      <c r="B26" s="265"/>
      <c r="C26" s="266"/>
      <c r="D26" s="264" t="s">
        <v>373</v>
      </c>
      <c r="E26" s="264"/>
      <c r="F26" s="264"/>
      <c r="G26" s="264"/>
      <c r="H26" s="264"/>
      <c r="I26" s="264"/>
      <c r="J26" s="264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264" t="s">
        <v>374</v>
      </c>
      <c r="E28" s="264"/>
      <c r="F28" s="264"/>
      <c r="G28" s="264"/>
      <c r="H28" s="264"/>
      <c r="I28" s="264"/>
      <c r="J28" s="264"/>
      <c r="K28" s="262"/>
    </row>
    <row r="29" spans="2:11" ht="15" customHeight="1">
      <c r="B29" s="265"/>
      <c r="C29" s="266"/>
      <c r="D29" s="264" t="s">
        <v>375</v>
      </c>
      <c r="E29" s="264"/>
      <c r="F29" s="264"/>
      <c r="G29" s="264"/>
      <c r="H29" s="264"/>
      <c r="I29" s="264"/>
      <c r="J29" s="264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264" t="s">
        <v>376</v>
      </c>
      <c r="E31" s="264"/>
      <c r="F31" s="264"/>
      <c r="G31" s="264"/>
      <c r="H31" s="264"/>
      <c r="I31" s="264"/>
      <c r="J31" s="264"/>
      <c r="K31" s="262"/>
    </row>
    <row r="32" spans="2:11" ht="15" customHeight="1">
      <c r="B32" s="265"/>
      <c r="C32" s="266"/>
      <c r="D32" s="264" t="s">
        <v>377</v>
      </c>
      <c r="E32" s="264"/>
      <c r="F32" s="264"/>
      <c r="G32" s="264"/>
      <c r="H32" s="264"/>
      <c r="I32" s="264"/>
      <c r="J32" s="264"/>
      <c r="K32" s="262"/>
    </row>
    <row r="33" spans="2:11" ht="15" customHeight="1">
      <c r="B33" s="265"/>
      <c r="C33" s="266"/>
      <c r="D33" s="264" t="s">
        <v>378</v>
      </c>
      <c r="E33" s="264"/>
      <c r="F33" s="264"/>
      <c r="G33" s="264"/>
      <c r="H33" s="264"/>
      <c r="I33" s="264"/>
      <c r="J33" s="264"/>
      <c r="K33" s="262"/>
    </row>
    <row r="34" spans="2:11" ht="15" customHeight="1">
      <c r="B34" s="265"/>
      <c r="C34" s="266"/>
      <c r="D34" s="264"/>
      <c r="E34" s="268" t="s">
        <v>107</v>
      </c>
      <c r="F34" s="264"/>
      <c r="G34" s="264" t="s">
        <v>379</v>
      </c>
      <c r="H34" s="264"/>
      <c r="I34" s="264"/>
      <c r="J34" s="264"/>
      <c r="K34" s="262"/>
    </row>
    <row r="35" spans="2:11" ht="30.75" customHeight="1">
      <c r="B35" s="265"/>
      <c r="C35" s="266"/>
      <c r="D35" s="264"/>
      <c r="E35" s="268" t="s">
        <v>380</v>
      </c>
      <c r="F35" s="264"/>
      <c r="G35" s="264" t="s">
        <v>381</v>
      </c>
      <c r="H35" s="264"/>
      <c r="I35" s="264"/>
      <c r="J35" s="264"/>
      <c r="K35" s="262"/>
    </row>
    <row r="36" spans="2:11" ht="15" customHeight="1">
      <c r="B36" s="265"/>
      <c r="C36" s="266"/>
      <c r="D36" s="264"/>
      <c r="E36" s="268" t="s">
        <v>52</v>
      </c>
      <c r="F36" s="264"/>
      <c r="G36" s="264" t="s">
        <v>382</v>
      </c>
      <c r="H36" s="264"/>
      <c r="I36" s="264"/>
      <c r="J36" s="264"/>
      <c r="K36" s="262"/>
    </row>
    <row r="37" spans="2:11" ht="15" customHeight="1">
      <c r="B37" s="265"/>
      <c r="C37" s="266"/>
      <c r="D37" s="264"/>
      <c r="E37" s="268" t="s">
        <v>108</v>
      </c>
      <c r="F37" s="264"/>
      <c r="G37" s="264" t="s">
        <v>383</v>
      </c>
      <c r="H37" s="264"/>
      <c r="I37" s="264"/>
      <c r="J37" s="264"/>
      <c r="K37" s="262"/>
    </row>
    <row r="38" spans="2:11" ht="15" customHeight="1">
      <c r="B38" s="265"/>
      <c r="C38" s="266"/>
      <c r="D38" s="264"/>
      <c r="E38" s="268" t="s">
        <v>109</v>
      </c>
      <c r="F38" s="264"/>
      <c r="G38" s="264" t="s">
        <v>384</v>
      </c>
      <c r="H38" s="264"/>
      <c r="I38" s="264"/>
      <c r="J38" s="264"/>
      <c r="K38" s="262"/>
    </row>
    <row r="39" spans="2:11" ht="15" customHeight="1">
      <c r="B39" s="265"/>
      <c r="C39" s="266"/>
      <c r="D39" s="264"/>
      <c r="E39" s="268" t="s">
        <v>110</v>
      </c>
      <c r="F39" s="264"/>
      <c r="G39" s="264" t="s">
        <v>385</v>
      </c>
      <c r="H39" s="264"/>
      <c r="I39" s="264"/>
      <c r="J39" s="264"/>
      <c r="K39" s="262"/>
    </row>
    <row r="40" spans="2:11" ht="15" customHeight="1">
      <c r="B40" s="265"/>
      <c r="C40" s="266"/>
      <c r="D40" s="264"/>
      <c r="E40" s="268" t="s">
        <v>386</v>
      </c>
      <c r="F40" s="264"/>
      <c r="G40" s="264" t="s">
        <v>387</v>
      </c>
      <c r="H40" s="264"/>
      <c r="I40" s="264"/>
      <c r="J40" s="264"/>
      <c r="K40" s="262"/>
    </row>
    <row r="41" spans="2:11" ht="15" customHeight="1">
      <c r="B41" s="265"/>
      <c r="C41" s="266"/>
      <c r="D41" s="264"/>
      <c r="E41" s="268"/>
      <c r="F41" s="264"/>
      <c r="G41" s="264" t="s">
        <v>388</v>
      </c>
      <c r="H41" s="264"/>
      <c r="I41" s="264"/>
      <c r="J41" s="264"/>
      <c r="K41" s="262"/>
    </row>
    <row r="42" spans="2:11" ht="15" customHeight="1">
      <c r="B42" s="265"/>
      <c r="C42" s="266"/>
      <c r="D42" s="264"/>
      <c r="E42" s="268" t="s">
        <v>389</v>
      </c>
      <c r="F42" s="264"/>
      <c r="G42" s="264" t="s">
        <v>390</v>
      </c>
      <c r="H42" s="264"/>
      <c r="I42" s="264"/>
      <c r="J42" s="264"/>
      <c r="K42" s="262"/>
    </row>
    <row r="43" spans="2:11" ht="15" customHeight="1">
      <c r="B43" s="265"/>
      <c r="C43" s="266"/>
      <c r="D43" s="264"/>
      <c r="E43" s="268" t="s">
        <v>112</v>
      </c>
      <c r="F43" s="264"/>
      <c r="G43" s="264" t="s">
        <v>391</v>
      </c>
      <c r="H43" s="264"/>
      <c r="I43" s="264"/>
      <c r="J43" s="264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264" t="s">
        <v>392</v>
      </c>
      <c r="E45" s="264"/>
      <c r="F45" s="264"/>
      <c r="G45" s="264"/>
      <c r="H45" s="264"/>
      <c r="I45" s="264"/>
      <c r="J45" s="264"/>
      <c r="K45" s="262"/>
    </row>
    <row r="46" spans="2:11" ht="15" customHeight="1">
      <c r="B46" s="265"/>
      <c r="C46" s="266"/>
      <c r="D46" s="266"/>
      <c r="E46" s="264" t="s">
        <v>393</v>
      </c>
      <c r="F46" s="264"/>
      <c r="G46" s="264"/>
      <c r="H46" s="264"/>
      <c r="I46" s="264"/>
      <c r="J46" s="264"/>
      <c r="K46" s="262"/>
    </row>
    <row r="47" spans="2:11" ht="15" customHeight="1">
      <c r="B47" s="265"/>
      <c r="C47" s="266"/>
      <c r="D47" s="266"/>
      <c r="E47" s="264" t="s">
        <v>394</v>
      </c>
      <c r="F47" s="264"/>
      <c r="G47" s="264"/>
      <c r="H47" s="264"/>
      <c r="I47" s="264"/>
      <c r="J47" s="264"/>
      <c r="K47" s="262"/>
    </row>
    <row r="48" spans="2:11" ht="15" customHeight="1">
      <c r="B48" s="265"/>
      <c r="C48" s="266"/>
      <c r="D48" s="266"/>
      <c r="E48" s="264" t="s">
        <v>395</v>
      </c>
      <c r="F48" s="264"/>
      <c r="G48" s="264"/>
      <c r="H48" s="264"/>
      <c r="I48" s="264"/>
      <c r="J48" s="264"/>
      <c r="K48" s="262"/>
    </row>
    <row r="49" spans="2:11" ht="15" customHeight="1">
      <c r="B49" s="265"/>
      <c r="C49" s="266"/>
      <c r="D49" s="264" t="s">
        <v>396</v>
      </c>
      <c r="E49" s="264"/>
      <c r="F49" s="264"/>
      <c r="G49" s="264"/>
      <c r="H49" s="264"/>
      <c r="I49" s="264"/>
      <c r="J49" s="264"/>
      <c r="K49" s="262"/>
    </row>
    <row r="50" spans="2:11" ht="25.5" customHeight="1">
      <c r="B50" s="260"/>
      <c r="C50" s="261" t="s">
        <v>397</v>
      </c>
      <c r="D50" s="261"/>
      <c r="E50" s="261"/>
      <c r="F50" s="261"/>
      <c r="G50" s="261"/>
      <c r="H50" s="261"/>
      <c r="I50" s="261"/>
      <c r="J50" s="261"/>
      <c r="K50" s="262"/>
    </row>
    <row r="51" spans="2:11" ht="5.25" customHeight="1">
      <c r="B51" s="260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0"/>
      <c r="C52" s="264" t="s">
        <v>398</v>
      </c>
      <c r="D52" s="264"/>
      <c r="E52" s="264"/>
      <c r="F52" s="264"/>
      <c r="G52" s="264"/>
      <c r="H52" s="264"/>
      <c r="I52" s="264"/>
      <c r="J52" s="264"/>
      <c r="K52" s="262"/>
    </row>
    <row r="53" spans="2:11" ht="15" customHeight="1">
      <c r="B53" s="260"/>
      <c r="C53" s="264" t="s">
        <v>399</v>
      </c>
      <c r="D53" s="264"/>
      <c r="E53" s="264"/>
      <c r="F53" s="264"/>
      <c r="G53" s="264"/>
      <c r="H53" s="264"/>
      <c r="I53" s="264"/>
      <c r="J53" s="264"/>
      <c r="K53" s="262"/>
    </row>
    <row r="54" spans="2:11" ht="12.75" customHeight="1">
      <c r="B54" s="260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0"/>
      <c r="C55" s="264" t="s">
        <v>400</v>
      </c>
      <c r="D55" s="264"/>
      <c r="E55" s="264"/>
      <c r="F55" s="264"/>
      <c r="G55" s="264"/>
      <c r="H55" s="264"/>
      <c r="I55" s="264"/>
      <c r="J55" s="264"/>
      <c r="K55" s="262"/>
    </row>
    <row r="56" spans="2:11" ht="15" customHeight="1">
      <c r="B56" s="260"/>
      <c r="C56" s="266"/>
      <c r="D56" s="264" t="s">
        <v>401</v>
      </c>
      <c r="E56" s="264"/>
      <c r="F56" s="264"/>
      <c r="G56" s="264"/>
      <c r="H56" s="264"/>
      <c r="I56" s="264"/>
      <c r="J56" s="264"/>
      <c r="K56" s="262"/>
    </row>
    <row r="57" spans="2:11" ht="15" customHeight="1">
      <c r="B57" s="260"/>
      <c r="C57" s="266"/>
      <c r="D57" s="264" t="s">
        <v>402</v>
      </c>
      <c r="E57" s="264"/>
      <c r="F57" s="264"/>
      <c r="G57" s="264"/>
      <c r="H57" s="264"/>
      <c r="I57" s="264"/>
      <c r="J57" s="264"/>
      <c r="K57" s="262"/>
    </row>
    <row r="58" spans="2:11" ht="15" customHeight="1">
      <c r="B58" s="260"/>
      <c r="C58" s="266"/>
      <c r="D58" s="264" t="s">
        <v>403</v>
      </c>
      <c r="E58" s="264"/>
      <c r="F58" s="264"/>
      <c r="G58" s="264"/>
      <c r="H58" s="264"/>
      <c r="I58" s="264"/>
      <c r="J58" s="264"/>
      <c r="K58" s="262"/>
    </row>
    <row r="59" spans="2:11" ht="15" customHeight="1">
      <c r="B59" s="260"/>
      <c r="C59" s="266"/>
      <c r="D59" s="264" t="s">
        <v>404</v>
      </c>
      <c r="E59" s="264"/>
      <c r="F59" s="264"/>
      <c r="G59" s="264"/>
      <c r="H59" s="264"/>
      <c r="I59" s="264"/>
      <c r="J59" s="264"/>
      <c r="K59" s="262"/>
    </row>
    <row r="60" spans="2:11" ht="15" customHeight="1">
      <c r="B60" s="260"/>
      <c r="C60" s="266"/>
      <c r="D60" s="269" t="s">
        <v>405</v>
      </c>
      <c r="E60" s="269"/>
      <c r="F60" s="269"/>
      <c r="G60" s="269"/>
      <c r="H60" s="269"/>
      <c r="I60" s="269"/>
      <c r="J60" s="269"/>
      <c r="K60" s="262"/>
    </row>
    <row r="61" spans="2:11" ht="15" customHeight="1">
      <c r="B61" s="260"/>
      <c r="C61" s="266"/>
      <c r="D61" s="264" t="s">
        <v>406</v>
      </c>
      <c r="E61" s="264"/>
      <c r="F61" s="264"/>
      <c r="G61" s="264"/>
      <c r="H61" s="264"/>
      <c r="I61" s="264"/>
      <c r="J61" s="264"/>
      <c r="K61" s="262"/>
    </row>
    <row r="62" spans="2:11" ht="12.75" customHeight="1">
      <c r="B62" s="260"/>
      <c r="C62" s="266"/>
      <c r="D62" s="266"/>
      <c r="E62" s="270"/>
      <c r="F62" s="266"/>
      <c r="G62" s="266"/>
      <c r="H62" s="266"/>
      <c r="I62" s="266"/>
      <c r="J62" s="266"/>
      <c r="K62" s="262"/>
    </row>
    <row r="63" spans="2:11" ht="15" customHeight="1">
      <c r="B63" s="260"/>
      <c r="C63" s="266"/>
      <c r="D63" s="264" t="s">
        <v>407</v>
      </c>
      <c r="E63" s="264"/>
      <c r="F63" s="264"/>
      <c r="G63" s="264"/>
      <c r="H63" s="264"/>
      <c r="I63" s="264"/>
      <c r="J63" s="264"/>
      <c r="K63" s="262"/>
    </row>
    <row r="64" spans="2:11" ht="15" customHeight="1">
      <c r="B64" s="260"/>
      <c r="C64" s="266"/>
      <c r="D64" s="269" t="s">
        <v>408</v>
      </c>
      <c r="E64" s="269"/>
      <c r="F64" s="269"/>
      <c r="G64" s="269"/>
      <c r="H64" s="269"/>
      <c r="I64" s="269"/>
      <c r="J64" s="269"/>
      <c r="K64" s="262"/>
    </row>
    <row r="65" spans="2:11" ht="15" customHeight="1">
      <c r="B65" s="260"/>
      <c r="C65" s="266"/>
      <c r="D65" s="264" t="s">
        <v>409</v>
      </c>
      <c r="E65" s="264"/>
      <c r="F65" s="264"/>
      <c r="G65" s="264"/>
      <c r="H65" s="264"/>
      <c r="I65" s="264"/>
      <c r="J65" s="264"/>
      <c r="K65" s="262"/>
    </row>
    <row r="66" spans="2:11" ht="15" customHeight="1">
      <c r="B66" s="260"/>
      <c r="C66" s="266"/>
      <c r="D66" s="264" t="s">
        <v>410</v>
      </c>
      <c r="E66" s="264"/>
      <c r="F66" s="264"/>
      <c r="G66" s="264"/>
      <c r="H66" s="264"/>
      <c r="I66" s="264"/>
      <c r="J66" s="264"/>
      <c r="K66" s="262"/>
    </row>
    <row r="67" spans="2:11" ht="15" customHeight="1">
      <c r="B67" s="260"/>
      <c r="C67" s="266"/>
      <c r="D67" s="264" t="s">
        <v>411</v>
      </c>
      <c r="E67" s="264"/>
      <c r="F67" s="264"/>
      <c r="G67" s="264"/>
      <c r="H67" s="264"/>
      <c r="I67" s="264"/>
      <c r="J67" s="264"/>
      <c r="K67" s="262"/>
    </row>
    <row r="68" spans="2:11" ht="15" customHeight="1">
      <c r="B68" s="260"/>
      <c r="C68" s="266"/>
      <c r="D68" s="264" t="s">
        <v>412</v>
      </c>
      <c r="E68" s="264"/>
      <c r="F68" s="264"/>
      <c r="G68" s="264"/>
      <c r="H68" s="264"/>
      <c r="I68" s="264"/>
      <c r="J68" s="264"/>
      <c r="K68" s="262"/>
    </row>
    <row r="69" spans="2:11" ht="12.75" customHeight="1">
      <c r="B69" s="271"/>
      <c r="C69" s="272"/>
      <c r="D69" s="272"/>
      <c r="E69" s="272"/>
      <c r="F69" s="272"/>
      <c r="G69" s="272"/>
      <c r="H69" s="272"/>
      <c r="I69" s="272"/>
      <c r="J69" s="272"/>
      <c r="K69" s="273"/>
    </row>
    <row r="70" spans="2:11" ht="18.75" customHeight="1">
      <c r="B70" s="274"/>
      <c r="C70" s="274"/>
      <c r="D70" s="274"/>
      <c r="E70" s="274"/>
      <c r="F70" s="274"/>
      <c r="G70" s="274"/>
      <c r="H70" s="274"/>
      <c r="I70" s="274"/>
      <c r="J70" s="274"/>
      <c r="K70" s="275"/>
    </row>
    <row r="71" spans="2:11" ht="18.7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</row>
    <row r="72" spans="2:11" ht="7.5" customHeight="1">
      <c r="B72" s="276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ht="45" customHeight="1">
      <c r="B73" s="279"/>
      <c r="C73" s="280" t="s">
        <v>86</v>
      </c>
      <c r="D73" s="280"/>
      <c r="E73" s="280"/>
      <c r="F73" s="280"/>
      <c r="G73" s="280"/>
      <c r="H73" s="280"/>
      <c r="I73" s="280"/>
      <c r="J73" s="280"/>
      <c r="K73" s="281"/>
    </row>
    <row r="74" spans="2:11" ht="17.25" customHeight="1">
      <c r="B74" s="279"/>
      <c r="C74" s="282" t="s">
        <v>413</v>
      </c>
      <c r="D74" s="282"/>
      <c r="E74" s="282"/>
      <c r="F74" s="282" t="s">
        <v>414</v>
      </c>
      <c r="G74" s="283"/>
      <c r="H74" s="282" t="s">
        <v>108</v>
      </c>
      <c r="I74" s="282" t="s">
        <v>56</v>
      </c>
      <c r="J74" s="282" t="s">
        <v>415</v>
      </c>
      <c r="K74" s="281"/>
    </row>
    <row r="75" spans="2:11" ht="17.25" customHeight="1">
      <c r="B75" s="279"/>
      <c r="C75" s="284" t="s">
        <v>416</v>
      </c>
      <c r="D75" s="284"/>
      <c r="E75" s="284"/>
      <c r="F75" s="285" t="s">
        <v>417</v>
      </c>
      <c r="G75" s="286"/>
      <c r="H75" s="284"/>
      <c r="I75" s="284"/>
      <c r="J75" s="284" t="s">
        <v>418</v>
      </c>
      <c r="K75" s="281"/>
    </row>
    <row r="76" spans="2:11" ht="5.25" customHeight="1">
      <c r="B76" s="279"/>
      <c r="C76" s="287"/>
      <c r="D76" s="287"/>
      <c r="E76" s="287"/>
      <c r="F76" s="287"/>
      <c r="G76" s="288"/>
      <c r="H76" s="287"/>
      <c r="I76" s="287"/>
      <c r="J76" s="287"/>
      <c r="K76" s="281"/>
    </row>
    <row r="77" spans="2:11" ht="15" customHeight="1">
      <c r="B77" s="279"/>
      <c r="C77" s="268" t="s">
        <v>52</v>
      </c>
      <c r="D77" s="287"/>
      <c r="E77" s="287"/>
      <c r="F77" s="289" t="s">
        <v>419</v>
      </c>
      <c r="G77" s="288"/>
      <c r="H77" s="268" t="s">
        <v>420</v>
      </c>
      <c r="I77" s="268" t="s">
        <v>421</v>
      </c>
      <c r="J77" s="268">
        <v>20</v>
      </c>
      <c r="K77" s="281"/>
    </row>
    <row r="78" spans="2:11" ht="15" customHeight="1">
      <c r="B78" s="279"/>
      <c r="C78" s="268" t="s">
        <v>422</v>
      </c>
      <c r="D78" s="268"/>
      <c r="E78" s="268"/>
      <c r="F78" s="289" t="s">
        <v>419</v>
      </c>
      <c r="G78" s="288"/>
      <c r="H78" s="268" t="s">
        <v>423</v>
      </c>
      <c r="I78" s="268" t="s">
        <v>421</v>
      </c>
      <c r="J78" s="268">
        <v>120</v>
      </c>
      <c r="K78" s="281"/>
    </row>
    <row r="79" spans="2:11" ht="15" customHeight="1">
      <c r="B79" s="290"/>
      <c r="C79" s="268" t="s">
        <v>424</v>
      </c>
      <c r="D79" s="268"/>
      <c r="E79" s="268"/>
      <c r="F79" s="289" t="s">
        <v>425</v>
      </c>
      <c r="G79" s="288"/>
      <c r="H79" s="268" t="s">
        <v>426</v>
      </c>
      <c r="I79" s="268" t="s">
        <v>421</v>
      </c>
      <c r="J79" s="268">
        <v>50</v>
      </c>
      <c r="K79" s="281"/>
    </row>
    <row r="80" spans="2:11" ht="15" customHeight="1">
      <c r="B80" s="290"/>
      <c r="C80" s="268" t="s">
        <v>427</v>
      </c>
      <c r="D80" s="268"/>
      <c r="E80" s="268"/>
      <c r="F80" s="289" t="s">
        <v>419</v>
      </c>
      <c r="G80" s="288"/>
      <c r="H80" s="268" t="s">
        <v>428</v>
      </c>
      <c r="I80" s="268" t="s">
        <v>429</v>
      </c>
      <c r="J80" s="268"/>
      <c r="K80" s="281"/>
    </row>
    <row r="81" spans="2:11" ht="15" customHeight="1">
      <c r="B81" s="290"/>
      <c r="C81" s="291" t="s">
        <v>430</v>
      </c>
      <c r="D81" s="291"/>
      <c r="E81" s="291"/>
      <c r="F81" s="292" t="s">
        <v>425</v>
      </c>
      <c r="G81" s="291"/>
      <c r="H81" s="291" t="s">
        <v>431</v>
      </c>
      <c r="I81" s="291" t="s">
        <v>421</v>
      </c>
      <c r="J81" s="291">
        <v>15</v>
      </c>
      <c r="K81" s="281"/>
    </row>
    <row r="82" spans="2:11" ht="15" customHeight="1">
      <c r="B82" s="290"/>
      <c r="C82" s="291" t="s">
        <v>432</v>
      </c>
      <c r="D82" s="291"/>
      <c r="E82" s="291"/>
      <c r="F82" s="292" t="s">
        <v>425</v>
      </c>
      <c r="G82" s="291"/>
      <c r="H82" s="291" t="s">
        <v>433</v>
      </c>
      <c r="I82" s="291" t="s">
        <v>421</v>
      </c>
      <c r="J82" s="291">
        <v>15</v>
      </c>
      <c r="K82" s="281"/>
    </row>
    <row r="83" spans="2:11" ht="15" customHeight="1">
      <c r="B83" s="290"/>
      <c r="C83" s="291" t="s">
        <v>434</v>
      </c>
      <c r="D83" s="291"/>
      <c r="E83" s="291"/>
      <c r="F83" s="292" t="s">
        <v>425</v>
      </c>
      <c r="G83" s="291"/>
      <c r="H83" s="291" t="s">
        <v>435</v>
      </c>
      <c r="I83" s="291" t="s">
        <v>421</v>
      </c>
      <c r="J83" s="291">
        <v>20</v>
      </c>
      <c r="K83" s="281"/>
    </row>
    <row r="84" spans="2:11" ht="15" customHeight="1">
      <c r="B84" s="290"/>
      <c r="C84" s="291" t="s">
        <v>436</v>
      </c>
      <c r="D84" s="291"/>
      <c r="E84" s="291"/>
      <c r="F84" s="292" t="s">
        <v>425</v>
      </c>
      <c r="G84" s="291"/>
      <c r="H84" s="291" t="s">
        <v>437</v>
      </c>
      <c r="I84" s="291" t="s">
        <v>421</v>
      </c>
      <c r="J84" s="291">
        <v>20</v>
      </c>
      <c r="K84" s="281"/>
    </row>
    <row r="85" spans="2:11" ht="15" customHeight="1">
      <c r="B85" s="290"/>
      <c r="C85" s="268" t="s">
        <v>438</v>
      </c>
      <c r="D85" s="268"/>
      <c r="E85" s="268"/>
      <c r="F85" s="289" t="s">
        <v>425</v>
      </c>
      <c r="G85" s="288"/>
      <c r="H85" s="268" t="s">
        <v>439</v>
      </c>
      <c r="I85" s="268" t="s">
        <v>421</v>
      </c>
      <c r="J85" s="268">
        <v>50</v>
      </c>
      <c r="K85" s="281"/>
    </row>
    <row r="86" spans="2:11" ht="15" customHeight="1">
      <c r="B86" s="290"/>
      <c r="C86" s="268" t="s">
        <v>440</v>
      </c>
      <c r="D86" s="268"/>
      <c r="E86" s="268"/>
      <c r="F86" s="289" t="s">
        <v>425</v>
      </c>
      <c r="G86" s="288"/>
      <c r="H86" s="268" t="s">
        <v>441</v>
      </c>
      <c r="I86" s="268" t="s">
        <v>421</v>
      </c>
      <c r="J86" s="268">
        <v>20</v>
      </c>
      <c r="K86" s="281"/>
    </row>
    <row r="87" spans="2:11" ht="15" customHeight="1">
      <c r="B87" s="290"/>
      <c r="C87" s="268" t="s">
        <v>442</v>
      </c>
      <c r="D87" s="268"/>
      <c r="E87" s="268"/>
      <c r="F87" s="289" t="s">
        <v>425</v>
      </c>
      <c r="G87" s="288"/>
      <c r="H87" s="268" t="s">
        <v>443</v>
      </c>
      <c r="I87" s="268" t="s">
        <v>421</v>
      </c>
      <c r="J87" s="268">
        <v>20</v>
      </c>
      <c r="K87" s="281"/>
    </row>
    <row r="88" spans="2:11" ht="15" customHeight="1">
      <c r="B88" s="290"/>
      <c r="C88" s="268" t="s">
        <v>444</v>
      </c>
      <c r="D88" s="268"/>
      <c r="E88" s="268"/>
      <c r="F88" s="289" t="s">
        <v>425</v>
      </c>
      <c r="G88" s="288"/>
      <c r="H88" s="268" t="s">
        <v>445</v>
      </c>
      <c r="I88" s="268" t="s">
        <v>421</v>
      </c>
      <c r="J88" s="268">
        <v>50</v>
      </c>
      <c r="K88" s="281"/>
    </row>
    <row r="89" spans="2:11" ht="15" customHeight="1">
      <c r="B89" s="290"/>
      <c r="C89" s="268" t="s">
        <v>446</v>
      </c>
      <c r="D89" s="268"/>
      <c r="E89" s="268"/>
      <c r="F89" s="289" t="s">
        <v>425</v>
      </c>
      <c r="G89" s="288"/>
      <c r="H89" s="268" t="s">
        <v>446</v>
      </c>
      <c r="I89" s="268" t="s">
        <v>421</v>
      </c>
      <c r="J89" s="268">
        <v>50</v>
      </c>
      <c r="K89" s="281"/>
    </row>
    <row r="90" spans="2:11" ht="15" customHeight="1">
      <c r="B90" s="290"/>
      <c r="C90" s="268" t="s">
        <v>113</v>
      </c>
      <c r="D90" s="268"/>
      <c r="E90" s="268"/>
      <c r="F90" s="289" t="s">
        <v>425</v>
      </c>
      <c r="G90" s="288"/>
      <c r="H90" s="268" t="s">
        <v>447</v>
      </c>
      <c r="I90" s="268" t="s">
        <v>421</v>
      </c>
      <c r="J90" s="268">
        <v>255</v>
      </c>
      <c r="K90" s="281"/>
    </row>
    <row r="91" spans="2:11" ht="15" customHeight="1">
      <c r="B91" s="290"/>
      <c r="C91" s="268" t="s">
        <v>448</v>
      </c>
      <c r="D91" s="268"/>
      <c r="E91" s="268"/>
      <c r="F91" s="289" t="s">
        <v>419</v>
      </c>
      <c r="G91" s="288"/>
      <c r="H91" s="268" t="s">
        <v>449</v>
      </c>
      <c r="I91" s="268" t="s">
        <v>450</v>
      </c>
      <c r="J91" s="268"/>
      <c r="K91" s="281"/>
    </row>
    <row r="92" spans="2:11" ht="15" customHeight="1">
      <c r="B92" s="290"/>
      <c r="C92" s="268" t="s">
        <v>451</v>
      </c>
      <c r="D92" s="268"/>
      <c r="E92" s="268"/>
      <c r="F92" s="289" t="s">
        <v>419</v>
      </c>
      <c r="G92" s="288"/>
      <c r="H92" s="268" t="s">
        <v>452</v>
      </c>
      <c r="I92" s="268" t="s">
        <v>453</v>
      </c>
      <c r="J92" s="268"/>
      <c r="K92" s="281"/>
    </row>
    <row r="93" spans="2:11" ht="15" customHeight="1">
      <c r="B93" s="290"/>
      <c r="C93" s="268" t="s">
        <v>454</v>
      </c>
      <c r="D93" s="268"/>
      <c r="E93" s="268"/>
      <c r="F93" s="289" t="s">
        <v>419</v>
      </c>
      <c r="G93" s="288"/>
      <c r="H93" s="268" t="s">
        <v>454</v>
      </c>
      <c r="I93" s="268" t="s">
        <v>453</v>
      </c>
      <c r="J93" s="268"/>
      <c r="K93" s="281"/>
    </row>
    <row r="94" spans="2:11" ht="15" customHeight="1">
      <c r="B94" s="290"/>
      <c r="C94" s="268" t="s">
        <v>37</v>
      </c>
      <c r="D94" s="268"/>
      <c r="E94" s="268"/>
      <c r="F94" s="289" t="s">
        <v>419</v>
      </c>
      <c r="G94" s="288"/>
      <c r="H94" s="268" t="s">
        <v>455</v>
      </c>
      <c r="I94" s="268" t="s">
        <v>453</v>
      </c>
      <c r="J94" s="268"/>
      <c r="K94" s="281"/>
    </row>
    <row r="95" spans="2:11" ht="15" customHeight="1">
      <c r="B95" s="290"/>
      <c r="C95" s="268" t="s">
        <v>47</v>
      </c>
      <c r="D95" s="268"/>
      <c r="E95" s="268"/>
      <c r="F95" s="289" t="s">
        <v>419</v>
      </c>
      <c r="G95" s="288"/>
      <c r="H95" s="268" t="s">
        <v>456</v>
      </c>
      <c r="I95" s="268" t="s">
        <v>453</v>
      </c>
      <c r="J95" s="268"/>
      <c r="K95" s="281"/>
    </row>
    <row r="96" spans="2:11" ht="15" customHeight="1">
      <c r="B96" s="293"/>
      <c r="C96" s="294"/>
      <c r="D96" s="294"/>
      <c r="E96" s="294"/>
      <c r="F96" s="294"/>
      <c r="G96" s="294"/>
      <c r="H96" s="294"/>
      <c r="I96" s="294"/>
      <c r="J96" s="294"/>
      <c r="K96" s="295"/>
    </row>
    <row r="97" spans="2:11" ht="18.75" customHeight="1">
      <c r="B97" s="296"/>
      <c r="C97" s="297"/>
      <c r="D97" s="297"/>
      <c r="E97" s="297"/>
      <c r="F97" s="297"/>
      <c r="G97" s="297"/>
      <c r="H97" s="297"/>
      <c r="I97" s="297"/>
      <c r="J97" s="297"/>
      <c r="K97" s="296"/>
    </row>
    <row r="98" spans="2:11" ht="18.75" customHeight="1">
      <c r="B98" s="275"/>
      <c r="C98" s="275"/>
      <c r="D98" s="275"/>
      <c r="E98" s="275"/>
      <c r="F98" s="275"/>
      <c r="G98" s="275"/>
      <c r="H98" s="275"/>
      <c r="I98" s="275"/>
      <c r="J98" s="275"/>
      <c r="K98" s="275"/>
    </row>
    <row r="99" spans="2:11" ht="7.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8"/>
    </row>
    <row r="100" spans="2:11" ht="45" customHeight="1">
      <c r="B100" s="279"/>
      <c r="C100" s="280" t="s">
        <v>457</v>
      </c>
      <c r="D100" s="280"/>
      <c r="E100" s="280"/>
      <c r="F100" s="280"/>
      <c r="G100" s="280"/>
      <c r="H100" s="280"/>
      <c r="I100" s="280"/>
      <c r="J100" s="280"/>
      <c r="K100" s="281"/>
    </row>
    <row r="101" spans="2:11" ht="17.25" customHeight="1">
      <c r="B101" s="279"/>
      <c r="C101" s="282" t="s">
        <v>413</v>
      </c>
      <c r="D101" s="282"/>
      <c r="E101" s="282"/>
      <c r="F101" s="282" t="s">
        <v>414</v>
      </c>
      <c r="G101" s="283"/>
      <c r="H101" s="282" t="s">
        <v>108</v>
      </c>
      <c r="I101" s="282" t="s">
        <v>56</v>
      </c>
      <c r="J101" s="282" t="s">
        <v>415</v>
      </c>
      <c r="K101" s="281"/>
    </row>
    <row r="102" spans="2:11" ht="17.25" customHeight="1">
      <c r="B102" s="279"/>
      <c r="C102" s="284" t="s">
        <v>416</v>
      </c>
      <c r="D102" s="284"/>
      <c r="E102" s="284"/>
      <c r="F102" s="285" t="s">
        <v>417</v>
      </c>
      <c r="G102" s="286"/>
      <c r="H102" s="284"/>
      <c r="I102" s="284"/>
      <c r="J102" s="284" t="s">
        <v>418</v>
      </c>
      <c r="K102" s="281"/>
    </row>
    <row r="103" spans="2:11" ht="5.25" customHeight="1">
      <c r="B103" s="279"/>
      <c r="C103" s="282"/>
      <c r="D103" s="282"/>
      <c r="E103" s="282"/>
      <c r="F103" s="282"/>
      <c r="G103" s="298"/>
      <c r="H103" s="282"/>
      <c r="I103" s="282"/>
      <c r="J103" s="282"/>
      <c r="K103" s="281"/>
    </row>
    <row r="104" spans="2:11" ht="15" customHeight="1">
      <c r="B104" s="279"/>
      <c r="C104" s="268" t="s">
        <v>52</v>
      </c>
      <c r="D104" s="287"/>
      <c r="E104" s="287"/>
      <c r="F104" s="289" t="s">
        <v>419</v>
      </c>
      <c r="G104" s="298"/>
      <c r="H104" s="268" t="s">
        <v>458</v>
      </c>
      <c r="I104" s="268" t="s">
        <v>421</v>
      </c>
      <c r="J104" s="268">
        <v>20</v>
      </c>
      <c r="K104" s="281"/>
    </row>
    <row r="105" spans="2:11" ht="15" customHeight="1">
      <c r="B105" s="279"/>
      <c r="C105" s="268" t="s">
        <v>422</v>
      </c>
      <c r="D105" s="268"/>
      <c r="E105" s="268"/>
      <c r="F105" s="289" t="s">
        <v>419</v>
      </c>
      <c r="G105" s="268"/>
      <c r="H105" s="268" t="s">
        <v>458</v>
      </c>
      <c r="I105" s="268" t="s">
        <v>421</v>
      </c>
      <c r="J105" s="268">
        <v>120</v>
      </c>
      <c r="K105" s="281"/>
    </row>
    <row r="106" spans="2:11" ht="15" customHeight="1">
      <c r="B106" s="290"/>
      <c r="C106" s="268" t="s">
        <v>424</v>
      </c>
      <c r="D106" s="268"/>
      <c r="E106" s="268"/>
      <c r="F106" s="289" t="s">
        <v>425</v>
      </c>
      <c r="G106" s="268"/>
      <c r="H106" s="268" t="s">
        <v>458</v>
      </c>
      <c r="I106" s="268" t="s">
        <v>421</v>
      </c>
      <c r="J106" s="268">
        <v>50</v>
      </c>
      <c r="K106" s="281"/>
    </row>
    <row r="107" spans="2:11" ht="15" customHeight="1">
      <c r="B107" s="290"/>
      <c r="C107" s="268" t="s">
        <v>427</v>
      </c>
      <c r="D107" s="268"/>
      <c r="E107" s="268"/>
      <c r="F107" s="289" t="s">
        <v>419</v>
      </c>
      <c r="G107" s="268"/>
      <c r="H107" s="268" t="s">
        <v>458</v>
      </c>
      <c r="I107" s="268" t="s">
        <v>429</v>
      </c>
      <c r="J107" s="268"/>
      <c r="K107" s="281"/>
    </row>
    <row r="108" spans="2:11" ht="15" customHeight="1">
      <c r="B108" s="290"/>
      <c r="C108" s="268" t="s">
        <v>438</v>
      </c>
      <c r="D108" s="268"/>
      <c r="E108" s="268"/>
      <c r="F108" s="289" t="s">
        <v>425</v>
      </c>
      <c r="G108" s="268"/>
      <c r="H108" s="268" t="s">
        <v>458</v>
      </c>
      <c r="I108" s="268" t="s">
        <v>421</v>
      </c>
      <c r="J108" s="268">
        <v>50</v>
      </c>
      <c r="K108" s="281"/>
    </row>
    <row r="109" spans="2:11" ht="15" customHeight="1">
      <c r="B109" s="290"/>
      <c r="C109" s="268" t="s">
        <v>446</v>
      </c>
      <c r="D109" s="268"/>
      <c r="E109" s="268"/>
      <c r="F109" s="289" t="s">
        <v>425</v>
      </c>
      <c r="G109" s="268"/>
      <c r="H109" s="268" t="s">
        <v>458</v>
      </c>
      <c r="I109" s="268" t="s">
        <v>421</v>
      </c>
      <c r="J109" s="268">
        <v>50</v>
      </c>
      <c r="K109" s="281"/>
    </row>
    <row r="110" spans="2:11" ht="15" customHeight="1">
      <c r="B110" s="290"/>
      <c r="C110" s="268" t="s">
        <v>444</v>
      </c>
      <c r="D110" s="268"/>
      <c r="E110" s="268"/>
      <c r="F110" s="289" t="s">
        <v>425</v>
      </c>
      <c r="G110" s="268"/>
      <c r="H110" s="268" t="s">
        <v>458</v>
      </c>
      <c r="I110" s="268" t="s">
        <v>421</v>
      </c>
      <c r="J110" s="268">
        <v>50</v>
      </c>
      <c r="K110" s="281"/>
    </row>
    <row r="111" spans="2:11" ht="15" customHeight="1">
      <c r="B111" s="290"/>
      <c r="C111" s="268" t="s">
        <v>52</v>
      </c>
      <c r="D111" s="268"/>
      <c r="E111" s="268"/>
      <c r="F111" s="289" t="s">
        <v>419</v>
      </c>
      <c r="G111" s="268"/>
      <c r="H111" s="268" t="s">
        <v>459</v>
      </c>
      <c r="I111" s="268" t="s">
        <v>421</v>
      </c>
      <c r="J111" s="268">
        <v>20</v>
      </c>
      <c r="K111" s="281"/>
    </row>
    <row r="112" spans="2:11" ht="15" customHeight="1">
      <c r="B112" s="290"/>
      <c r="C112" s="268" t="s">
        <v>460</v>
      </c>
      <c r="D112" s="268"/>
      <c r="E112" s="268"/>
      <c r="F112" s="289" t="s">
        <v>419</v>
      </c>
      <c r="G112" s="268"/>
      <c r="H112" s="268" t="s">
        <v>461</v>
      </c>
      <c r="I112" s="268" t="s">
        <v>421</v>
      </c>
      <c r="J112" s="268">
        <v>120</v>
      </c>
      <c r="K112" s="281"/>
    </row>
    <row r="113" spans="2:11" ht="15" customHeight="1">
      <c r="B113" s="290"/>
      <c r="C113" s="268" t="s">
        <v>37</v>
      </c>
      <c r="D113" s="268"/>
      <c r="E113" s="268"/>
      <c r="F113" s="289" t="s">
        <v>419</v>
      </c>
      <c r="G113" s="268"/>
      <c r="H113" s="268" t="s">
        <v>462</v>
      </c>
      <c r="I113" s="268" t="s">
        <v>453</v>
      </c>
      <c r="J113" s="268"/>
      <c r="K113" s="281"/>
    </row>
    <row r="114" spans="2:11" ht="15" customHeight="1">
      <c r="B114" s="290"/>
      <c r="C114" s="268" t="s">
        <v>47</v>
      </c>
      <c r="D114" s="268"/>
      <c r="E114" s="268"/>
      <c r="F114" s="289" t="s">
        <v>419</v>
      </c>
      <c r="G114" s="268"/>
      <c r="H114" s="268" t="s">
        <v>463</v>
      </c>
      <c r="I114" s="268" t="s">
        <v>453</v>
      </c>
      <c r="J114" s="268"/>
      <c r="K114" s="281"/>
    </row>
    <row r="115" spans="2:11" ht="15" customHeight="1">
      <c r="B115" s="290"/>
      <c r="C115" s="268" t="s">
        <v>56</v>
      </c>
      <c r="D115" s="268"/>
      <c r="E115" s="268"/>
      <c r="F115" s="289" t="s">
        <v>419</v>
      </c>
      <c r="G115" s="268"/>
      <c r="H115" s="268" t="s">
        <v>464</v>
      </c>
      <c r="I115" s="268" t="s">
        <v>465</v>
      </c>
      <c r="J115" s="268"/>
      <c r="K115" s="281"/>
    </row>
    <row r="116" spans="2:11" ht="15" customHeight="1">
      <c r="B116" s="293"/>
      <c r="C116" s="299"/>
      <c r="D116" s="299"/>
      <c r="E116" s="299"/>
      <c r="F116" s="299"/>
      <c r="G116" s="299"/>
      <c r="H116" s="299"/>
      <c r="I116" s="299"/>
      <c r="J116" s="299"/>
      <c r="K116" s="295"/>
    </row>
    <row r="117" spans="2:11" ht="18.75" customHeight="1">
      <c r="B117" s="300"/>
      <c r="C117" s="264"/>
      <c r="D117" s="264"/>
      <c r="E117" s="264"/>
      <c r="F117" s="301"/>
      <c r="G117" s="264"/>
      <c r="H117" s="264"/>
      <c r="I117" s="264"/>
      <c r="J117" s="264"/>
      <c r="K117" s="300"/>
    </row>
    <row r="118" spans="2:11" ht="18.75" customHeight="1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2:11" ht="7.5" customHeight="1">
      <c r="B119" s="302"/>
      <c r="C119" s="303"/>
      <c r="D119" s="303"/>
      <c r="E119" s="303"/>
      <c r="F119" s="303"/>
      <c r="G119" s="303"/>
      <c r="H119" s="303"/>
      <c r="I119" s="303"/>
      <c r="J119" s="303"/>
      <c r="K119" s="304"/>
    </row>
    <row r="120" spans="2:11" ht="45" customHeight="1">
      <c r="B120" s="305"/>
      <c r="C120" s="258" t="s">
        <v>466</v>
      </c>
      <c r="D120" s="258"/>
      <c r="E120" s="258"/>
      <c r="F120" s="258"/>
      <c r="G120" s="258"/>
      <c r="H120" s="258"/>
      <c r="I120" s="258"/>
      <c r="J120" s="258"/>
      <c r="K120" s="306"/>
    </row>
    <row r="121" spans="2:11" ht="17.25" customHeight="1">
      <c r="B121" s="307"/>
      <c r="C121" s="282" t="s">
        <v>413</v>
      </c>
      <c r="D121" s="282"/>
      <c r="E121" s="282"/>
      <c r="F121" s="282" t="s">
        <v>414</v>
      </c>
      <c r="G121" s="283"/>
      <c r="H121" s="282" t="s">
        <v>108</v>
      </c>
      <c r="I121" s="282" t="s">
        <v>56</v>
      </c>
      <c r="J121" s="282" t="s">
        <v>415</v>
      </c>
      <c r="K121" s="308"/>
    </row>
    <row r="122" spans="2:11" ht="17.25" customHeight="1">
      <c r="B122" s="307"/>
      <c r="C122" s="284" t="s">
        <v>416</v>
      </c>
      <c r="D122" s="284"/>
      <c r="E122" s="284"/>
      <c r="F122" s="285" t="s">
        <v>417</v>
      </c>
      <c r="G122" s="286"/>
      <c r="H122" s="284"/>
      <c r="I122" s="284"/>
      <c r="J122" s="284" t="s">
        <v>418</v>
      </c>
      <c r="K122" s="308"/>
    </row>
    <row r="123" spans="2:11" ht="5.25" customHeight="1">
      <c r="B123" s="309"/>
      <c r="C123" s="287"/>
      <c r="D123" s="287"/>
      <c r="E123" s="287"/>
      <c r="F123" s="287"/>
      <c r="G123" s="268"/>
      <c r="H123" s="287"/>
      <c r="I123" s="287"/>
      <c r="J123" s="287"/>
      <c r="K123" s="310"/>
    </row>
    <row r="124" spans="2:11" ht="15" customHeight="1">
      <c r="B124" s="309"/>
      <c r="C124" s="268" t="s">
        <v>422</v>
      </c>
      <c r="D124" s="287"/>
      <c r="E124" s="287"/>
      <c r="F124" s="289" t="s">
        <v>419</v>
      </c>
      <c r="G124" s="268"/>
      <c r="H124" s="268" t="s">
        <v>458</v>
      </c>
      <c r="I124" s="268" t="s">
        <v>421</v>
      </c>
      <c r="J124" s="268">
        <v>120</v>
      </c>
      <c r="K124" s="311"/>
    </row>
    <row r="125" spans="2:11" ht="15" customHeight="1">
      <c r="B125" s="309"/>
      <c r="C125" s="268" t="s">
        <v>467</v>
      </c>
      <c r="D125" s="268"/>
      <c r="E125" s="268"/>
      <c r="F125" s="289" t="s">
        <v>419</v>
      </c>
      <c r="G125" s="268"/>
      <c r="H125" s="268" t="s">
        <v>468</v>
      </c>
      <c r="I125" s="268" t="s">
        <v>421</v>
      </c>
      <c r="J125" s="268" t="s">
        <v>469</v>
      </c>
      <c r="K125" s="311"/>
    </row>
    <row r="126" spans="2:11" ht="15" customHeight="1">
      <c r="B126" s="309"/>
      <c r="C126" s="268" t="s">
        <v>368</v>
      </c>
      <c r="D126" s="268"/>
      <c r="E126" s="268"/>
      <c r="F126" s="289" t="s">
        <v>419</v>
      </c>
      <c r="G126" s="268"/>
      <c r="H126" s="268" t="s">
        <v>470</v>
      </c>
      <c r="I126" s="268" t="s">
        <v>421</v>
      </c>
      <c r="J126" s="268" t="s">
        <v>469</v>
      </c>
      <c r="K126" s="311"/>
    </row>
    <row r="127" spans="2:11" ht="15" customHeight="1">
      <c r="B127" s="309"/>
      <c r="C127" s="268" t="s">
        <v>430</v>
      </c>
      <c r="D127" s="268"/>
      <c r="E127" s="268"/>
      <c r="F127" s="289" t="s">
        <v>425</v>
      </c>
      <c r="G127" s="268"/>
      <c r="H127" s="268" t="s">
        <v>431</v>
      </c>
      <c r="I127" s="268" t="s">
        <v>421</v>
      </c>
      <c r="J127" s="268">
        <v>15</v>
      </c>
      <c r="K127" s="311"/>
    </row>
    <row r="128" spans="2:11" ht="15" customHeight="1">
      <c r="B128" s="309"/>
      <c r="C128" s="291" t="s">
        <v>432</v>
      </c>
      <c r="D128" s="291"/>
      <c r="E128" s="291"/>
      <c r="F128" s="292" t="s">
        <v>425</v>
      </c>
      <c r="G128" s="291"/>
      <c r="H128" s="291" t="s">
        <v>433</v>
      </c>
      <c r="I128" s="291" t="s">
        <v>421</v>
      </c>
      <c r="J128" s="291">
        <v>15</v>
      </c>
      <c r="K128" s="311"/>
    </row>
    <row r="129" spans="2:11" ht="15" customHeight="1">
      <c r="B129" s="309"/>
      <c r="C129" s="291" t="s">
        <v>434</v>
      </c>
      <c r="D129" s="291"/>
      <c r="E129" s="291"/>
      <c r="F129" s="292" t="s">
        <v>425</v>
      </c>
      <c r="G129" s="291"/>
      <c r="H129" s="291" t="s">
        <v>435</v>
      </c>
      <c r="I129" s="291" t="s">
        <v>421</v>
      </c>
      <c r="J129" s="291">
        <v>20</v>
      </c>
      <c r="K129" s="311"/>
    </row>
    <row r="130" spans="2:11" ht="15" customHeight="1">
      <c r="B130" s="309"/>
      <c r="C130" s="291" t="s">
        <v>436</v>
      </c>
      <c r="D130" s="291"/>
      <c r="E130" s="291"/>
      <c r="F130" s="292" t="s">
        <v>425</v>
      </c>
      <c r="G130" s="291"/>
      <c r="H130" s="291" t="s">
        <v>437</v>
      </c>
      <c r="I130" s="291" t="s">
        <v>421</v>
      </c>
      <c r="J130" s="291">
        <v>20</v>
      </c>
      <c r="K130" s="311"/>
    </row>
    <row r="131" spans="2:11" ht="15" customHeight="1">
      <c r="B131" s="309"/>
      <c r="C131" s="268" t="s">
        <v>424</v>
      </c>
      <c r="D131" s="268"/>
      <c r="E131" s="268"/>
      <c r="F131" s="289" t="s">
        <v>425</v>
      </c>
      <c r="G131" s="268"/>
      <c r="H131" s="268" t="s">
        <v>458</v>
      </c>
      <c r="I131" s="268" t="s">
        <v>421</v>
      </c>
      <c r="J131" s="268">
        <v>50</v>
      </c>
      <c r="K131" s="311"/>
    </row>
    <row r="132" spans="2:11" ht="15" customHeight="1">
      <c r="B132" s="309"/>
      <c r="C132" s="268" t="s">
        <v>438</v>
      </c>
      <c r="D132" s="268"/>
      <c r="E132" s="268"/>
      <c r="F132" s="289" t="s">
        <v>425</v>
      </c>
      <c r="G132" s="268"/>
      <c r="H132" s="268" t="s">
        <v>458</v>
      </c>
      <c r="I132" s="268" t="s">
        <v>421</v>
      </c>
      <c r="J132" s="268">
        <v>50</v>
      </c>
      <c r="K132" s="311"/>
    </row>
    <row r="133" spans="2:11" ht="15" customHeight="1">
      <c r="B133" s="309"/>
      <c r="C133" s="268" t="s">
        <v>444</v>
      </c>
      <c r="D133" s="268"/>
      <c r="E133" s="268"/>
      <c r="F133" s="289" t="s">
        <v>425</v>
      </c>
      <c r="G133" s="268"/>
      <c r="H133" s="268" t="s">
        <v>458</v>
      </c>
      <c r="I133" s="268" t="s">
        <v>421</v>
      </c>
      <c r="J133" s="268">
        <v>50</v>
      </c>
      <c r="K133" s="311"/>
    </row>
    <row r="134" spans="2:11" ht="15" customHeight="1">
      <c r="B134" s="309"/>
      <c r="C134" s="268" t="s">
        <v>446</v>
      </c>
      <c r="D134" s="268"/>
      <c r="E134" s="268"/>
      <c r="F134" s="289" t="s">
        <v>425</v>
      </c>
      <c r="G134" s="268"/>
      <c r="H134" s="268" t="s">
        <v>458</v>
      </c>
      <c r="I134" s="268" t="s">
        <v>421</v>
      </c>
      <c r="J134" s="268">
        <v>50</v>
      </c>
      <c r="K134" s="311"/>
    </row>
    <row r="135" spans="2:11" ht="15" customHeight="1">
      <c r="B135" s="309"/>
      <c r="C135" s="268" t="s">
        <v>113</v>
      </c>
      <c r="D135" s="268"/>
      <c r="E135" s="268"/>
      <c r="F135" s="289" t="s">
        <v>425</v>
      </c>
      <c r="G135" s="268"/>
      <c r="H135" s="268" t="s">
        <v>471</v>
      </c>
      <c r="I135" s="268" t="s">
        <v>421</v>
      </c>
      <c r="J135" s="268">
        <v>255</v>
      </c>
      <c r="K135" s="311"/>
    </row>
    <row r="136" spans="2:11" ht="15" customHeight="1">
      <c r="B136" s="309"/>
      <c r="C136" s="268" t="s">
        <v>448</v>
      </c>
      <c r="D136" s="268"/>
      <c r="E136" s="268"/>
      <c r="F136" s="289" t="s">
        <v>419</v>
      </c>
      <c r="G136" s="268"/>
      <c r="H136" s="268" t="s">
        <v>472</v>
      </c>
      <c r="I136" s="268" t="s">
        <v>450</v>
      </c>
      <c r="J136" s="268"/>
      <c r="K136" s="311"/>
    </row>
    <row r="137" spans="2:11" ht="15" customHeight="1">
      <c r="B137" s="309"/>
      <c r="C137" s="268" t="s">
        <v>451</v>
      </c>
      <c r="D137" s="268"/>
      <c r="E137" s="268"/>
      <c r="F137" s="289" t="s">
        <v>419</v>
      </c>
      <c r="G137" s="268"/>
      <c r="H137" s="268" t="s">
        <v>473</v>
      </c>
      <c r="I137" s="268" t="s">
        <v>453</v>
      </c>
      <c r="J137" s="268"/>
      <c r="K137" s="311"/>
    </row>
    <row r="138" spans="2:11" ht="15" customHeight="1">
      <c r="B138" s="309"/>
      <c r="C138" s="268" t="s">
        <v>454</v>
      </c>
      <c r="D138" s="268"/>
      <c r="E138" s="268"/>
      <c r="F138" s="289" t="s">
        <v>419</v>
      </c>
      <c r="G138" s="268"/>
      <c r="H138" s="268" t="s">
        <v>454</v>
      </c>
      <c r="I138" s="268" t="s">
        <v>453</v>
      </c>
      <c r="J138" s="268"/>
      <c r="K138" s="311"/>
    </row>
    <row r="139" spans="2:11" ht="15" customHeight="1">
      <c r="B139" s="309"/>
      <c r="C139" s="268" t="s">
        <v>37</v>
      </c>
      <c r="D139" s="268"/>
      <c r="E139" s="268"/>
      <c r="F139" s="289" t="s">
        <v>419</v>
      </c>
      <c r="G139" s="268"/>
      <c r="H139" s="268" t="s">
        <v>474</v>
      </c>
      <c r="I139" s="268" t="s">
        <v>453</v>
      </c>
      <c r="J139" s="268"/>
      <c r="K139" s="311"/>
    </row>
    <row r="140" spans="2:11" ht="15" customHeight="1">
      <c r="B140" s="309"/>
      <c r="C140" s="268" t="s">
        <v>475</v>
      </c>
      <c r="D140" s="268"/>
      <c r="E140" s="268"/>
      <c r="F140" s="289" t="s">
        <v>419</v>
      </c>
      <c r="G140" s="268"/>
      <c r="H140" s="268" t="s">
        <v>476</v>
      </c>
      <c r="I140" s="268" t="s">
        <v>453</v>
      </c>
      <c r="J140" s="268"/>
      <c r="K140" s="311"/>
    </row>
    <row r="141" spans="2:11" ht="15" customHeight="1">
      <c r="B141" s="312"/>
      <c r="C141" s="313"/>
      <c r="D141" s="313"/>
      <c r="E141" s="313"/>
      <c r="F141" s="313"/>
      <c r="G141" s="313"/>
      <c r="H141" s="313"/>
      <c r="I141" s="313"/>
      <c r="J141" s="313"/>
      <c r="K141" s="314"/>
    </row>
    <row r="142" spans="2:11" ht="18.75" customHeight="1">
      <c r="B142" s="264"/>
      <c r="C142" s="264"/>
      <c r="D142" s="264"/>
      <c r="E142" s="264"/>
      <c r="F142" s="301"/>
      <c r="G142" s="264"/>
      <c r="H142" s="264"/>
      <c r="I142" s="264"/>
      <c r="J142" s="264"/>
      <c r="K142" s="264"/>
    </row>
    <row r="143" spans="2:11" ht="18.75" customHeight="1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</row>
    <row r="144" spans="2:11" ht="7.5" customHeight="1">
      <c r="B144" s="276"/>
      <c r="C144" s="277"/>
      <c r="D144" s="277"/>
      <c r="E144" s="277"/>
      <c r="F144" s="277"/>
      <c r="G144" s="277"/>
      <c r="H144" s="277"/>
      <c r="I144" s="277"/>
      <c r="J144" s="277"/>
      <c r="K144" s="278"/>
    </row>
    <row r="145" spans="2:11" ht="45" customHeight="1">
      <c r="B145" s="279"/>
      <c r="C145" s="280" t="s">
        <v>477</v>
      </c>
      <c r="D145" s="280"/>
      <c r="E145" s="280"/>
      <c r="F145" s="280"/>
      <c r="G145" s="280"/>
      <c r="H145" s="280"/>
      <c r="I145" s="280"/>
      <c r="J145" s="280"/>
      <c r="K145" s="281"/>
    </row>
    <row r="146" spans="2:11" ht="17.25" customHeight="1">
      <c r="B146" s="279"/>
      <c r="C146" s="282" t="s">
        <v>413</v>
      </c>
      <c r="D146" s="282"/>
      <c r="E146" s="282"/>
      <c r="F146" s="282" t="s">
        <v>414</v>
      </c>
      <c r="G146" s="283"/>
      <c r="H146" s="282" t="s">
        <v>108</v>
      </c>
      <c r="I146" s="282" t="s">
        <v>56</v>
      </c>
      <c r="J146" s="282" t="s">
        <v>415</v>
      </c>
      <c r="K146" s="281"/>
    </row>
    <row r="147" spans="2:11" ht="17.25" customHeight="1">
      <c r="B147" s="279"/>
      <c r="C147" s="284" t="s">
        <v>416</v>
      </c>
      <c r="D147" s="284"/>
      <c r="E147" s="284"/>
      <c r="F147" s="285" t="s">
        <v>417</v>
      </c>
      <c r="G147" s="286"/>
      <c r="H147" s="284"/>
      <c r="I147" s="284"/>
      <c r="J147" s="284" t="s">
        <v>418</v>
      </c>
      <c r="K147" s="281"/>
    </row>
    <row r="148" spans="2:11" ht="5.25" customHeight="1">
      <c r="B148" s="290"/>
      <c r="C148" s="287"/>
      <c r="D148" s="287"/>
      <c r="E148" s="287"/>
      <c r="F148" s="287"/>
      <c r="G148" s="288"/>
      <c r="H148" s="287"/>
      <c r="I148" s="287"/>
      <c r="J148" s="287"/>
      <c r="K148" s="311"/>
    </row>
    <row r="149" spans="2:11" ht="15" customHeight="1">
      <c r="B149" s="290"/>
      <c r="C149" s="315" t="s">
        <v>422</v>
      </c>
      <c r="D149" s="268"/>
      <c r="E149" s="268"/>
      <c r="F149" s="316" t="s">
        <v>419</v>
      </c>
      <c r="G149" s="268"/>
      <c r="H149" s="315" t="s">
        <v>458</v>
      </c>
      <c r="I149" s="315" t="s">
        <v>421</v>
      </c>
      <c r="J149" s="315">
        <v>120</v>
      </c>
      <c r="K149" s="311"/>
    </row>
    <row r="150" spans="2:11" ht="15" customHeight="1">
      <c r="B150" s="290"/>
      <c r="C150" s="315" t="s">
        <v>467</v>
      </c>
      <c r="D150" s="268"/>
      <c r="E150" s="268"/>
      <c r="F150" s="316" t="s">
        <v>419</v>
      </c>
      <c r="G150" s="268"/>
      <c r="H150" s="315" t="s">
        <v>478</v>
      </c>
      <c r="I150" s="315" t="s">
        <v>421</v>
      </c>
      <c r="J150" s="315" t="s">
        <v>469</v>
      </c>
      <c r="K150" s="311"/>
    </row>
    <row r="151" spans="2:11" ht="15" customHeight="1">
      <c r="B151" s="290"/>
      <c r="C151" s="315" t="s">
        <v>368</v>
      </c>
      <c r="D151" s="268"/>
      <c r="E151" s="268"/>
      <c r="F151" s="316" t="s">
        <v>419</v>
      </c>
      <c r="G151" s="268"/>
      <c r="H151" s="315" t="s">
        <v>479</v>
      </c>
      <c r="I151" s="315" t="s">
        <v>421</v>
      </c>
      <c r="J151" s="315" t="s">
        <v>469</v>
      </c>
      <c r="K151" s="311"/>
    </row>
    <row r="152" spans="2:11" ht="15" customHeight="1">
      <c r="B152" s="290"/>
      <c r="C152" s="315" t="s">
        <v>424</v>
      </c>
      <c r="D152" s="268"/>
      <c r="E152" s="268"/>
      <c r="F152" s="316" t="s">
        <v>425</v>
      </c>
      <c r="G152" s="268"/>
      <c r="H152" s="315" t="s">
        <v>458</v>
      </c>
      <c r="I152" s="315" t="s">
        <v>421</v>
      </c>
      <c r="J152" s="315">
        <v>50</v>
      </c>
      <c r="K152" s="311"/>
    </row>
    <row r="153" spans="2:11" ht="15" customHeight="1">
      <c r="B153" s="290"/>
      <c r="C153" s="315" t="s">
        <v>427</v>
      </c>
      <c r="D153" s="268"/>
      <c r="E153" s="268"/>
      <c r="F153" s="316" t="s">
        <v>419</v>
      </c>
      <c r="G153" s="268"/>
      <c r="H153" s="315" t="s">
        <v>458</v>
      </c>
      <c r="I153" s="315" t="s">
        <v>429</v>
      </c>
      <c r="J153" s="315"/>
      <c r="K153" s="311"/>
    </row>
    <row r="154" spans="2:11" ht="15" customHeight="1">
      <c r="B154" s="290"/>
      <c r="C154" s="315" t="s">
        <v>438</v>
      </c>
      <c r="D154" s="268"/>
      <c r="E154" s="268"/>
      <c r="F154" s="316" t="s">
        <v>425</v>
      </c>
      <c r="G154" s="268"/>
      <c r="H154" s="315" t="s">
        <v>458</v>
      </c>
      <c r="I154" s="315" t="s">
        <v>421</v>
      </c>
      <c r="J154" s="315">
        <v>50</v>
      </c>
      <c r="K154" s="311"/>
    </row>
    <row r="155" spans="2:11" ht="15" customHeight="1">
      <c r="B155" s="290"/>
      <c r="C155" s="315" t="s">
        <v>446</v>
      </c>
      <c r="D155" s="268"/>
      <c r="E155" s="268"/>
      <c r="F155" s="316" t="s">
        <v>425</v>
      </c>
      <c r="G155" s="268"/>
      <c r="H155" s="315" t="s">
        <v>458</v>
      </c>
      <c r="I155" s="315" t="s">
        <v>421</v>
      </c>
      <c r="J155" s="315">
        <v>50</v>
      </c>
      <c r="K155" s="311"/>
    </row>
    <row r="156" spans="2:11" ht="15" customHeight="1">
      <c r="B156" s="290"/>
      <c r="C156" s="315" t="s">
        <v>444</v>
      </c>
      <c r="D156" s="268"/>
      <c r="E156" s="268"/>
      <c r="F156" s="316" t="s">
        <v>425</v>
      </c>
      <c r="G156" s="268"/>
      <c r="H156" s="315" t="s">
        <v>458</v>
      </c>
      <c r="I156" s="315" t="s">
        <v>421</v>
      </c>
      <c r="J156" s="315">
        <v>50</v>
      </c>
      <c r="K156" s="311"/>
    </row>
    <row r="157" spans="2:11" ht="15" customHeight="1">
      <c r="B157" s="290"/>
      <c r="C157" s="315" t="s">
        <v>91</v>
      </c>
      <c r="D157" s="268"/>
      <c r="E157" s="268"/>
      <c r="F157" s="316" t="s">
        <v>419</v>
      </c>
      <c r="G157" s="268"/>
      <c r="H157" s="315" t="s">
        <v>480</v>
      </c>
      <c r="I157" s="315" t="s">
        <v>421</v>
      </c>
      <c r="J157" s="315" t="s">
        <v>481</v>
      </c>
      <c r="K157" s="311"/>
    </row>
    <row r="158" spans="2:11" ht="15" customHeight="1">
      <c r="B158" s="290"/>
      <c r="C158" s="315" t="s">
        <v>482</v>
      </c>
      <c r="D158" s="268"/>
      <c r="E158" s="268"/>
      <c r="F158" s="316" t="s">
        <v>419</v>
      </c>
      <c r="G158" s="268"/>
      <c r="H158" s="315" t="s">
        <v>483</v>
      </c>
      <c r="I158" s="315" t="s">
        <v>453</v>
      </c>
      <c r="J158" s="315"/>
      <c r="K158" s="311"/>
    </row>
    <row r="159" spans="2:11" ht="15" customHeight="1">
      <c r="B159" s="317"/>
      <c r="C159" s="299"/>
      <c r="D159" s="299"/>
      <c r="E159" s="299"/>
      <c r="F159" s="299"/>
      <c r="G159" s="299"/>
      <c r="H159" s="299"/>
      <c r="I159" s="299"/>
      <c r="J159" s="299"/>
      <c r="K159" s="318"/>
    </row>
    <row r="160" spans="2:11" ht="18.75" customHeight="1">
      <c r="B160" s="264"/>
      <c r="C160" s="268"/>
      <c r="D160" s="268"/>
      <c r="E160" s="268"/>
      <c r="F160" s="289"/>
      <c r="G160" s="268"/>
      <c r="H160" s="268"/>
      <c r="I160" s="268"/>
      <c r="J160" s="268"/>
      <c r="K160" s="264"/>
    </row>
    <row r="161" spans="2:11" ht="18.75" customHeight="1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</row>
    <row r="162" spans="2:11" ht="7.5" customHeight="1">
      <c r="B162" s="254"/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45" customHeight="1">
      <c r="B163" s="257"/>
      <c r="C163" s="258" t="s">
        <v>484</v>
      </c>
      <c r="D163" s="258"/>
      <c r="E163" s="258"/>
      <c r="F163" s="258"/>
      <c r="G163" s="258"/>
      <c r="H163" s="258"/>
      <c r="I163" s="258"/>
      <c r="J163" s="258"/>
      <c r="K163" s="259"/>
    </row>
    <row r="164" spans="2:11" ht="17.25" customHeight="1">
      <c r="B164" s="257"/>
      <c r="C164" s="282" t="s">
        <v>413</v>
      </c>
      <c r="D164" s="282"/>
      <c r="E164" s="282"/>
      <c r="F164" s="282" t="s">
        <v>414</v>
      </c>
      <c r="G164" s="319"/>
      <c r="H164" s="320" t="s">
        <v>108</v>
      </c>
      <c r="I164" s="320" t="s">
        <v>56</v>
      </c>
      <c r="J164" s="282" t="s">
        <v>415</v>
      </c>
      <c r="K164" s="259"/>
    </row>
    <row r="165" spans="2:11" ht="17.25" customHeight="1">
      <c r="B165" s="260"/>
      <c r="C165" s="284" t="s">
        <v>416</v>
      </c>
      <c r="D165" s="284"/>
      <c r="E165" s="284"/>
      <c r="F165" s="285" t="s">
        <v>417</v>
      </c>
      <c r="G165" s="321"/>
      <c r="H165" s="322"/>
      <c r="I165" s="322"/>
      <c r="J165" s="284" t="s">
        <v>418</v>
      </c>
      <c r="K165" s="262"/>
    </row>
    <row r="166" spans="2:11" ht="5.25" customHeight="1">
      <c r="B166" s="290"/>
      <c r="C166" s="287"/>
      <c r="D166" s="287"/>
      <c r="E166" s="287"/>
      <c r="F166" s="287"/>
      <c r="G166" s="288"/>
      <c r="H166" s="287"/>
      <c r="I166" s="287"/>
      <c r="J166" s="287"/>
      <c r="K166" s="311"/>
    </row>
    <row r="167" spans="2:11" ht="15" customHeight="1">
      <c r="B167" s="290"/>
      <c r="C167" s="268" t="s">
        <v>422</v>
      </c>
      <c r="D167" s="268"/>
      <c r="E167" s="268"/>
      <c r="F167" s="289" t="s">
        <v>419</v>
      </c>
      <c r="G167" s="268"/>
      <c r="H167" s="268" t="s">
        <v>458</v>
      </c>
      <c r="I167" s="268" t="s">
        <v>421</v>
      </c>
      <c r="J167" s="268">
        <v>120</v>
      </c>
      <c r="K167" s="311"/>
    </row>
    <row r="168" spans="2:11" ht="15" customHeight="1">
      <c r="B168" s="290"/>
      <c r="C168" s="268" t="s">
        <v>467</v>
      </c>
      <c r="D168" s="268"/>
      <c r="E168" s="268"/>
      <c r="F168" s="289" t="s">
        <v>419</v>
      </c>
      <c r="G168" s="268"/>
      <c r="H168" s="268" t="s">
        <v>468</v>
      </c>
      <c r="I168" s="268" t="s">
        <v>421</v>
      </c>
      <c r="J168" s="268" t="s">
        <v>469</v>
      </c>
      <c r="K168" s="311"/>
    </row>
    <row r="169" spans="2:11" ht="15" customHeight="1">
      <c r="B169" s="290"/>
      <c r="C169" s="268" t="s">
        <v>368</v>
      </c>
      <c r="D169" s="268"/>
      <c r="E169" s="268"/>
      <c r="F169" s="289" t="s">
        <v>419</v>
      </c>
      <c r="G169" s="268"/>
      <c r="H169" s="268" t="s">
        <v>485</v>
      </c>
      <c r="I169" s="268" t="s">
        <v>421</v>
      </c>
      <c r="J169" s="268" t="s">
        <v>469</v>
      </c>
      <c r="K169" s="311"/>
    </row>
    <row r="170" spans="2:11" ht="15" customHeight="1">
      <c r="B170" s="290"/>
      <c r="C170" s="268" t="s">
        <v>424</v>
      </c>
      <c r="D170" s="268"/>
      <c r="E170" s="268"/>
      <c r="F170" s="289" t="s">
        <v>425</v>
      </c>
      <c r="G170" s="268"/>
      <c r="H170" s="268" t="s">
        <v>485</v>
      </c>
      <c r="I170" s="268" t="s">
        <v>421</v>
      </c>
      <c r="J170" s="268">
        <v>50</v>
      </c>
      <c r="K170" s="311"/>
    </row>
    <row r="171" spans="2:11" ht="15" customHeight="1">
      <c r="B171" s="290"/>
      <c r="C171" s="268" t="s">
        <v>427</v>
      </c>
      <c r="D171" s="268"/>
      <c r="E171" s="268"/>
      <c r="F171" s="289" t="s">
        <v>419</v>
      </c>
      <c r="G171" s="268"/>
      <c r="H171" s="268" t="s">
        <v>485</v>
      </c>
      <c r="I171" s="268" t="s">
        <v>429</v>
      </c>
      <c r="J171" s="268"/>
      <c r="K171" s="311"/>
    </row>
    <row r="172" spans="2:11" ht="15" customHeight="1">
      <c r="B172" s="290"/>
      <c r="C172" s="268" t="s">
        <v>438</v>
      </c>
      <c r="D172" s="268"/>
      <c r="E172" s="268"/>
      <c r="F172" s="289" t="s">
        <v>425</v>
      </c>
      <c r="G172" s="268"/>
      <c r="H172" s="268" t="s">
        <v>485</v>
      </c>
      <c r="I172" s="268" t="s">
        <v>421</v>
      </c>
      <c r="J172" s="268">
        <v>50</v>
      </c>
      <c r="K172" s="311"/>
    </row>
    <row r="173" spans="2:11" ht="15" customHeight="1">
      <c r="B173" s="290"/>
      <c r="C173" s="268" t="s">
        <v>446</v>
      </c>
      <c r="D173" s="268"/>
      <c r="E173" s="268"/>
      <c r="F173" s="289" t="s">
        <v>425</v>
      </c>
      <c r="G173" s="268"/>
      <c r="H173" s="268" t="s">
        <v>485</v>
      </c>
      <c r="I173" s="268" t="s">
        <v>421</v>
      </c>
      <c r="J173" s="268">
        <v>50</v>
      </c>
      <c r="K173" s="311"/>
    </row>
    <row r="174" spans="2:11" ht="15" customHeight="1">
      <c r="B174" s="290"/>
      <c r="C174" s="268" t="s">
        <v>444</v>
      </c>
      <c r="D174" s="268"/>
      <c r="E174" s="268"/>
      <c r="F174" s="289" t="s">
        <v>425</v>
      </c>
      <c r="G174" s="268"/>
      <c r="H174" s="268" t="s">
        <v>485</v>
      </c>
      <c r="I174" s="268" t="s">
        <v>421</v>
      </c>
      <c r="J174" s="268">
        <v>50</v>
      </c>
      <c r="K174" s="311"/>
    </row>
    <row r="175" spans="2:11" ht="15" customHeight="1">
      <c r="B175" s="290"/>
      <c r="C175" s="268" t="s">
        <v>107</v>
      </c>
      <c r="D175" s="268"/>
      <c r="E175" s="268"/>
      <c r="F175" s="289" t="s">
        <v>419</v>
      </c>
      <c r="G175" s="268"/>
      <c r="H175" s="268" t="s">
        <v>486</v>
      </c>
      <c r="I175" s="268" t="s">
        <v>487</v>
      </c>
      <c r="J175" s="268"/>
      <c r="K175" s="311"/>
    </row>
    <row r="176" spans="2:11" ht="15" customHeight="1">
      <c r="B176" s="290"/>
      <c r="C176" s="268" t="s">
        <v>56</v>
      </c>
      <c r="D176" s="268"/>
      <c r="E176" s="268"/>
      <c r="F176" s="289" t="s">
        <v>419</v>
      </c>
      <c r="G176" s="268"/>
      <c r="H176" s="268" t="s">
        <v>488</v>
      </c>
      <c r="I176" s="268" t="s">
        <v>489</v>
      </c>
      <c r="J176" s="268">
        <v>1</v>
      </c>
      <c r="K176" s="311"/>
    </row>
    <row r="177" spans="2:11" ht="15" customHeight="1">
      <c r="B177" s="290"/>
      <c r="C177" s="268" t="s">
        <v>52</v>
      </c>
      <c r="D177" s="268"/>
      <c r="E177" s="268"/>
      <c r="F177" s="289" t="s">
        <v>419</v>
      </c>
      <c r="G177" s="268"/>
      <c r="H177" s="268" t="s">
        <v>490</v>
      </c>
      <c r="I177" s="268" t="s">
        <v>421</v>
      </c>
      <c r="J177" s="268">
        <v>20</v>
      </c>
      <c r="K177" s="311"/>
    </row>
    <row r="178" spans="2:11" ht="15" customHeight="1">
      <c r="B178" s="290"/>
      <c r="C178" s="268" t="s">
        <v>108</v>
      </c>
      <c r="D178" s="268"/>
      <c r="E178" s="268"/>
      <c r="F178" s="289" t="s">
        <v>419</v>
      </c>
      <c r="G178" s="268"/>
      <c r="H178" s="268" t="s">
        <v>491</v>
      </c>
      <c r="I178" s="268" t="s">
        <v>421</v>
      </c>
      <c r="J178" s="268">
        <v>255</v>
      </c>
      <c r="K178" s="311"/>
    </row>
    <row r="179" spans="2:11" ht="15" customHeight="1">
      <c r="B179" s="290"/>
      <c r="C179" s="268" t="s">
        <v>109</v>
      </c>
      <c r="D179" s="268"/>
      <c r="E179" s="268"/>
      <c r="F179" s="289" t="s">
        <v>419</v>
      </c>
      <c r="G179" s="268"/>
      <c r="H179" s="268" t="s">
        <v>384</v>
      </c>
      <c r="I179" s="268" t="s">
        <v>421</v>
      </c>
      <c r="J179" s="268">
        <v>10</v>
      </c>
      <c r="K179" s="311"/>
    </row>
    <row r="180" spans="2:11" ht="15" customHeight="1">
      <c r="B180" s="290"/>
      <c r="C180" s="268" t="s">
        <v>110</v>
      </c>
      <c r="D180" s="268"/>
      <c r="E180" s="268"/>
      <c r="F180" s="289" t="s">
        <v>419</v>
      </c>
      <c r="G180" s="268"/>
      <c r="H180" s="268" t="s">
        <v>492</v>
      </c>
      <c r="I180" s="268" t="s">
        <v>453</v>
      </c>
      <c r="J180" s="268"/>
      <c r="K180" s="311"/>
    </row>
    <row r="181" spans="2:11" ht="15" customHeight="1">
      <c r="B181" s="290"/>
      <c r="C181" s="268" t="s">
        <v>493</v>
      </c>
      <c r="D181" s="268"/>
      <c r="E181" s="268"/>
      <c r="F181" s="289" t="s">
        <v>419</v>
      </c>
      <c r="G181" s="268"/>
      <c r="H181" s="268" t="s">
        <v>494</v>
      </c>
      <c r="I181" s="268" t="s">
        <v>453</v>
      </c>
      <c r="J181" s="268"/>
      <c r="K181" s="311"/>
    </row>
    <row r="182" spans="2:11" ht="15" customHeight="1">
      <c r="B182" s="290"/>
      <c r="C182" s="268" t="s">
        <v>482</v>
      </c>
      <c r="D182" s="268"/>
      <c r="E182" s="268"/>
      <c r="F182" s="289" t="s">
        <v>419</v>
      </c>
      <c r="G182" s="268"/>
      <c r="H182" s="268" t="s">
        <v>495</v>
      </c>
      <c r="I182" s="268" t="s">
        <v>453</v>
      </c>
      <c r="J182" s="268"/>
      <c r="K182" s="311"/>
    </row>
    <row r="183" spans="2:11" ht="15" customHeight="1">
      <c r="B183" s="290"/>
      <c r="C183" s="268" t="s">
        <v>112</v>
      </c>
      <c r="D183" s="268"/>
      <c r="E183" s="268"/>
      <c r="F183" s="289" t="s">
        <v>425</v>
      </c>
      <c r="G183" s="268"/>
      <c r="H183" s="268" t="s">
        <v>496</v>
      </c>
      <c r="I183" s="268" t="s">
        <v>421</v>
      </c>
      <c r="J183" s="268">
        <v>50</v>
      </c>
      <c r="K183" s="311"/>
    </row>
    <row r="184" spans="2:11" ht="15" customHeight="1">
      <c r="B184" s="290"/>
      <c r="C184" s="268" t="s">
        <v>497</v>
      </c>
      <c r="D184" s="268"/>
      <c r="E184" s="268"/>
      <c r="F184" s="289" t="s">
        <v>425</v>
      </c>
      <c r="G184" s="268"/>
      <c r="H184" s="268" t="s">
        <v>498</v>
      </c>
      <c r="I184" s="268" t="s">
        <v>499</v>
      </c>
      <c r="J184" s="268"/>
      <c r="K184" s="311"/>
    </row>
    <row r="185" spans="2:11" ht="15" customHeight="1">
      <c r="B185" s="290"/>
      <c r="C185" s="268" t="s">
        <v>500</v>
      </c>
      <c r="D185" s="268"/>
      <c r="E185" s="268"/>
      <c r="F185" s="289" t="s">
        <v>425</v>
      </c>
      <c r="G185" s="268"/>
      <c r="H185" s="268" t="s">
        <v>501</v>
      </c>
      <c r="I185" s="268" t="s">
        <v>499</v>
      </c>
      <c r="J185" s="268"/>
      <c r="K185" s="311"/>
    </row>
    <row r="186" spans="2:11" ht="15" customHeight="1">
      <c r="B186" s="290"/>
      <c r="C186" s="268" t="s">
        <v>502</v>
      </c>
      <c r="D186" s="268"/>
      <c r="E186" s="268"/>
      <c r="F186" s="289" t="s">
        <v>425</v>
      </c>
      <c r="G186" s="268"/>
      <c r="H186" s="268" t="s">
        <v>503</v>
      </c>
      <c r="I186" s="268" t="s">
        <v>499</v>
      </c>
      <c r="J186" s="268"/>
      <c r="K186" s="311"/>
    </row>
    <row r="187" spans="2:11" ht="15" customHeight="1">
      <c r="B187" s="290"/>
      <c r="C187" s="323" t="s">
        <v>504</v>
      </c>
      <c r="D187" s="268"/>
      <c r="E187" s="268"/>
      <c r="F187" s="289" t="s">
        <v>425</v>
      </c>
      <c r="G187" s="268"/>
      <c r="H187" s="268" t="s">
        <v>505</v>
      </c>
      <c r="I187" s="268" t="s">
        <v>506</v>
      </c>
      <c r="J187" s="324" t="s">
        <v>507</v>
      </c>
      <c r="K187" s="311"/>
    </row>
    <row r="188" spans="2:11" ht="15" customHeight="1">
      <c r="B188" s="290"/>
      <c r="C188" s="274" t="s">
        <v>41</v>
      </c>
      <c r="D188" s="268"/>
      <c r="E188" s="268"/>
      <c r="F188" s="289" t="s">
        <v>419</v>
      </c>
      <c r="G188" s="268"/>
      <c r="H188" s="264" t="s">
        <v>508</v>
      </c>
      <c r="I188" s="268" t="s">
        <v>509</v>
      </c>
      <c r="J188" s="268"/>
      <c r="K188" s="311"/>
    </row>
    <row r="189" spans="2:11" ht="15" customHeight="1">
      <c r="B189" s="290"/>
      <c r="C189" s="274" t="s">
        <v>510</v>
      </c>
      <c r="D189" s="268"/>
      <c r="E189" s="268"/>
      <c r="F189" s="289" t="s">
        <v>419</v>
      </c>
      <c r="G189" s="268"/>
      <c r="H189" s="268" t="s">
        <v>511</v>
      </c>
      <c r="I189" s="268" t="s">
        <v>453</v>
      </c>
      <c r="J189" s="268"/>
      <c r="K189" s="311"/>
    </row>
    <row r="190" spans="2:11" ht="15" customHeight="1">
      <c r="B190" s="290"/>
      <c r="C190" s="274" t="s">
        <v>512</v>
      </c>
      <c r="D190" s="268"/>
      <c r="E190" s="268"/>
      <c r="F190" s="289" t="s">
        <v>419</v>
      </c>
      <c r="G190" s="268"/>
      <c r="H190" s="268" t="s">
        <v>513</v>
      </c>
      <c r="I190" s="268" t="s">
        <v>453</v>
      </c>
      <c r="J190" s="268"/>
      <c r="K190" s="311"/>
    </row>
    <row r="191" spans="2:11" ht="15" customHeight="1">
      <c r="B191" s="290"/>
      <c r="C191" s="274" t="s">
        <v>514</v>
      </c>
      <c r="D191" s="268"/>
      <c r="E191" s="268"/>
      <c r="F191" s="289" t="s">
        <v>425</v>
      </c>
      <c r="G191" s="268"/>
      <c r="H191" s="268" t="s">
        <v>515</v>
      </c>
      <c r="I191" s="268" t="s">
        <v>453</v>
      </c>
      <c r="J191" s="268"/>
      <c r="K191" s="311"/>
    </row>
    <row r="192" spans="2:11" ht="15" customHeight="1">
      <c r="B192" s="317"/>
      <c r="C192" s="325"/>
      <c r="D192" s="299"/>
      <c r="E192" s="299"/>
      <c r="F192" s="299"/>
      <c r="G192" s="299"/>
      <c r="H192" s="299"/>
      <c r="I192" s="299"/>
      <c r="J192" s="299"/>
      <c r="K192" s="318"/>
    </row>
    <row r="193" spans="2:11" ht="18.75" customHeight="1">
      <c r="B193" s="264"/>
      <c r="C193" s="268"/>
      <c r="D193" s="268"/>
      <c r="E193" s="268"/>
      <c r="F193" s="289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9"/>
      <c r="G194" s="268"/>
      <c r="H194" s="268"/>
      <c r="I194" s="268"/>
      <c r="J194" s="268"/>
      <c r="K194" s="264"/>
    </row>
    <row r="195" spans="2:11" ht="18.75" customHeight="1">
      <c r="B195" s="275"/>
      <c r="C195" s="275"/>
      <c r="D195" s="275"/>
      <c r="E195" s="275"/>
      <c r="F195" s="275"/>
      <c r="G195" s="275"/>
      <c r="H195" s="275"/>
      <c r="I195" s="275"/>
      <c r="J195" s="275"/>
      <c r="K195" s="275"/>
    </row>
    <row r="196" spans="2:11" ht="13.5">
      <c r="B196" s="254"/>
      <c r="C196" s="255"/>
      <c r="D196" s="255"/>
      <c r="E196" s="255"/>
      <c r="F196" s="255"/>
      <c r="G196" s="255"/>
      <c r="H196" s="255"/>
      <c r="I196" s="255"/>
      <c r="J196" s="255"/>
      <c r="K196" s="256"/>
    </row>
    <row r="197" spans="2:11" ht="21">
      <c r="B197" s="257"/>
      <c r="C197" s="258" t="s">
        <v>516</v>
      </c>
      <c r="D197" s="258"/>
      <c r="E197" s="258"/>
      <c r="F197" s="258"/>
      <c r="G197" s="258"/>
      <c r="H197" s="258"/>
      <c r="I197" s="258"/>
      <c r="J197" s="258"/>
      <c r="K197" s="259"/>
    </row>
    <row r="198" spans="2:11" ht="25.5" customHeight="1">
      <c r="B198" s="257"/>
      <c r="C198" s="326" t="s">
        <v>517</v>
      </c>
      <c r="D198" s="326"/>
      <c r="E198" s="326"/>
      <c r="F198" s="326" t="s">
        <v>518</v>
      </c>
      <c r="G198" s="327"/>
      <c r="H198" s="326" t="s">
        <v>519</v>
      </c>
      <c r="I198" s="326"/>
      <c r="J198" s="326"/>
      <c r="K198" s="259"/>
    </row>
    <row r="199" spans="2:11" ht="5.25" customHeight="1">
      <c r="B199" s="290"/>
      <c r="C199" s="287"/>
      <c r="D199" s="287"/>
      <c r="E199" s="287"/>
      <c r="F199" s="287"/>
      <c r="G199" s="268"/>
      <c r="H199" s="287"/>
      <c r="I199" s="287"/>
      <c r="J199" s="287"/>
      <c r="K199" s="311"/>
    </row>
    <row r="200" spans="2:11" ht="15" customHeight="1">
      <c r="B200" s="290"/>
      <c r="C200" s="268" t="s">
        <v>509</v>
      </c>
      <c r="D200" s="268"/>
      <c r="E200" s="268"/>
      <c r="F200" s="289" t="s">
        <v>42</v>
      </c>
      <c r="G200" s="268"/>
      <c r="H200" s="268" t="s">
        <v>520</v>
      </c>
      <c r="I200" s="268"/>
      <c r="J200" s="268"/>
      <c r="K200" s="311"/>
    </row>
    <row r="201" spans="2:11" ht="15" customHeight="1">
      <c r="B201" s="290"/>
      <c r="C201" s="296"/>
      <c r="D201" s="268"/>
      <c r="E201" s="268"/>
      <c r="F201" s="289" t="s">
        <v>43</v>
      </c>
      <c r="G201" s="268"/>
      <c r="H201" s="268" t="s">
        <v>521</v>
      </c>
      <c r="I201" s="268"/>
      <c r="J201" s="268"/>
      <c r="K201" s="311"/>
    </row>
    <row r="202" spans="2:11" ht="15" customHeight="1">
      <c r="B202" s="290"/>
      <c r="C202" s="296"/>
      <c r="D202" s="268"/>
      <c r="E202" s="268"/>
      <c r="F202" s="289" t="s">
        <v>46</v>
      </c>
      <c r="G202" s="268"/>
      <c r="H202" s="268" t="s">
        <v>522</v>
      </c>
      <c r="I202" s="268"/>
      <c r="J202" s="268"/>
      <c r="K202" s="311"/>
    </row>
    <row r="203" spans="2:11" ht="15" customHeight="1">
      <c r="B203" s="290"/>
      <c r="C203" s="268"/>
      <c r="D203" s="268"/>
      <c r="E203" s="268"/>
      <c r="F203" s="289" t="s">
        <v>44</v>
      </c>
      <c r="G203" s="268"/>
      <c r="H203" s="268" t="s">
        <v>523</v>
      </c>
      <c r="I203" s="268"/>
      <c r="J203" s="268"/>
      <c r="K203" s="311"/>
    </row>
    <row r="204" spans="2:11" ht="15" customHeight="1">
      <c r="B204" s="290"/>
      <c r="C204" s="268"/>
      <c r="D204" s="268"/>
      <c r="E204" s="268"/>
      <c r="F204" s="289" t="s">
        <v>45</v>
      </c>
      <c r="G204" s="268"/>
      <c r="H204" s="268" t="s">
        <v>524</v>
      </c>
      <c r="I204" s="268"/>
      <c r="J204" s="268"/>
      <c r="K204" s="311"/>
    </row>
    <row r="205" spans="2:11" ht="15" customHeight="1">
      <c r="B205" s="290"/>
      <c r="C205" s="268"/>
      <c r="D205" s="268"/>
      <c r="E205" s="268"/>
      <c r="F205" s="289"/>
      <c r="G205" s="268"/>
      <c r="H205" s="268"/>
      <c r="I205" s="268"/>
      <c r="J205" s="268"/>
      <c r="K205" s="311"/>
    </row>
    <row r="206" spans="2:11" ht="15" customHeight="1">
      <c r="B206" s="290"/>
      <c r="C206" s="268" t="s">
        <v>465</v>
      </c>
      <c r="D206" s="268"/>
      <c r="E206" s="268"/>
      <c r="F206" s="289" t="s">
        <v>78</v>
      </c>
      <c r="G206" s="268"/>
      <c r="H206" s="268" t="s">
        <v>525</v>
      </c>
      <c r="I206" s="268"/>
      <c r="J206" s="268"/>
      <c r="K206" s="311"/>
    </row>
    <row r="207" spans="2:11" ht="15" customHeight="1">
      <c r="B207" s="290"/>
      <c r="C207" s="296"/>
      <c r="D207" s="268"/>
      <c r="E207" s="268"/>
      <c r="F207" s="289" t="s">
        <v>364</v>
      </c>
      <c r="G207" s="268"/>
      <c r="H207" s="268" t="s">
        <v>365</v>
      </c>
      <c r="I207" s="268"/>
      <c r="J207" s="268"/>
      <c r="K207" s="311"/>
    </row>
    <row r="208" spans="2:11" ht="15" customHeight="1">
      <c r="B208" s="290"/>
      <c r="C208" s="268"/>
      <c r="D208" s="268"/>
      <c r="E208" s="268"/>
      <c r="F208" s="289" t="s">
        <v>362</v>
      </c>
      <c r="G208" s="268"/>
      <c r="H208" s="268" t="s">
        <v>526</v>
      </c>
      <c r="I208" s="268"/>
      <c r="J208" s="268"/>
      <c r="K208" s="311"/>
    </row>
    <row r="209" spans="2:11" ht="15" customHeight="1">
      <c r="B209" s="328"/>
      <c r="C209" s="296"/>
      <c r="D209" s="296"/>
      <c r="E209" s="296"/>
      <c r="F209" s="289" t="s">
        <v>366</v>
      </c>
      <c r="G209" s="274"/>
      <c r="H209" s="315" t="s">
        <v>367</v>
      </c>
      <c r="I209" s="315"/>
      <c r="J209" s="315"/>
      <c r="K209" s="329"/>
    </row>
    <row r="210" spans="2:11" ht="15" customHeight="1">
      <c r="B210" s="328"/>
      <c r="C210" s="296"/>
      <c r="D210" s="296"/>
      <c r="E210" s="296"/>
      <c r="F210" s="289" t="s">
        <v>332</v>
      </c>
      <c r="G210" s="274"/>
      <c r="H210" s="315" t="s">
        <v>527</v>
      </c>
      <c r="I210" s="315"/>
      <c r="J210" s="315"/>
      <c r="K210" s="329"/>
    </row>
    <row r="211" spans="2:11" ht="15" customHeight="1">
      <c r="B211" s="328"/>
      <c r="C211" s="296"/>
      <c r="D211" s="296"/>
      <c r="E211" s="296"/>
      <c r="F211" s="330"/>
      <c r="G211" s="274"/>
      <c r="H211" s="331"/>
      <c r="I211" s="331"/>
      <c r="J211" s="331"/>
      <c r="K211" s="329"/>
    </row>
    <row r="212" spans="2:11" ht="15" customHeight="1">
      <c r="B212" s="328"/>
      <c r="C212" s="268" t="s">
        <v>489</v>
      </c>
      <c r="D212" s="296"/>
      <c r="E212" s="296"/>
      <c r="F212" s="289">
        <v>1</v>
      </c>
      <c r="G212" s="274"/>
      <c r="H212" s="315" t="s">
        <v>528</v>
      </c>
      <c r="I212" s="315"/>
      <c r="J212" s="315"/>
      <c r="K212" s="329"/>
    </row>
    <row r="213" spans="2:11" ht="15" customHeight="1">
      <c r="B213" s="328"/>
      <c r="C213" s="296"/>
      <c r="D213" s="296"/>
      <c r="E213" s="296"/>
      <c r="F213" s="289">
        <v>2</v>
      </c>
      <c r="G213" s="274"/>
      <c r="H213" s="315" t="s">
        <v>529</v>
      </c>
      <c r="I213" s="315"/>
      <c r="J213" s="315"/>
      <c r="K213" s="329"/>
    </row>
    <row r="214" spans="2:11" ht="15" customHeight="1">
      <c r="B214" s="328"/>
      <c r="C214" s="296"/>
      <c r="D214" s="296"/>
      <c r="E214" s="296"/>
      <c r="F214" s="289">
        <v>3</v>
      </c>
      <c r="G214" s="274"/>
      <c r="H214" s="315" t="s">
        <v>530</v>
      </c>
      <c r="I214" s="315"/>
      <c r="J214" s="315"/>
      <c r="K214" s="329"/>
    </row>
    <row r="215" spans="2:11" ht="15" customHeight="1">
      <c r="B215" s="328"/>
      <c r="C215" s="296"/>
      <c r="D215" s="296"/>
      <c r="E215" s="296"/>
      <c r="F215" s="289">
        <v>4</v>
      </c>
      <c r="G215" s="274"/>
      <c r="H215" s="315" t="s">
        <v>531</v>
      </c>
      <c r="I215" s="315"/>
      <c r="J215" s="315"/>
      <c r="K215" s="329"/>
    </row>
    <row r="216" spans="2:11" ht="12.75" customHeight="1">
      <c r="B216" s="332"/>
      <c r="C216" s="333"/>
      <c r="D216" s="333"/>
      <c r="E216" s="333"/>
      <c r="F216" s="333"/>
      <c r="G216" s="333"/>
      <c r="H216" s="333"/>
      <c r="I216" s="333"/>
      <c r="J216" s="333"/>
      <c r="K216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2018-08-02T07:07:57Z</dcterms:created>
  <dcterms:modified xsi:type="dcterms:W3CDTF">2018-08-02T07:08:03Z</dcterms:modified>
  <cp:category/>
  <cp:version/>
  <cp:contentType/>
  <cp:contentStatus/>
</cp:coreProperties>
</file>